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3040" windowHeight="8616" firstSheet="6" activeTab="14"/>
  </bookViews>
  <sheets>
    <sheet name="февраль 2018" sheetId="1" r:id="rId1"/>
    <sheet name="март 2018" sheetId="2" r:id="rId2"/>
    <sheet name="апрель 2018" sheetId="3" r:id="rId3"/>
    <sheet name="май 2018" sheetId="4" r:id="rId4"/>
    <sheet name="июнь 2018" sheetId="5" r:id="rId5"/>
    <sheet name="август 2018" sheetId="7" r:id="rId6"/>
    <sheet name="сент 2018" sheetId="8" r:id="rId7"/>
    <sheet name="окт 2018" sheetId="9" r:id="rId8"/>
    <sheet name="ноя 2018" sheetId="11" r:id="rId9"/>
    <sheet name="дек 2018" sheetId="12" r:id="rId10"/>
    <sheet name="янв 2019" sheetId="13" r:id="rId11"/>
    <sheet name="фев 2019" sheetId="14" r:id="rId12"/>
    <sheet name="март 2019" sheetId="15" r:id="rId13"/>
    <sheet name="апр 2019" sheetId="16" r:id="rId14"/>
    <sheet name="май 2019" sheetId="17" r:id="rId15"/>
  </sheets>
  <definedNames>
    <definedName name="_xlnm._FilterDatabase" localSheetId="5" hidden="1">'август 2018'!$A$5:$V$254</definedName>
    <definedName name="_xlnm._FilterDatabase" localSheetId="13" hidden="1">'апр 2019'!$A$5:$V$252</definedName>
    <definedName name="_xlnm._FilterDatabase" localSheetId="9" hidden="1">'дек 2018'!$A$5:$V$253</definedName>
    <definedName name="_xlnm._FilterDatabase" localSheetId="14" hidden="1">'май 2019'!$B$2:$R$171</definedName>
    <definedName name="_xlnm._FilterDatabase" localSheetId="12" hidden="1">'март 2019'!$A$5:$V$252</definedName>
    <definedName name="_xlnm._FilterDatabase" localSheetId="8" hidden="1">'ноя 2018'!$A$5:$V$253</definedName>
    <definedName name="_xlnm._FilterDatabase" localSheetId="7" hidden="1">'окт 2018'!$A$5:$V$253</definedName>
    <definedName name="_xlnm._FilterDatabase" localSheetId="6" hidden="1">'сент 2018'!$A$5:$V$253</definedName>
    <definedName name="_xlnm._FilterDatabase" localSheetId="11" hidden="1">'фев 2019'!$A$5:$V$253</definedName>
    <definedName name="_xlnm._FilterDatabase" localSheetId="10" hidden="1">'янв 2019'!$A$5:$V$253</definedName>
    <definedName name="_xlnm.Print_Area" localSheetId="14">'май 2019'!$B$1:$R$201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2" i="16"/>
  <c r="Q4" i="17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3"/>
  <c r="I4"/>
  <c r="K4" s="1"/>
  <c r="M4" s="1"/>
  <c r="I5"/>
  <c r="K5" s="1"/>
  <c r="M5" s="1"/>
  <c r="I6"/>
  <c r="I7"/>
  <c r="K7" s="1"/>
  <c r="M7" s="1"/>
  <c r="I8"/>
  <c r="K8" s="1"/>
  <c r="M8" s="1"/>
  <c r="I9"/>
  <c r="K9" s="1"/>
  <c r="M9" s="1"/>
  <c r="I10"/>
  <c r="K10" s="1"/>
  <c r="M10" s="1"/>
  <c r="I11"/>
  <c r="I12"/>
  <c r="K12" s="1"/>
  <c r="M12" s="1"/>
  <c r="I13"/>
  <c r="K13" s="1"/>
  <c r="M13" s="1"/>
  <c r="I14"/>
  <c r="I15"/>
  <c r="I16"/>
  <c r="K16" s="1"/>
  <c r="M16" s="1"/>
  <c r="I17"/>
  <c r="K17" s="1"/>
  <c r="M17" s="1"/>
  <c r="I18"/>
  <c r="K18" s="1"/>
  <c r="M18" s="1"/>
  <c r="I19"/>
  <c r="I20"/>
  <c r="K20" s="1"/>
  <c r="M20" s="1"/>
  <c r="I21"/>
  <c r="K21" s="1"/>
  <c r="M21" s="1"/>
  <c r="I22"/>
  <c r="K22" s="1"/>
  <c r="M22" s="1"/>
  <c r="I23"/>
  <c r="K23" s="1"/>
  <c r="M23" s="1"/>
  <c r="I24"/>
  <c r="K24" s="1"/>
  <c r="M24" s="1"/>
  <c r="I25"/>
  <c r="K25" s="1"/>
  <c r="M25" s="1"/>
  <c r="I26"/>
  <c r="K26" s="1"/>
  <c r="M26" s="1"/>
  <c r="I27"/>
  <c r="I28"/>
  <c r="K28" s="1"/>
  <c r="M28" s="1"/>
  <c r="I29"/>
  <c r="K29" s="1"/>
  <c r="M29" s="1"/>
  <c r="I30"/>
  <c r="I31"/>
  <c r="I32"/>
  <c r="K32" s="1"/>
  <c r="M32" s="1"/>
  <c r="I33"/>
  <c r="K33" s="1"/>
  <c r="M33" s="1"/>
  <c r="I34"/>
  <c r="I35"/>
  <c r="K35" s="1"/>
  <c r="M35" s="1"/>
  <c r="I36"/>
  <c r="K36" s="1"/>
  <c r="M36" s="1"/>
  <c r="I37"/>
  <c r="K37" s="1"/>
  <c r="M37" s="1"/>
  <c r="I38"/>
  <c r="I39"/>
  <c r="K39" s="1"/>
  <c r="M39" s="1"/>
  <c r="I40"/>
  <c r="K40" s="1"/>
  <c r="M40" s="1"/>
  <c r="I41"/>
  <c r="K41" s="1"/>
  <c r="M41" s="1"/>
  <c r="I42"/>
  <c r="I43"/>
  <c r="K43" s="1"/>
  <c r="M43" s="1"/>
  <c r="I44"/>
  <c r="K44" s="1"/>
  <c r="M44" s="1"/>
  <c r="I45"/>
  <c r="K45" s="1"/>
  <c r="M45" s="1"/>
  <c r="I46"/>
  <c r="I47"/>
  <c r="K47" s="1"/>
  <c r="M47" s="1"/>
  <c r="I48"/>
  <c r="K48" s="1"/>
  <c r="M48" s="1"/>
  <c r="I49"/>
  <c r="K49" s="1"/>
  <c r="M49" s="1"/>
  <c r="I50"/>
  <c r="K50" s="1"/>
  <c r="M50" s="1"/>
  <c r="I51"/>
  <c r="K51" s="1"/>
  <c r="M51" s="1"/>
  <c r="I52"/>
  <c r="K52" s="1"/>
  <c r="M52" s="1"/>
  <c r="I53"/>
  <c r="K53" s="1"/>
  <c r="M53" s="1"/>
  <c r="I54"/>
  <c r="K54" s="1"/>
  <c r="M54" s="1"/>
  <c r="I55"/>
  <c r="I56"/>
  <c r="K56" s="1"/>
  <c r="M56" s="1"/>
  <c r="I57"/>
  <c r="K57" s="1"/>
  <c r="M57" s="1"/>
  <c r="I58"/>
  <c r="K58" s="1"/>
  <c r="M58" s="1"/>
  <c r="I59"/>
  <c r="I60"/>
  <c r="K60" s="1"/>
  <c r="M60" s="1"/>
  <c r="I61"/>
  <c r="K61" s="1"/>
  <c r="M61" s="1"/>
  <c r="I62"/>
  <c r="I63"/>
  <c r="K63" s="1"/>
  <c r="M63" s="1"/>
  <c r="I64"/>
  <c r="K64" s="1"/>
  <c r="M64" s="1"/>
  <c r="I65"/>
  <c r="K65" s="1"/>
  <c r="M65" s="1"/>
  <c r="I66"/>
  <c r="K66" s="1"/>
  <c r="M66" s="1"/>
  <c r="I67"/>
  <c r="K67" s="1"/>
  <c r="M67" s="1"/>
  <c r="I68"/>
  <c r="I69"/>
  <c r="K69" s="1"/>
  <c r="M69" s="1"/>
  <c r="I70"/>
  <c r="K70" s="1"/>
  <c r="M70" s="1"/>
  <c r="I71"/>
  <c r="K71" s="1"/>
  <c r="M71" s="1"/>
  <c r="I72"/>
  <c r="K72" s="1"/>
  <c r="M72" s="1"/>
  <c r="I73"/>
  <c r="K73" s="1"/>
  <c r="M73" s="1"/>
  <c r="I74"/>
  <c r="I75"/>
  <c r="K75" s="1"/>
  <c r="M75" s="1"/>
  <c r="I76"/>
  <c r="K76" s="1"/>
  <c r="M76" s="1"/>
  <c r="I77"/>
  <c r="K77" s="1"/>
  <c r="M77" s="1"/>
  <c r="I78"/>
  <c r="K78" s="1"/>
  <c r="M78" s="1"/>
  <c r="I79"/>
  <c r="K79" s="1"/>
  <c r="M79" s="1"/>
  <c r="I80"/>
  <c r="K80" s="1"/>
  <c r="M80" s="1"/>
  <c r="I81"/>
  <c r="K81" s="1"/>
  <c r="M81" s="1"/>
  <c r="I82"/>
  <c r="K82" s="1"/>
  <c r="M82" s="1"/>
  <c r="I83"/>
  <c r="I84"/>
  <c r="K84" s="1"/>
  <c r="M84" s="1"/>
  <c r="I85"/>
  <c r="K85" s="1"/>
  <c r="M85" s="1"/>
  <c r="I86"/>
  <c r="K86" s="1"/>
  <c r="M86" s="1"/>
  <c r="I87"/>
  <c r="I88"/>
  <c r="K88" s="1"/>
  <c r="M88" s="1"/>
  <c r="I89"/>
  <c r="K89" s="1"/>
  <c r="M89" s="1"/>
  <c r="I90"/>
  <c r="K90" s="1"/>
  <c r="M90" s="1"/>
  <c r="I91"/>
  <c r="I92"/>
  <c r="K92" s="1"/>
  <c r="M92" s="1"/>
  <c r="I93"/>
  <c r="K93" s="1"/>
  <c r="M93" s="1"/>
  <c r="I94"/>
  <c r="I95"/>
  <c r="K95" s="1"/>
  <c r="M95" s="1"/>
  <c r="I96"/>
  <c r="K96" s="1"/>
  <c r="M96" s="1"/>
  <c r="I97"/>
  <c r="K97" s="1"/>
  <c r="M97" s="1"/>
  <c r="I98"/>
  <c r="K98" s="1"/>
  <c r="M98" s="1"/>
  <c r="I99"/>
  <c r="K99" s="1"/>
  <c r="M99" s="1"/>
  <c r="I100"/>
  <c r="I101"/>
  <c r="K101" s="1"/>
  <c r="M101" s="1"/>
  <c r="I102"/>
  <c r="K102" s="1"/>
  <c r="M102" s="1"/>
  <c r="I103"/>
  <c r="I104"/>
  <c r="K104" s="1"/>
  <c r="M104" s="1"/>
  <c r="I105"/>
  <c r="K105" s="1"/>
  <c r="M105" s="1"/>
  <c r="I106"/>
  <c r="I107"/>
  <c r="I108"/>
  <c r="K108" s="1"/>
  <c r="M108" s="1"/>
  <c r="I109"/>
  <c r="K109" s="1"/>
  <c r="M109" s="1"/>
  <c r="I110"/>
  <c r="I111"/>
  <c r="K111" s="1"/>
  <c r="M111" s="1"/>
  <c r="I112"/>
  <c r="K112" s="1"/>
  <c r="M112" s="1"/>
  <c r="I113"/>
  <c r="K113" s="1"/>
  <c r="M113" s="1"/>
  <c r="I114"/>
  <c r="K114" s="1"/>
  <c r="M114" s="1"/>
  <c r="I115"/>
  <c r="K115" s="1"/>
  <c r="M115" s="1"/>
  <c r="I116"/>
  <c r="I117"/>
  <c r="K117" s="1"/>
  <c r="M117" s="1"/>
  <c r="I118"/>
  <c r="I119"/>
  <c r="K119" s="1"/>
  <c r="M119" s="1"/>
  <c r="I120"/>
  <c r="K120" s="1"/>
  <c r="M120" s="1"/>
  <c r="I121"/>
  <c r="K121" s="1"/>
  <c r="M121" s="1"/>
  <c r="I122"/>
  <c r="I123"/>
  <c r="K123" s="1"/>
  <c r="M123" s="1"/>
  <c r="I124"/>
  <c r="I125"/>
  <c r="K125" s="1"/>
  <c r="M125" s="1"/>
  <c r="I126"/>
  <c r="I127"/>
  <c r="I128"/>
  <c r="K128" s="1"/>
  <c r="M128" s="1"/>
  <c r="I129"/>
  <c r="K129" s="1"/>
  <c r="M129" s="1"/>
  <c r="I130"/>
  <c r="I131"/>
  <c r="I132"/>
  <c r="K132" s="1"/>
  <c r="M132" s="1"/>
  <c r="I133"/>
  <c r="K133" s="1"/>
  <c r="M133" s="1"/>
  <c r="I134"/>
  <c r="I135"/>
  <c r="K135" s="1"/>
  <c r="M135" s="1"/>
  <c r="I136"/>
  <c r="K136" s="1"/>
  <c r="M136" s="1"/>
  <c r="I137"/>
  <c r="K137" s="1"/>
  <c r="M137" s="1"/>
  <c r="I138"/>
  <c r="K138" s="1"/>
  <c r="M138" s="1"/>
  <c r="I139"/>
  <c r="I140"/>
  <c r="K140" s="1"/>
  <c r="M140" s="1"/>
  <c r="I141"/>
  <c r="K141" s="1"/>
  <c r="M141" s="1"/>
  <c r="I142"/>
  <c r="K142" s="1"/>
  <c r="M142" s="1"/>
  <c r="I143"/>
  <c r="K143" s="1"/>
  <c r="M143" s="1"/>
  <c r="I144"/>
  <c r="K144" s="1"/>
  <c r="M144" s="1"/>
  <c r="I145"/>
  <c r="I146"/>
  <c r="K146" s="1"/>
  <c r="M146" s="1"/>
  <c r="I147"/>
  <c r="K147" s="1"/>
  <c r="M147" s="1"/>
  <c r="I148"/>
  <c r="K148" s="1"/>
  <c r="M148" s="1"/>
  <c r="I149"/>
  <c r="K149" s="1"/>
  <c r="M149" s="1"/>
  <c r="I150"/>
  <c r="K150" s="1"/>
  <c r="M150" s="1"/>
  <c r="I151"/>
  <c r="K151" s="1"/>
  <c r="M151" s="1"/>
  <c r="I152"/>
  <c r="K152" s="1"/>
  <c r="M152" s="1"/>
  <c r="I153"/>
  <c r="K153" s="1"/>
  <c r="M153" s="1"/>
  <c r="I154"/>
  <c r="K154" s="1"/>
  <c r="M154" s="1"/>
  <c r="I155"/>
  <c r="K155" s="1"/>
  <c r="M155" s="1"/>
  <c r="I156"/>
  <c r="I157"/>
  <c r="K157" s="1"/>
  <c r="M157" s="1"/>
  <c r="I158"/>
  <c r="K158" s="1"/>
  <c r="M158" s="1"/>
  <c r="I159"/>
  <c r="K159" s="1"/>
  <c r="M159" s="1"/>
  <c r="I160"/>
  <c r="K160" s="1"/>
  <c r="M160" s="1"/>
  <c r="I161"/>
  <c r="K161" s="1"/>
  <c r="M161" s="1"/>
  <c r="I162"/>
  <c r="K162" s="1"/>
  <c r="M162" s="1"/>
  <c r="I163"/>
  <c r="K163" s="1"/>
  <c r="M163" s="1"/>
  <c r="I164"/>
  <c r="K164" s="1"/>
  <c r="M164" s="1"/>
  <c r="I165"/>
  <c r="K165" s="1"/>
  <c r="M165" s="1"/>
  <c r="I166"/>
  <c r="I167"/>
  <c r="K167" s="1"/>
  <c r="M167" s="1"/>
  <c r="I168"/>
  <c r="K168" s="1"/>
  <c r="M168" s="1"/>
  <c r="I169"/>
  <c r="K169" s="1"/>
  <c r="M169" s="1"/>
  <c r="I3"/>
  <c r="K3" s="1"/>
  <c r="M3" s="1"/>
  <c r="H3"/>
  <c r="J3" s="1"/>
  <c r="L3" s="1"/>
  <c r="H4"/>
  <c r="J4" s="1"/>
  <c r="L4" s="1"/>
  <c r="H5"/>
  <c r="H6"/>
  <c r="J6" s="1"/>
  <c r="L6" s="1"/>
  <c r="H7"/>
  <c r="J7" s="1"/>
  <c r="L7" s="1"/>
  <c r="H8"/>
  <c r="H9"/>
  <c r="J9" s="1"/>
  <c r="L9" s="1"/>
  <c r="H10"/>
  <c r="H11"/>
  <c r="J11" s="1"/>
  <c r="L11" s="1"/>
  <c r="H12"/>
  <c r="J12" s="1"/>
  <c r="L12" s="1"/>
  <c r="H13"/>
  <c r="J13" s="1"/>
  <c r="L13" s="1"/>
  <c r="H14"/>
  <c r="J14" s="1"/>
  <c r="L14" s="1"/>
  <c r="H15"/>
  <c r="J15" s="1"/>
  <c r="L15" s="1"/>
  <c r="H16"/>
  <c r="J16" s="1"/>
  <c r="L16" s="1"/>
  <c r="H17"/>
  <c r="H18"/>
  <c r="J18" s="1"/>
  <c r="L18" s="1"/>
  <c r="H19"/>
  <c r="J19" s="1"/>
  <c r="L19" s="1"/>
  <c r="H20"/>
  <c r="J20" s="1"/>
  <c r="L20" s="1"/>
  <c r="H21"/>
  <c r="J21" s="1"/>
  <c r="L21" s="1"/>
  <c r="H22"/>
  <c r="J22" s="1"/>
  <c r="L22" s="1"/>
  <c r="H23"/>
  <c r="J23" s="1"/>
  <c r="L23" s="1"/>
  <c r="H24"/>
  <c r="J24" s="1"/>
  <c r="L24" s="1"/>
  <c r="H25"/>
  <c r="J25" s="1"/>
  <c r="L25" s="1"/>
  <c r="H26"/>
  <c r="H27"/>
  <c r="J27" s="1"/>
  <c r="L27" s="1"/>
  <c r="H28"/>
  <c r="J28" s="1"/>
  <c r="L28" s="1"/>
  <c r="H29"/>
  <c r="J29" s="1"/>
  <c r="L29" s="1"/>
  <c r="H30"/>
  <c r="J30" s="1"/>
  <c r="L30" s="1"/>
  <c r="H31"/>
  <c r="J31" s="1"/>
  <c r="L31" s="1"/>
  <c r="H32"/>
  <c r="J32" s="1"/>
  <c r="L32" s="1"/>
  <c r="H33"/>
  <c r="J33" s="1"/>
  <c r="L33" s="1"/>
  <c r="H34"/>
  <c r="J34" s="1"/>
  <c r="L34" s="1"/>
  <c r="H35"/>
  <c r="H36"/>
  <c r="H37"/>
  <c r="J37" s="1"/>
  <c r="L37" s="1"/>
  <c r="H38"/>
  <c r="J38" s="1"/>
  <c r="L38" s="1"/>
  <c r="H39"/>
  <c r="J39" s="1"/>
  <c r="L39" s="1"/>
  <c r="H40"/>
  <c r="J40" s="1"/>
  <c r="L40" s="1"/>
  <c r="H41"/>
  <c r="J41" s="1"/>
  <c r="L41" s="1"/>
  <c r="H42"/>
  <c r="J42" s="1"/>
  <c r="L42" s="1"/>
  <c r="H43"/>
  <c r="J43" s="1"/>
  <c r="L43" s="1"/>
  <c r="H44"/>
  <c r="J44" s="1"/>
  <c r="L44" s="1"/>
  <c r="H45"/>
  <c r="J45" s="1"/>
  <c r="L45" s="1"/>
  <c r="H46"/>
  <c r="J46" s="1"/>
  <c r="L46" s="1"/>
  <c r="H47"/>
  <c r="J47" s="1"/>
  <c r="L47" s="1"/>
  <c r="H48"/>
  <c r="J48" s="1"/>
  <c r="L48" s="1"/>
  <c r="H49"/>
  <c r="J49" s="1"/>
  <c r="L49" s="1"/>
  <c r="H50"/>
  <c r="H51"/>
  <c r="J51" s="1"/>
  <c r="L51" s="1"/>
  <c r="H52"/>
  <c r="J52" s="1"/>
  <c r="L52" s="1"/>
  <c r="H53"/>
  <c r="J53" s="1"/>
  <c r="L53" s="1"/>
  <c r="H54"/>
  <c r="J54" s="1"/>
  <c r="L54" s="1"/>
  <c r="H55"/>
  <c r="J55" s="1"/>
  <c r="L55" s="1"/>
  <c r="H56"/>
  <c r="J56" s="1"/>
  <c r="L56" s="1"/>
  <c r="H57"/>
  <c r="H58"/>
  <c r="J58" s="1"/>
  <c r="L58" s="1"/>
  <c r="H59"/>
  <c r="J59" s="1"/>
  <c r="L59" s="1"/>
  <c r="H60"/>
  <c r="H61"/>
  <c r="J61" s="1"/>
  <c r="L61" s="1"/>
  <c r="H62"/>
  <c r="J62" s="1"/>
  <c r="L62" s="1"/>
  <c r="H63"/>
  <c r="J63" s="1"/>
  <c r="L63" s="1"/>
  <c r="H64"/>
  <c r="J64" s="1"/>
  <c r="L64" s="1"/>
  <c r="H65"/>
  <c r="J65" s="1"/>
  <c r="L65" s="1"/>
  <c r="H66"/>
  <c r="H67"/>
  <c r="J67" s="1"/>
  <c r="L67" s="1"/>
  <c r="H68"/>
  <c r="J68" s="1"/>
  <c r="L68" s="1"/>
  <c r="H69"/>
  <c r="H70"/>
  <c r="H71"/>
  <c r="J71" s="1"/>
  <c r="L71" s="1"/>
  <c r="H72"/>
  <c r="J72" s="1"/>
  <c r="L72" s="1"/>
  <c r="H73"/>
  <c r="J73" s="1"/>
  <c r="L73" s="1"/>
  <c r="H74"/>
  <c r="J74" s="1"/>
  <c r="L74" s="1"/>
  <c r="H75"/>
  <c r="J75" s="1"/>
  <c r="L75" s="1"/>
  <c r="H76"/>
  <c r="J76" s="1"/>
  <c r="L76" s="1"/>
  <c r="H77"/>
  <c r="J77" s="1"/>
  <c r="L77" s="1"/>
  <c r="H78"/>
  <c r="J78" s="1"/>
  <c r="L78" s="1"/>
  <c r="H79"/>
  <c r="J79" s="1"/>
  <c r="L79" s="1"/>
  <c r="H80"/>
  <c r="J80" s="1"/>
  <c r="L80" s="1"/>
  <c r="H81"/>
  <c r="J81" s="1"/>
  <c r="L81" s="1"/>
  <c r="H82"/>
  <c r="J82" s="1"/>
  <c r="L82" s="1"/>
  <c r="H83"/>
  <c r="J83" s="1"/>
  <c r="L83" s="1"/>
  <c r="H84"/>
  <c r="J84" s="1"/>
  <c r="L84" s="1"/>
  <c r="H85"/>
  <c r="J85" s="1"/>
  <c r="L85" s="1"/>
  <c r="H86"/>
  <c r="J86" s="1"/>
  <c r="L86" s="1"/>
  <c r="H87"/>
  <c r="J87" s="1"/>
  <c r="L87" s="1"/>
  <c r="H88"/>
  <c r="J88" s="1"/>
  <c r="L88" s="1"/>
  <c r="H89"/>
  <c r="J89" s="1"/>
  <c r="L89" s="1"/>
  <c r="H90"/>
  <c r="J90" s="1"/>
  <c r="L90" s="1"/>
  <c r="H91"/>
  <c r="J91" s="1"/>
  <c r="L91" s="1"/>
  <c r="H92"/>
  <c r="J92" s="1"/>
  <c r="L92" s="1"/>
  <c r="H93"/>
  <c r="J93" s="1"/>
  <c r="L93" s="1"/>
  <c r="H94"/>
  <c r="J94" s="1"/>
  <c r="L94" s="1"/>
  <c r="H95"/>
  <c r="J95" s="1"/>
  <c r="L95" s="1"/>
  <c r="H96"/>
  <c r="J96" s="1"/>
  <c r="L96" s="1"/>
  <c r="H97"/>
  <c r="J97" s="1"/>
  <c r="L97" s="1"/>
  <c r="H98"/>
  <c r="J98" s="1"/>
  <c r="L98" s="1"/>
  <c r="H99"/>
  <c r="J99" s="1"/>
  <c r="L99" s="1"/>
  <c r="H100"/>
  <c r="J100" s="1"/>
  <c r="L100" s="1"/>
  <c r="H101"/>
  <c r="J101" s="1"/>
  <c r="L101" s="1"/>
  <c r="H102"/>
  <c r="J102" s="1"/>
  <c r="L102" s="1"/>
  <c r="H103"/>
  <c r="J103" s="1"/>
  <c r="L103" s="1"/>
  <c r="H104"/>
  <c r="J104" s="1"/>
  <c r="L104" s="1"/>
  <c r="H105"/>
  <c r="J105" s="1"/>
  <c r="L105" s="1"/>
  <c r="H106"/>
  <c r="J106" s="1"/>
  <c r="L106" s="1"/>
  <c r="H107"/>
  <c r="J107" s="1"/>
  <c r="L107" s="1"/>
  <c r="H108"/>
  <c r="H109"/>
  <c r="J109" s="1"/>
  <c r="L109" s="1"/>
  <c r="H110"/>
  <c r="J110" s="1"/>
  <c r="L110" s="1"/>
  <c r="H111"/>
  <c r="J111" s="1"/>
  <c r="L111" s="1"/>
  <c r="H112"/>
  <c r="J112" s="1"/>
  <c r="L112" s="1"/>
  <c r="H113"/>
  <c r="J113" s="1"/>
  <c r="L113" s="1"/>
  <c r="H114"/>
  <c r="J114" s="1"/>
  <c r="L114" s="1"/>
  <c r="H115"/>
  <c r="J115" s="1"/>
  <c r="L115" s="1"/>
  <c r="H116"/>
  <c r="J116" s="1"/>
  <c r="L116" s="1"/>
  <c r="H117"/>
  <c r="J117" s="1"/>
  <c r="L117" s="1"/>
  <c r="H118"/>
  <c r="J118" s="1"/>
  <c r="L118" s="1"/>
  <c r="H119"/>
  <c r="J119" s="1"/>
  <c r="L119" s="1"/>
  <c r="H120"/>
  <c r="J120" s="1"/>
  <c r="L120" s="1"/>
  <c r="H121"/>
  <c r="J121" s="1"/>
  <c r="L121" s="1"/>
  <c r="H122"/>
  <c r="J122" s="1"/>
  <c r="L122" s="1"/>
  <c r="H123"/>
  <c r="J123" s="1"/>
  <c r="L123" s="1"/>
  <c r="H124"/>
  <c r="J124" s="1"/>
  <c r="L124" s="1"/>
  <c r="H125"/>
  <c r="J125" s="1"/>
  <c r="L125" s="1"/>
  <c r="H126"/>
  <c r="J126" s="1"/>
  <c r="L126" s="1"/>
  <c r="H127"/>
  <c r="J127" s="1"/>
  <c r="L127" s="1"/>
  <c r="H128"/>
  <c r="J128" s="1"/>
  <c r="L128" s="1"/>
  <c r="H129"/>
  <c r="J129" s="1"/>
  <c r="L129" s="1"/>
  <c r="H130"/>
  <c r="J130" s="1"/>
  <c r="L130" s="1"/>
  <c r="H131"/>
  <c r="J131" s="1"/>
  <c r="L131" s="1"/>
  <c r="H132"/>
  <c r="J132" s="1"/>
  <c r="L132" s="1"/>
  <c r="H133"/>
  <c r="J133" s="1"/>
  <c r="L133" s="1"/>
  <c r="H134"/>
  <c r="J134" s="1"/>
  <c r="L134" s="1"/>
  <c r="H135"/>
  <c r="J135" s="1"/>
  <c r="L135" s="1"/>
  <c r="H136"/>
  <c r="J136" s="1"/>
  <c r="L136" s="1"/>
  <c r="H137"/>
  <c r="J137" s="1"/>
  <c r="L137" s="1"/>
  <c r="H138"/>
  <c r="J138" s="1"/>
  <c r="L138" s="1"/>
  <c r="H139"/>
  <c r="J139" s="1"/>
  <c r="L139" s="1"/>
  <c r="H140"/>
  <c r="J140" s="1"/>
  <c r="L140" s="1"/>
  <c r="H141"/>
  <c r="J141" s="1"/>
  <c r="L141" s="1"/>
  <c r="H142"/>
  <c r="J142" s="1"/>
  <c r="L142" s="1"/>
  <c r="H143"/>
  <c r="J143" s="1"/>
  <c r="L143" s="1"/>
  <c r="H144"/>
  <c r="J144" s="1"/>
  <c r="L144" s="1"/>
  <c r="H145"/>
  <c r="J145" s="1"/>
  <c r="L145" s="1"/>
  <c r="H146"/>
  <c r="J146" s="1"/>
  <c r="L146" s="1"/>
  <c r="H147"/>
  <c r="J147" s="1"/>
  <c r="L147" s="1"/>
  <c r="H148"/>
  <c r="J148" s="1"/>
  <c r="L148" s="1"/>
  <c r="H149"/>
  <c r="J149" s="1"/>
  <c r="L149" s="1"/>
  <c r="H150"/>
  <c r="J150" s="1"/>
  <c r="L150" s="1"/>
  <c r="H151"/>
  <c r="J151" s="1"/>
  <c r="L151" s="1"/>
  <c r="H152"/>
  <c r="J152" s="1"/>
  <c r="L152" s="1"/>
  <c r="H153"/>
  <c r="J153" s="1"/>
  <c r="L153" s="1"/>
  <c r="H154"/>
  <c r="J154" s="1"/>
  <c r="L154" s="1"/>
  <c r="H155"/>
  <c r="J155" s="1"/>
  <c r="L155" s="1"/>
  <c r="H156"/>
  <c r="J156" s="1"/>
  <c r="L156" s="1"/>
  <c r="H157"/>
  <c r="J157" s="1"/>
  <c r="L157" s="1"/>
  <c r="H158"/>
  <c r="J158" s="1"/>
  <c r="L158" s="1"/>
  <c r="H159"/>
  <c r="J159" s="1"/>
  <c r="L159" s="1"/>
  <c r="H160"/>
  <c r="J160" s="1"/>
  <c r="L160" s="1"/>
  <c r="H161"/>
  <c r="J161" s="1"/>
  <c r="L161" s="1"/>
  <c r="H162"/>
  <c r="J162" s="1"/>
  <c r="L162" s="1"/>
  <c r="H163"/>
  <c r="J163" s="1"/>
  <c r="L163" s="1"/>
  <c r="H164"/>
  <c r="J164" s="1"/>
  <c r="L164" s="1"/>
  <c r="H165"/>
  <c r="J165" s="1"/>
  <c r="L165" s="1"/>
  <c r="H166"/>
  <c r="J166" s="1"/>
  <c r="L166" s="1"/>
  <c r="H167"/>
  <c r="J167" s="1"/>
  <c r="L167" s="1"/>
  <c r="H168"/>
  <c r="J168" s="1"/>
  <c r="L168" s="1"/>
  <c r="H169"/>
  <c r="J169" s="1"/>
  <c r="L169" s="1"/>
  <c r="W9" i="16"/>
  <c r="W10"/>
  <c r="W11"/>
  <c r="W12"/>
  <c r="W13"/>
  <c r="W14"/>
  <c r="W15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10" i="15"/>
  <c r="W8" i="16"/>
  <c r="W8" i="15"/>
  <c r="G169" i="17"/>
  <c r="F169"/>
  <c r="G168"/>
  <c r="F168"/>
  <c r="G167"/>
  <c r="F167"/>
  <c r="K166"/>
  <c r="M166" s="1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K156"/>
  <c r="M156" s="1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K145"/>
  <c r="M145" s="1"/>
  <c r="G145"/>
  <c r="F145"/>
  <c r="G144"/>
  <c r="F144"/>
  <c r="G143"/>
  <c r="F143"/>
  <c r="G142"/>
  <c r="F142"/>
  <c r="G141"/>
  <c r="F141"/>
  <c r="G140"/>
  <c r="F140"/>
  <c r="K139"/>
  <c r="M139" s="1"/>
  <c r="G139"/>
  <c r="F139"/>
  <c r="G138"/>
  <c r="F138"/>
  <c r="G137"/>
  <c r="F137"/>
  <c r="G136"/>
  <c r="F136"/>
  <c r="G135"/>
  <c r="F135"/>
  <c r="K134"/>
  <c r="M134" s="1"/>
  <c r="G134"/>
  <c r="F134"/>
  <c r="G133"/>
  <c r="F133"/>
  <c r="G132"/>
  <c r="F132"/>
  <c r="K131"/>
  <c r="M131" s="1"/>
  <c r="G131"/>
  <c r="F131"/>
  <c r="K130"/>
  <c r="M130" s="1"/>
  <c r="G130"/>
  <c r="F130"/>
  <c r="G129"/>
  <c r="F129"/>
  <c r="G128"/>
  <c r="F128"/>
  <c r="K127"/>
  <c r="M127" s="1"/>
  <c r="G127"/>
  <c r="F127"/>
  <c r="K126"/>
  <c r="M126" s="1"/>
  <c r="G126"/>
  <c r="F126"/>
  <c r="G125"/>
  <c r="F125"/>
  <c r="K124"/>
  <c r="M124" s="1"/>
  <c r="G124"/>
  <c r="F124"/>
  <c r="G123"/>
  <c r="F123"/>
  <c r="K122"/>
  <c r="M122" s="1"/>
  <c r="G122"/>
  <c r="F122"/>
  <c r="G121"/>
  <c r="F121"/>
  <c r="G120"/>
  <c r="F120"/>
  <c r="G119"/>
  <c r="F119"/>
  <c r="K118"/>
  <c r="M118" s="1"/>
  <c r="G118"/>
  <c r="F118"/>
  <c r="G117"/>
  <c r="F117"/>
  <c r="K116"/>
  <c r="M116" s="1"/>
  <c r="G116"/>
  <c r="F116"/>
  <c r="G115"/>
  <c r="F115"/>
  <c r="G114"/>
  <c r="F114"/>
  <c r="G113"/>
  <c r="F113"/>
  <c r="G112"/>
  <c r="F112"/>
  <c r="G111"/>
  <c r="F111"/>
  <c r="K110"/>
  <c r="M110" s="1"/>
  <c r="G110"/>
  <c r="F110"/>
  <c r="G109"/>
  <c r="F109"/>
  <c r="J108"/>
  <c r="L108" s="1"/>
  <c r="G108"/>
  <c r="F108"/>
  <c r="K107"/>
  <c r="M107" s="1"/>
  <c r="G107"/>
  <c r="F107"/>
  <c r="K106"/>
  <c r="M106" s="1"/>
  <c r="G106"/>
  <c r="F106"/>
  <c r="G105"/>
  <c r="F105"/>
  <c r="G104"/>
  <c r="F104"/>
  <c r="K103"/>
  <c r="M103" s="1"/>
  <c r="G103"/>
  <c r="F103"/>
  <c r="G102"/>
  <c r="F102"/>
  <c r="G101"/>
  <c r="F101"/>
  <c r="K100"/>
  <c r="M100" s="1"/>
  <c r="G100"/>
  <c r="F100"/>
  <c r="G99"/>
  <c r="F99"/>
  <c r="G98"/>
  <c r="F98"/>
  <c r="G97"/>
  <c r="F97"/>
  <c r="G96"/>
  <c r="F96"/>
  <c r="G95"/>
  <c r="F95"/>
  <c r="K94"/>
  <c r="M94" s="1"/>
  <c r="G94"/>
  <c r="F94"/>
  <c r="G93"/>
  <c r="F93"/>
  <c r="G92"/>
  <c r="F92"/>
  <c r="K91"/>
  <c r="M91" s="1"/>
  <c r="G91"/>
  <c r="F91"/>
  <c r="G90"/>
  <c r="F90"/>
  <c r="G89"/>
  <c r="F89"/>
  <c r="G88"/>
  <c r="F88"/>
  <c r="K87"/>
  <c r="M87" s="1"/>
  <c r="G87"/>
  <c r="F87"/>
  <c r="G86"/>
  <c r="F86"/>
  <c r="G85"/>
  <c r="F85"/>
  <c r="G84"/>
  <c r="F84"/>
  <c r="K83"/>
  <c r="M83" s="1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K74"/>
  <c r="M74" s="1"/>
  <c r="G74"/>
  <c r="F74"/>
  <c r="G73"/>
  <c r="F73"/>
  <c r="G72"/>
  <c r="F72"/>
  <c r="G71"/>
  <c r="F71"/>
  <c r="J70"/>
  <c r="L70" s="1"/>
  <c r="G70"/>
  <c r="F70"/>
  <c r="J69"/>
  <c r="L69" s="1"/>
  <c r="G69"/>
  <c r="F69"/>
  <c r="K68"/>
  <c r="M68" s="1"/>
  <c r="G68"/>
  <c r="F68"/>
  <c r="G67"/>
  <c r="F67"/>
  <c r="J66"/>
  <c r="L66" s="1"/>
  <c r="G66"/>
  <c r="F66"/>
  <c r="G65"/>
  <c r="F65"/>
  <c r="G64"/>
  <c r="F64"/>
  <c r="G63"/>
  <c r="F63"/>
  <c r="K62"/>
  <c r="M62" s="1"/>
  <c r="G62"/>
  <c r="F62"/>
  <c r="G61"/>
  <c r="F61"/>
  <c r="J60"/>
  <c r="L60" s="1"/>
  <c r="G60"/>
  <c r="F60"/>
  <c r="K59"/>
  <c r="M59" s="1"/>
  <c r="G59"/>
  <c r="F59"/>
  <c r="G58"/>
  <c r="F58"/>
  <c r="J57"/>
  <c r="L57" s="1"/>
  <c r="G57"/>
  <c r="F57"/>
  <c r="G56"/>
  <c r="F56"/>
  <c r="K55"/>
  <c r="M55" s="1"/>
  <c r="G55"/>
  <c r="F55"/>
  <c r="G54"/>
  <c r="F54"/>
  <c r="G53"/>
  <c r="F53"/>
  <c r="G52"/>
  <c r="F52"/>
  <c r="G51"/>
  <c r="F51"/>
  <c r="J50"/>
  <c r="L50" s="1"/>
  <c r="G50"/>
  <c r="F50"/>
  <c r="G49"/>
  <c r="F49"/>
  <c r="G48"/>
  <c r="F48"/>
  <c r="G47"/>
  <c r="F47"/>
  <c r="K46"/>
  <c r="M46" s="1"/>
  <c r="G46"/>
  <c r="F46"/>
  <c r="G45"/>
  <c r="F45"/>
  <c r="G44"/>
  <c r="F44"/>
  <c r="G43"/>
  <c r="F43"/>
  <c r="K42"/>
  <c r="M42" s="1"/>
  <c r="G42"/>
  <c r="F42"/>
  <c r="G41"/>
  <c r="F41"/>
  <c r="G40"/>
  <c r="F40"/>
  <c r="G39"/>
  <c r="F39"/>
  <c r="K38"/>
  <c r="M38" s="1"/>
  <c r="G38"/>
  <c r="F38"/>
  <c r="G37"/>
  <c r="F37"/>
  <c r="J36"/>
  <c r="L36" s="1"/>
  <c r="G36"/>
  <c r="F36"/>
  <c r="J35"/>
  <c r="L35" s="1"/>
  <c r="G35"/>
  <c r="F35"/>
  <c r="K34"/>
  <c r="M34" s="1"/>
  <c r="G34"/>
  <c r="F34"/>
  <c r="G33"/>
  <c r="F33"/>
  <c r="G32"/>
  <c r="F32"/>
  <c r="K31"/>
  <c r="M31" s="1"/>
  <c r="G31"/>
  <c r="F31"/>
  <c r="K30"/>
  <c r="M30" s="1"/>
  <c r="G30"/>
  <c r="F30"/>
  <c r="G29"/>
  <c r="F29"/>
  <c r="G28"/>
  <c r="F28"/>
  <c r="K27"/>
  <c r="M27" s="1"/>
  <c r="G27"/>
  <c r="F27"/>
  <c r="J26"/>
  <c r="L26" s="1"/>
  <c r="G26"/>
  <c r="F26"/>
  <c r="G25"/>
  <c r="F25"/>
  <c r="G24"/>
  <c r="F24"/>
  <c r="G23"/>
  <c r="F23"/>
  <c r="G22"/>
  <c r="F22"/>
  <c r="G21"/>
  <c r="F21"/>
  <c r="G20"/>
  <c r="F20"/>
  <c r="K19"/>
  <c r="M19" s="1"/>
  <c r="G19"/>
  <c r="F19"/>
  <c r="G18"/>
  <c r="F18"/>
  <c r="J17"/>
  <c r="L17" s="1"/>
  <c r="G17"/>
  <c r="F17"/>
  <c r="G16"/>
  <c r="F16"/>
  <c r="K15"/>
  <c r="M15" s="1"/>
  <c r="G15"/>
  <c r="F15"/>
  <c r="K14"/>
  <c r="M14" s="1"/>
  <c r="G14"/>
  <c r="F14"/>
  <c r="G13"/>
  <c r="F13"/>
  <c r="G12"/>
  <c r="F12"/>
  <c r="K11"/>
  <c r="M11" s="1"/>
  <c r="G11"/>
  <c r="F11"/>
  <c r="J10"/>
  <c r="L10" s="1"/>
  <c r="G10"/>
  <c r="F10"/>
  <c r="G9"/>
  <c r="F9"/>
  <c r="J8"/>
  <c r="L8" s="1"/>
  <c r="G8"/>
  <c r="F8"/>
  <c r="G7"/>
  <c r="F7"/>
  <c r="K6"/>
  <c r="M6" s="1"/>
  <c r="G6"/>
  <c r="F6"/>
  <c r="J5"/>
  <c r="L5" s="1"/>
  <c r="G5"/>
  <c r="F5"/>
  <c r="G4"/>
  <c r="F4"/>
  <c r="G3"/>
  <c r="F3"/>
  <c r="G171"/>
  <c r="F171"/>
  <c r="V229" i="16"/>
  <c r="N28" i="17" l="1"/>
  <c r="P28" s="1"/>
  <c r="R28" s="1"/>
  <c r="N38"/>
  <c r="P38" s="1"/>
  <c r="R38" s="1"/>
  <c r="N21"/>
  <c r="P21" s="1"/>
  <c r="R21" s="1"/>
  <c r="N19"/>
  <c r="P19" s="1"/>
  <c r="R19" s="1"/>
  <c r="N26"/>
  <c r="P26" s="1"/>
  <c r="R26" s="1"/>
  <c r="N22"/>
  <c r="P22" s="1"/>
  <c r="R22" s="1"/>
  <c r="N24"/>
  <c r="P24" s="1"/>
  <c r="R24" s="1"/>
  <c r="N92"/>
  <c r="P92" s="1"/>
  <c r="R92" s="1"/>
  <c r="N95"/>
  <c r="P95" s="1"/>
  <c r="R95" s="1"/>
  <c r="N27"/>
  <c r="P27" s="1"/>
  <c r="R27" s="1"/>
  <c r="N39"/>
  <c r="P39" s="1"/>
  <c r="R39" s="1"/>
  <c r="N66"/>
  <c r="P66" s="1"/>
  <c r="R66" s="1"/>
  <c r="N133"/>
  <c r="P133" s="1"/>
  <c r="R133" s="1"/>
  <c r="N36"/>
  <c r="P36" s="1"/>
  <c r="R36" s="1"/>
  <c r="N120"/>
  <c r="P120" s="1"/>
  <c r="R120" s="1"/>
  <c r="N131"/>
  <c r="P131" s="1"/>
  <c r="R131" s="1"/>
  <c r="N43"/>
  <c r="P43" s="1"/>
  <c r="R43" s="1"/>
  <c r="N65"/>
  <c r="P65" s="1"/>
  <c r="R65" s="1"/>
  <c r="N137"/>
  <c r="P137" s="1"/>
  <c r="R137" s="1"/>
  <c r="N29"/>
  <c r="P29" s="1"/>
  <c r="R29" s="1"/>
  <c r="N128"/>
  <c r="P128" s="1"/>
  <c r="R128" s="1"/>
  <c r="N6"/>
  <c r="P6" s="1"/>
  <c r="R6" s="1"/>
  <c r="N7"/>
  <c r="P7" s="1"/>
  <c r="R7" s="1"/>
  <c r="N14"/>
  <c r="P14" s="1"/>
  <c r="R14" s="1"/>
  <c r="N30"/>
  <c r="P30" s="1"/>
  <c r="R30" s="1"/>
  <c r="N37"/>
  <c r="P37" s="1"/>
  <c r="R37" s="1"/>
  <c r="N46"/>
  <c r="P46" s="1"/>
  <c r="R46" s="1"/>
  <c r="N47"/>
  <c r="P47" s="1"/>
  <c r="R47" s="1"/>
  <c r="N50"/>
  <c r="P50" s="1"/>
  <c r="R50" s="1"/>
  <c r="N56"/>
  <c r="P56" s="1"/>
  <c r="R56" s="1"/>
  <c r="N86"/>
  <c r="P86" s="1"/>
  <c r="R86" s="1"/>
  <c r="N90"/>
  <c r="P90" s="1"/>
  <c r="R90" s="1"/>
  <c r="N91"/>
  <c r="P91" s="1"/>
  <c r="R91" s="1"/>
  <c r="N93"/>
  <c r="P93" s="1"/>
  <c r="R93" s="1"/>
  <c r="N94"/>
  <c r="P94" s="1"/>
  <c r="R94" s="1"/>
  <c r="N96"/>
  <c r="P96" s="1"/>
  <c r="R96" s="1"/>
  <c r="N97"/>
  <c r="P97" s="1"/>
  <c r="R97" s="1"/>
  <c r="N100"/>
  <c r="P100" s="1"/>
  <c r="R100" s="1"/>
  <c r="N106"/>
  <c r="P106" s="1"/>
  <c r="R106" s="1"/>
  <c r="N112"/>
  <c r="P112" s="1"/>
  <c r="R112" s="1"/>
  <c r="N115"/>
  <c r="P115" s="1"/>
  <c r="R115" s="1"/>
  <c r="N117"/>
  <c r="P117" s="1"/>
  <c r="R117" s="1"/>
  <c r="N119"/>
  <c r="P119" s="1"/>
  <c r="R119" s="1"/>
  <c r="N124"/>
  <c r="P124" s="1"/>
  <c r="R124" s="1"/>
  <c r="N134"/>
  <c r="P134" s="1"/>
  <c r="R134" s="1"/>
  <c r="N136"/>
  <c r="P136" s="1"/>
  <c r="R136" s="1"/>
  <c r="N139"/>
  <c r="P139" s="1"/>
  <c r="R139" s="1"/>
  <c r="N151"/>
  <c r="P151" s="1"/>
  <c r="R151" s="1"/>
  <c r="N155"/>
  <c r="P155" s="1"/>
  <c r="R155" s="1"/>
  <c r="N164"/>
  <c r="P164" s="1"/>
  <c r="R164" s="1"/>
  <c r="N166"/>
  <c r="P166" s="1"/>
  <c r="R166" s="1"/>
  <c r="N167"/>
  <c r="P167" s="1"/>
  <c r="R167" s="1"/>
  <c r="N168"/>
  <c r="P168" s="1"/>
  <c r="R168" s="1"/>
  <c r="N4"/>
  <c r="P4" s="1"/>
  <c r="R4" s="1"/>
  <c r="N9"/>
  <c r="P9" s="1"/>
  <c r="R9" s="1"/>
  <c r="N32"/>
  <c r="P32" s="1"/>
  <c r="R32" s="1"/>
  <c r="N45"/>
  <c r="P45" s="1"/>
  <c r="R45" s="1"/>
  <c r="N48"/>
  <c r="P48" s="1"/>
  <c r="R48" s="1"/>
  <c r="N49"/>
  <c r="P49" s="1"/>
  <c r="R49" s="1"/>
  <c r="N51"/>
  <c r="P51" s="1"/>
  <c r="R51" s="1"/>
  <c r="N58"/>
  <c r="P58" s="1"/>
  <c r="R58" s="1"/>
  <c r="N64"/>
  <c r="P64" s="1"/>
  <c r="R64" s="1"/>
  <c r="N78"/>
  <c r="P78" s="1"/>
  <c r="R78" s="1"/>
  <c r="N80"/>
  <c r="P80" s="1"/>
  <c r="R80" s="1"/>
  <c r="N81"/>
  <c r="P81" s="1"/>
  <c r="R81" s="1"/>
  <c r="N83"/>
  <c r="P83" s="1"/>
  <c r="R83" s="1"/>
  <c r="N85"/>
  <c r="P85" s="1"/>
  <c r="R85" s="1"/>
  <c r="N88"/>
  <c r="P88" s="1"/>
  <c r="R88" s="1"/>
  <c r="N102"/>
  <c r="P102" s="1"/>
  <c r="R102" s="1"/>
  <c r="N108"/>
  <c r="P108" s="1"/>
  <c r="R108" s="1"/>
  <c r="N121"/>
  <c r="P121" s="1"/>
  <c r="R121" s="1"/>
  <c r="N130"/>
  <c r="P130" s="1"/>
  <c r="R130" s="1"/>
  <c r="N141"/>
  <c r="P141" s="1"/>
  <c r="R141" s="1"/>
  <c r="N142"/>
  <c r="P142" s="1"/>
  <c r="R142" s="1"/>
  <c r="N143"/>
  <c r="P143" s="1"/>
  <c r="R143" s="1"/>
  <c r="N144"/>
  <c r="P144" s="1"/>
  <c r="R144" s="1"/>
  <c r="N145"/>
  <c r="P145" s="1"/>
  <c r="R145" s="1"/>
  <c r="N146"/>
  <c r="P146" s="1"/>
  <c r="R146" s="1"/>
  <c r="N147"/>
  <c r="P147" s="1"/>
  <c r="R147" s="1"/>
  <c r="N148"/>
  <c r="P148" s="1"/>
  <c r="R148" s="1"/>
  <c r="N153"/>
  <c r="P153" s="1"/>
  <c r="R153" s="1"/>
  <c r="N159"/>
  <c r="P159" s="1"/>
  <c r="R159" s="1"/>
  <c r="N163"/>
  <c r="P163" s="1"/>
  <c r="R163" s="1"/>
  <c r="N165"/>
  <c r="P165" s="1"/>
  <c r="R165" s="1"/>
  <c r="N11"/>
  <c r="P11" s="1"/>
  <c r="R11" s="1"/>
  <c r="N20"/>
  <c r="P20" s="1"/>
  <c r="R20" s="1"/>
  <c r="N23"/>
  <c r="P23" s="1"/>
  <c r="R23" s="1"/>
  <c r="N25"/>
  <c r="P25" s="1"/>
  <c r="R25" s="1"/>
  <c r="N35"/>
  <c r="P35" s="1"/>
  <c r="R35" s="1"/>
  <c r="N53"/>
  <c r="P53" s="1"/>
  <c r="R53" s="1"/>
  <c r="N67"/>
  <c r="P67" s="1"/>
  <c r="R67" s="1"/>
  <c r="N68"/>
  <c r="P68" s="1"/>
  <c r="R68" s="1"/>
  <c r="N69"/>
  <c r="P69" s="1"/>
  <c r="R69" s="1"/>
  <c r="N70"/>
  <c r="P70" s="1"/>
  <c r="R70" s="1"/>
  <c r="N71"/>
  <c r="P71" s="1"/>
  <c r="R71" s="1"/>
  <c r="N72"/>
  <c r="P72" s="1"/>
  <c r="R72" s="1"/>
  <c r="N73"/>
  <c r="P73" s="1"/>
  <c r="R73" s="1"/>
  <c r="N74"/>
  <c r="P74" s="1"/>
  <c r="R74" s="1"/>
  <c r="N75"/>
  <c r="P75" s="1"/>
  <c r="R75" s="1"/>
  <c r="N76"/>
  <c r="P76" s="1"/>
  <c r="R76" s="1"/>
  <c r="N103"/>
  <c r="P103" s="1"/>
  <c r="R103" s="1"/>
  <c r="N123"/>
  <c r="P123" s="1"/>
  <c r="R123" s="1"/>
  <c r="N127"/>
  <c r="P127" s="1"/>
  <c r="R127" s="1"/>
  <c r="N129"/>
  <c r="P129" s="1"/>
  <c r="R129" s="1"/>
  <c r="N150"/>
  <c r="P150" s="1"/>
  <c r="R150" s="1"/>
  <c r="N154"/>
  <c r="P154" s="1"/>
  <c r="R154" s="1"/>
  <c r="N161"/>
  <c r="P161" s="1"/>
  <c r="R161" s="1"/>
  <c r="N13"/>
  <c r="P13" s="1"/>
  <c r="R13" s="1"/>
  <c r="N16"/>
  <c r="P16" s="1"/>
  <c r="R16" s="1"/>
  <c r="N17"/>
  <c r="P17" s="1"/>
  <c r="R17" s="1"/>
  <c r="N18"/>
  <c r="P18" s="1"/>
  <c r="R18" s="1"/>
  <c r="N31"/>
  <c r="P31" s="1"/>
  <c r="R31" s="1"/>
  <c r="N54"/>
  <c r="P54" s="1"/>
  <c r="R54" s="1"/>
  <c r="N61"/>
  <c r="P61" s="1"/>
  <c r="R61" s="1"/>
  <c r="N98"/>
  <c r="P98" s="1"/>
  <c r="R98" s="1"/>
  <c r="N122"/>
  <c r="P122" s="1"/>
  <c r="R122" s="1"/>
  <c r="N132"/>
  <c r="P132" s="1"/>
  <c r="R132" s="1"/>
  <c r="N135"/>
  <c r="P135" s="1"/>
  <c r="R135" s="1"/>
  <c r="N138"/>
  <c r="P138" s="1"/>
  <c r="R138" s="1"/>
  <c r="N140"/>
  <c r="P140" s="1"/>
  <c r="R140" s="1"/>
  <c r="N149"/>
  <c r="P149" s="1"/>
  <c r="R149" s="1"/>
  <c r="N152"/>
  <c r="P152" s="1"/>
  <c r="R152" s="1"/>
  <c r="N156"/>
  <c r="P156" s="1"/>
  <c r="R156" s="1"/>
  <c r="N169"/>
  <c r="P169" s="1"/>
  <c r="R169" s="1"/>
  <c r="N3"/>
  <c r="P3" s="1"/>
  <c r="N33"/>
  <c r="P33" s="1"/>
  <c r="R33" s="1"/>
  <c r="N5"/>
  <c r="P5" s="1"/>
  <c r="R5" s="1"/>
  <c r="N8"/>
  <c r="P8" s="1"/>
  <c r="R8" s="1"/>
  <c r="N10"/>
  <c r="P10" s="1"/>
  <c r="R10" s="1"/>
  <c r="N12"/>
  <c r="P12" s="1"/>
  <c r="R12" s="1"/>
  <c r="N15"/>
  <c r="P15" s="1"/>
  <c r="R15" s="1"/>
  <c r="G170"/>
  <c r="F170"/>
  <c r="N99"/>
  <c r="P99" s="1"/>
  <c r="R99" s="1"/>
  <c r="N101"/>
  <c r="P101" s="1"/>
  <c r="R101" s="1"/>
  <c r="N104"/>
  <c r="P104" s="1"/>
  <c r="R104" s="1"/>
  <c r="N105"/>
  <c r="P105" s="1"/>
  <c r="R105" s="1"/>
  <c r="N107"/>
  <c r="P107" s="1"/>
  <c r="R107" s="1"/>
  <c r="N109"/>
  <c r="P109" s="1"/>
  <c r="R109" s="1"/>
  <c r="N110"/>
  <c r="P110" s="1"/>
  <c r="R110" s="1"/>
  <c r="N111"/>
  <c r="P111" s="1"/>
  <c r="R111" s="1"/>
  <c r="N113"/>
  <c r="P113" s="1"/>
  <c r="R113" s="1"/>
  <c r="N114"/>
  <c r="P114" s="1"/>
  <c r="R114" s="1"/>
  <c r="N116"/>
  <c r="P116" s="1"/>
  <c r="R116" s="1"/>
  <c r="N118"/>
  <c r="P118" s="1"/>
  <c r="R118" s="1"/>
  <c r="N34"/>
  <c r="P34" s="1"/>
  <c r="R34" s="1"/>
  <c r="N40"/>
  <c r="P40" s="1"/>
  <c r="R40" s="1"/>
  <c r="N41"/>
  <c r="P41" s="1"/>
  <c r="R41" s="1"/>
  <c r="N42"/>
  <c r="P42" s="1"/>
  <c r="R42" s="1"/>
  <c r="N44"/>
  <c r="P44" s="1"/>
  <c r="R44" s="1"/>
  <c r="N157"/>
  <c r="P157" s="1"/>
  <c r="R157" s="1"/>
  <c r="N158"/>
  <c r="P158" s="1"/>
  <c r="R158" s="1"/>
  <c r="N160"/>
  <c r="P160" s="1"/>
  <c r="R160" s="1"/>
  <c r="N162"/>
  <c r="P162" s="1"/>
  <c r="R162" s="1"/>
  <c r="N52"/>
  <c r="P52" s="1"/>
  <c r="R52" s="1"/>
  <c r="N55"/>
  <c r="P55" s="1"/>
  <c r="R55" s="1"/>
  <c r="N57"/>
  <c r="P57" s="1"/>
  <c r="R57" s="1"/>
  <c r="N59"/>
  <c r="P59" s="1"/>
  <c r="R59" s="1"/>
  <c r="N60"/>
  <c r="P60" s="1"/>
  <c r="R60" s="1"/>
  <c r="N62"/>
  <c r="P62" s="1"/>
  <c r="R62" s="1"/>
  <c r="N63"/>
  <c r="P63" s="1"/>
  <c r="R63" s="1"/>
  <c r="N77"/>
  <c r="P77" s="1"/>
  <c r="R77" s="1"/>
  <c r="N79"/>
  <c r="P79" s="1"/>
  <c r="R79" s="1"/>
  <c r="N82"/>
  <c r="P82" s="1"/>
  <c r="R82" s="1"/>
  <c r="N84"/>
  <c r="P84" s="1"/>
  <c r="R84" s="1"/>
  <c r="N87"/>
  <c r="P87" s="1"/>
  <c r="R87" s="1"/>
  <c r="N89"/>
  <c r="P89" s="1"/>
  <c r="R89" s="1"/>
  <c r="N125"/>
  <c r="P125" s="1"/>
  <c r="R125" s="1"/>
  <c r="N126"/>
  <c r="P126" s="1"/>
  <c r="R126" s="1"/>
  <c r="V101" i="16"/>
  <c r="V47"/>
  <c r="V180"/>
  <c r="V150"/>
  <c r="V210"/>
  <c r="V70"/>
  <c r="V117"/>
  <c r="R3" i="17" l="1"/>
  <c r="V34" i="16"/>
  <c r="V173"/>
  <c r="V188"/>
  <c r="V65"/>
  <c r="V127" l="1"/>
  <c r="V191"/>
  <c r="V148"/>
  <c r="V51"/>
  <c r="V77"/>
  <c r="V227" l="1"/>
  <c r="V131"/>
  <c r="V25" l="1"/>
  <c r="V241"/>
  <c r="R45"/>
  <c r="S90" l="1"/>
  <c r="S9"/>
  <c r="S10"/>
  <c r="S11"/>
  <c r="S12"/>
  <c r="S13"/>
  <c r="S14"/>
  <c r="S15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1"/>
  <c r="S92"/>
  <c r="S93"/>
  <c r="S94"/>
  <c r="S95"/>
  <c r="S96"/>
  <c r="S97"/>
  <c r="S98"/>
  <c r="S99"/>
  <c r="S100"/>
  <c r="S101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30"/>
  <c r="S231"/>
  <c r="S232"/>
  <c r="S233"/>
  <c r="S234"/>
  <c r="S235"/>
  <c r="S236"/>
  <c r="S237"/>
  <c r="S238"/>
  <c r="S240"/>
  <c r="S241"/>
  <c r="S242"/>
  <c r="S243"/>
  <c r="S244"/>
  <c r="S245"/>
  <c r="S246"/>
  <c r="S247"/>
  <c r="S248"/>
  <c r="S249"/>
  <c r="S250"/>
  <c r="S8"/>
  <c r="W9" i="15"/>
  <c r="W11"/>
  <c r="W12"/>
  <c r="W13"/>
  <c r="W14"/>
  <c r="W15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9" i="14"/>
  <c r="M250" i="16"/>
  <c r="O250" s="1"/>
  <c r="L250"/>
  <c r="N250" s="1"/>
  <c r="I250"/>
  <c r="H250"/>
  <c r="M249"/>
  <c r="O249" s="1"/>
  <c r="L249"/>
  <c r="N249" s="1"/>
  <c r="I249"/>
  <c r="H249"/>
  <c r="M248"/>
  <c r="O248" s="1"/>
  <c r="L248"/>
  <c r="N248" s="1"/>
  <c r="I248"/>
  <c r="H248"/>
  <c r="M247"/>
  <c r="O247" s="1"/>
  <c r="L247"/>
  <c r="N247" s="1"/>
  <c r="P247" s="1"/>
  <c r="R247" s="1"/>
  <c r="T247" s="1"/>
  <c r="I247"/>
  <c r="H247"/>
  <c r="M246"/>
  <c r="O246" s="1"/>
  <c r="L246"/>
  <c r="N246" s="1"/>
  <c r="I246"/>
  <c r="H246"/>
  <c r="M245"/>
  <c r="O245" s="1"/>
  <c r="L245"/>
  <c r="N245" s="1"/>
  <c r="I245"/>
  <c r="H245"/>
  <c r="M244"/>
  <c r="O244" s="1"/>
  <c r="L244"/>
  <c r="N244" s="1"/>
  <c r="I244"/>
  <c r="H244"/>
  <c r="M243"/>
  <c r="O243" s="1"/>
  <c r="L243"/>
  <c r="N243" s="1"/>
  <c r="I243"/>
  <c r="H243"/>
  <c r="M242"/>
  <c r="O242" s="1"/>
  <c r="L242"/>
  <c r="N242" s="1"/>
  <c r="I242"/>
  <c r="H242"/>
  <c r="M241"/>
  <c r="O241" s="1"/>
  <c r="L241"/>
  <c r="N241" s="1"/>
  <c r="I241"/>
  <c r="H241"/>
  <c r="M240"/>
  <c r="O240" s="1"/>
  <c r="L240"/>
  <c r="N240" s="1"/>
  <c r="I240"/>
  <c r="H240"/>
  <c r="O239"/>
  <c r="M239"/>
  <c r="L239"/>
  <c r="N239" s="1"/>
  <c r="I239"/>
  <c r="H239"/>
  <c r="M238"/>
  <c r="O238" s="1"/>
  <c r="L238"/>
  <c r="N238" s="1"/>
  <c r="I238"/>
  <c r="H238"/>
  <c r="M237"/>
  <c r="O237" s="1"/>
  <c r="L237"/>
  <c r="N237" s="1"/>
  <c r="I237"/>
  <c r="H237"/>
  <c r="M236"/>
  <c r="O236" s="1"/>
  <c r="L236"/>
  <c r="N236" s="1"/>
  <c r="I236"/>
  <c r="H236"/>
  <c r="M235"/>
  <c r="O235" s="1"/>
  <c r="L235"/>
  <c r="N235" s="1"/>
  <c r="I235"/>
  <c r="H235"/>
  <c r="M234"/>
  <c r="O234" s="1"/>
  <c r="L234"/>
  <c r="N234" s="1"/>
  <c r="I234"/>
  <c r="H234"/>
  <c r="M233"/>
  <c r="O233" s="1"/>
  <c r="L233"/>
  <c r="N233" s="1"/>
  <c r="I233"/>
  <c r="H233"/>
  <c r="M232"/>
  <c r="O232" s="1"/>
  <c r="L232"/>
  <c r="N232" s="1"/>
  <c r="I232"/>
  <c r="H232"/>
  <c r="M231"/>
  <c r="O231" s="1"/>
  <c r="L231"/>
  <c r="N231" s="1"/>
  <c r="I231"/>
  <c r="H231"/>
  <c r="M230"/>
  <c r="O230" s="1"/>
  <c r="L230"/>
  <c r="N230" s="1"/>
  <c r="I230"/>
  <c r="H230"/>
  <c r="M229"/>
  <c r="O229" s="1"/>
  <c r="L229"/>
  <c r="N229" s="1"/>
  <c r="I229"/>
  <c r="H229"/>
  <c r="M228"/>
  <c r="O228" s="1"/>
  <c r="L228"/>
  <c r="N228" s="1"/>
  <c r="I228"/>
  <c r="H228"/>
  <c r="M227"/>
  <c r="O227" s="1"/>
  <c r="L227"/>
  <c r="N227" s="1"/>
  <c r="I227"/>
  <c r="H227"/>
  <c r="M226"/>
  <c r="O226" s="1"/>
  <c r="L226"/>
  <c r="N226" s="1"/>
  <c r="I226"/>
  <c r="H226"/>
  <c r="M225"/>
  <c r="O225" s="1"/>
  <c r="L225"/>
  <c r="N225" s="1"/>
  <c r="I225"/>
  <c r="H225"/>
  <c r="M224"/>
  <c r="O224" s="1"/>
  <c r="L224"/>
  <c r="N224" s="1"/>
  <c r="I224"/>
  <c r="H224"/>
  <c r="M223"/>
  <c r="O223" s="1"/>
  <c r="L223"/>
  <c r="N223" s="1"/>
  <c r="I223"/>
  <c r="H223"/>
  <c r="M222"/>
  <c r="O222" s="1"/>
  <c r="L222"/>
  <c r="N222" s="1"/>
  <c r="I222"/>
  <c r="H222"/>
  <c r="M221"/>
  <c r="O221" s="1"/>
  <c r="L221"/>
  <c r="N221" s="1"/>
  <c r="I221"/>
  <c r="H221"/>
  <c r="M220"/>
  <c r="O220" s="1"/>
  <c r="L220"/>
  <c r="N220" s="1"/>
  <c r="I220"/>
  <c r="H220"/>
  <c r="M219"/>
  <c r="O219" s="1"/>
  <c r="L219"/>
  <c r="N219" s="1"/>
  <c r="I219"/>
  <c r="H219"/>
  <c r="M218"/>
  <c r="O218" s="1"/>
  <c r="L218"/>
  <c r="N218" s="1"/>
  <c r="I218"/>
  <c r="H218"/>
  <c r="M217"/>
  <c r="O217" s="1"/>
  <c r="L217"/>
  <c r="N217" s="1"/>
  <c r="I217"/>
  <c r="H217"/>
  <c r="M216"/>
  <c r="O216" s="1"/>
  <c r="L216"/>
  <c r="N216" s="1"/>
  <c r="I216"/>
  <c r="H216"/>
  <c r="O215"/>
  <c r="M215"/>
  <c r="L215"/>
  <c r="N215" s="1"/>
  <c r="I215"/>
  <c r="H215"/>
  <c r="M214"/>
  <c r="O214" s="1"/>
  <c r="L214"/>
  <c r="N214" s="1"/>
  <c r="I214"/>
  <c r="H214"/>
  <c r="M213"/>
  <c r="O213" s="1"/>
  <c r="L213"/>
  <c r="N213" s="1"/>
  <c r="I213"/>
  <c r="H213"/>
  <c r="M212"/>
  <c r="O212" s="1"/>
  <c r="L212"/>
  <c r="N212" s="1"/>
  <c r="P212" s="1"/>
  <c r="R212" s="1"/>
  <c r="T212" s="1"/>
  <c r="I212"/>
  <c r="H212"/>
  <c r="M211"/>
  <c r="O211" s="1"/>
  <c r="L211"/>
  <c r="N211" s="1"/>
  <c r="I211"/>
  <c r="H211"/>
  <c r="M210"/>
  <c r="O210" s="1"/>
  <c r="L210"/>
  <c r="N210" s="1"/>
  <c r="I210"/>
  <c r="H210"/>
  <c r="M209"/>
  <c r="O209" s="1"/>
  <c r="L209"/>
  <c r="N209" s="1"/>
  <c r="I209"/>
  <c r="H209"/>
  <c r="M208"/>
  <c r="O208" s="1"/>
  <c r="L208"/>
  <c r="N208" s="1"/>
  <c r="I208"/>
  <c r="H208"/>
  <c r="M207"/>
  <c r="O207" s="1"/>
  <c r="L207"/>
  <c r="N207" s="1"/>
  <c r="I207"/>
  <c r="H207"/>
  <c r="O206"/>
  <c r="M206"/>
  <c r="L206"/>
  <c r="N206" s="1"/>
  <c r="I206"/>
  <c r="H206"/>
  <c r="M205"/>
  <c r="O205" s="1"/>
  <c r="L205"/>
  <c r="N205" s="1"/>
  <c r="I205"/>
  <c r="H205"/>
  <c r="M204"/>
  <c r="O204" s="1"/>
  <c r="L204"/>
  <c r="N204" s="1"/>
  <c r="I204"/>
  <c r="H204"/>
  <c r="M203"/>
  <c r="O203" s="1"/>
  <c r="L203"/>
  <c r="N203" s="1"/>
  <c r="P203" s="1"/>
  <c r="R203" s="1"/>
  <c r="T203" s="1"/>
  <c r="I203"/>
  <c r="H203"/>
  <c r="M202"/>
  <c r="O202" s="1"/>
  <c r="L202"/>
  <c r="N202" s="1"/>
  <c r="I202"/>
  <c r="H202"/>
  <c r="M201"/>
  <c r="O201" s="1"/>
  <c r="L201"/>
  <c r="N201" s="1"/>
  <c r="I201"/>
  <c r="H201"/>
  <c r="M200"/>
  <c r="O200" s="1"/>
  <c r="L200"/>
  <c r="N200" s="1"/>
  <c r="I200"/>
  <c r="H200"/>
  <c r="M199"/>
  <c r="O199" s="1"/>
  <c r="L199"/>
  <c r="N199" s="1"/>
  <c r="P199" s="1"/>
  <c r="R199" s="1"/>
  <c r="T199" s="1"/>
  <c r="I199"/>
  <c r="H199"/>
  <c r="M198"/>
  <c r="O198" s="1"/>
  <c r="L198"/>
  <c r="N198" s="1"/>
  <c r="I198"/>
  <c r="H198"/>
  <c r="M197"/>
  <c r="O197" s="1"/>
  <c r="L197"/>
  <c r="N197" s="1"/>
  <c r="I197"/>
  <c r="H197"/>
  <c r="M196"/>
  <c r="O196" s="1"/>
  <c r="L196"/>
  <c r="N196" s="1"/>
  <c r="I196"/>
  <c r="H196"/>
  <c r="M195"/>
  <c r="O195" s="1"/>
  <c r="L195"/>
  <c r="N195" s="1"/>
  <c r="I195"/>
  <c r="H195"/>
  <c r="M194"/>
  <c r="O194" s="1"/>
  <c r="L194"/>
  <c r="N194" s="1"/>
  <c r="I194"/>
  <c r="H194"/>
  <c r="M193"/>
  <c r="O193" s="1"/>
  <c r="L193"/>
  <c r="N193" s="1"/>
  <c r="I193"/>
  <c r="H193"/>
  <c r="M192"/>
  <c r="O192" s="1"/>
  <c r="L192"/>
  <c r="N192" s="1"/>
  <c r="I192"/>
  <c r="H192"/>
  <c r="M191"/>
  <c r="O191" s="1"/>
  <c r="L191"/>
  <c r="N191" s="1"/>
  <c r="I191"/>
  <c r="H191"/>
  <c r="M190"/>
  <c r="O190" s="1"/>
  <c r="L190"/>
  <c r="N190" s="1"/>
  <c r="I190"/>
  <c r="H190"/>
  <c r="N189"/>
  <c r="M189"/>
  <c r="O189" s="1"/>
  <c r="L189"/>
  <c r="I189"/>
  <c r="H189"/>
  <c r="M188"/>
  <c r="O188" s="1"/>
  <c r="L188"/>
  <c r="N188" s="1"/>
  <c r="I188"/>
  <c r="H188"/>
  <c r="M187"/>
  <c r="O187" s="1"/>
  <c r="L187"/>
  <c r="N187" s="1"/>
  <c r="I187"/>
  <c r="H187"/>
  <c r="M186"/>
  <c r="O186" s="1"/>
  <c r="L186"/>
  <c r="N186" s="1"/>
  <c r="P186" s="1"/>
  <c r="R186" s="1"/>
  <c r="T186" s="1"/>
  <c r="I186"/>
  <c r="H186"/>
  <c r="M185"/>
  <c r="O185" s="1"/>
  <c r="L185"/>
  <c r="N185" s="1"/>
  <c r="I185"/>
  <c r="H185"/>
  <c r="M184"/>
  <c r="O184" s="1"/>
  <c r="L184"/>
  <c r="N184" s="1"/>
  <c r="I184"/>
  <c r="H184"/>
  <c r="M183"/>
  <c r="O183" s="1"/>
  <c r="L183"/>
  <c r="N183" s="1"/>
  <c r="I183"/>
  <c r="H183"/>
  <c r="M182"/>
  <c r="O182" s="1"/>
  <c r="L182"/>
  <c r="N182" s="1"/>
  <c r="I182"/>
  <c r="H182"/>
  <c r="M181"/>
  <c r="O181" s="1"/>
  <c r="L181"/>
  <c r="N181" s="1"/>
  <c r="I181"/>
  <c r="H181"/>
  <c r="M180"/>
  <c r="O180" s="1"/>
  <c r="L180"/>
  <c r="N180" s="1"/>
  <c r="I180"/>
  <c r="H180"/>
  <c r="M179"/>
  <c r="O179" s="1"/>
  <c r="L179"/>
  <c r="N179" s="1"/>
  <c r="I179"/>
  <c r="H179"/>
  <c r="M178"/>
  <c r="O178" s="1"/>
  <c r="L178"/>
  <c r="N178" s="1"/>
  <c r="M177"/>
  <c r="O177" s="1"/>
  <c r="L177"/>
  <c r="N177" s="1"/>
  <c r="I177"/>
  <c r="H177"/>
  <c r="M176"/>
  <c r="O176" s="1"/>
  <c r="L176"/>
  <c r="N176" s="1"/>
  <c r="I176"/>
  <c r="H176"/>
  <c r="M175"/>
  <c r="O175" s="1"/>
  <c r="L175"/>
  <c r="N175" s="1"/>
  <c r="I175"/>
  <c r="H175"/>
  <c r="M174"/>
  <c r="O174" s="1"/>
  <c r="L174"/>
  <c r="N174" s="1"/>
  <c r="I174"/>
  <c r="H174"/>
  <c r="M173"/>
  <c r="O173" s="1"/>
  <c r="L173"/>
  <c r="N173" s="1"/>
  <c r="I173"/>
  <c r="H173"/>
  <c r="M172"/>
  <c r="O172" s="1"/>
  <c r="L172"/>
  <c r="N172" s="1"/>
  <c r="I172"/>
  <c r="H172"/>
  <c r="M171"/>
  <c r="O171" s="1"/>
  <c r="L171"/>
  <c r="N171" s="1"/>
  <c r="I171"/>
  <c r="H171"/>
  <c r="M170"/>
  <c r="O170" s="1"/>
  <c r="L170"/>
  <c r="N170" s="1"/>
  <c r="I170"/>
  <c r="H170"/>
  <c r="O169"/>
  <c r="M169"/>
  <c r="L169"/>
  <c r="N169" s="1"/>
  <c r="I169"/>
  <c r="H169"/>
  <c r="M168"/>
  <c r="O168" s="1"/>
  <c r="L168"/>
  <c r="N168" s="1"/>
  <c r="I168"/>
  <c r="H168"/>
  <c r="M167"/>
  <c r="O167" s="1"/>
  <c r="L167"/>
  <c r="N167" s="1"/>
  <c r="I167"/>
  <c r="H167"/>
  <c r="M166"/>
  <c r="O166" s="1"/>
  <c r="L166"/>
  <c r="N166" s="1"/>
  <c r="I166"/>
  <c r="H166"/>
  <c r="M165"/>
  <c r="O165" s="1"/>
  <c r="L165"/>
  <c r="N165" s="1"/>
  <c r="I165"/>
  <c r="H165"/>
  <c r="M164"/>
  <c r="O164" s="1"/>
  <c r="L164"/>
  <c r="N164" s="1"/>
  <c r="I164"/>
  <c r="H164"/>
  <c r="M163"/>
  <c r="O163" s="1"/>
  <c r="L163"/>
  <c r="N163" s="1"/>
  <c r="I163"/>
  <c r="H163"/>
  <c r="M162"/>
  <c r="O162" s="1"/>
  <c r="L162"/>
  <c r="N162" s="1"/>
  <c r="I162"/>
  <c r="H162"/>
  <c r="M161"/>
  <c r="O161" s="1"/>
  <c r="L161"/>
  <c r="N161" s="1"/>
  <c r="I161"/>
  <c r="H161"/>
  <c r="M160"/>
  <c r="O160" s="1"/>
  <c r="L160"/>
  <c r="N160" s="1"/>
  <c r="I160"/>
  <c r="H160"/>
  <c r="M159"/>
  <c r="O159" s="1"/>
  <c r="L159"/>
  <c r="N159" s="1"/>
  <c r="I159"/>
  <c r="H159"/>
  <c r="M158"/>
  <c r="O158" s="1"/>
  <c r="L158"/>
  <c r="N158" s="1"/>
  <c r="I158"/>
  <c r="H158"/>
  <c r="M157"/>
  <c r="O157" s="1"/>
  <c r="L157"/>
  <c r="N157" s="1"/>
  <c r="I157"/>
  <c r="H157"/>
  <c r="M156"/>
  <c r="O156" s="1"/>
  <c r="L156"/>
  <c r="N156" s="1"/>
  <c r="I156"/>
  <c r="H156"/>
  <c r="M155"/>
  <c r="O155" s="1"/>
  <c r="L155"/>
  <c r="N155" s="1"/>
  <c r="I155"/>
  <c r="H155"/>
  <c r="M154"/>
  <c r="O154" s="1"/>
  <c r="L154"/>
  <c r="N154" s="1"/>
  <c r="I154"/>
  <c r="H154"/>
  <c r="M153"/>
  <c r="O153" s="1"/>
  <c r="L153"/>
  <c r="N153" s="1"/>
  <c r="I153"/>
  <c r="H153"/>
  <c r="M152"/>
  <c r="O152" s="1"/>
  <c r="L152"/>
  <c r="N152" s="1"/>
  <c r="I152"/>
  <c r="H152"/>
  <c r="N151"/>
  <c r="M151"/>
  <c r="O151" s="1"/>
  <c r="L151"/>
  <c r="I151"/>
  <c r="H151"/>
  <c r="M150"/>
  <c r="O150" s="1"/>
  <c r="L150"/>
  <c r="N150" s="1"/>
  <c r="I150"/>
  <c r="H150"/>
  <c r="N149"/>
  <c r="M149"/>
  <c r="O149" s="1"/>
  <c r="L149"/>
  <c r="I149"/>
  <c r="H149"/>
  <c r="M148"/>
  <c r="O148" s="1"/>
  <c r="L148"/>
  <c r="N148" s="1"/>
  <c r="I148"/>
  <c r="H148"/>
  <c r="M147"/>
  <c r="O147" s="1"/>
  <c r="L147"/>
  <c r="N147" s="1"/>
  <c r="I147"/>
  <c r="H147"/>
  <c r="M146"/>
  <c r="O146" s="1"/>
  <c r="L146"/>
  <c r="N146" s="1"/>
  <c r="I146"/>
  <c r="H146"/>
  <c r="M145"/>
  <c r="O145" s="1"/>
  <c r="L145"/>
  <c r="N145" s="1"/>
  <c r="I145"/>
  <c r="H145"/>
  <c r="M144"/>
  <c r="O144" s="1"/>
  <c r="L144"/>
  <c r="N144" s="1"/>
  <c r="I144"/>
  <c r="H144"/>
  <c r="M143"/>
  <c r="O143" s="1"/>
  <c r="L143"/>
  <c r="N143" s="1"/>
  <c r="I143"/>
  <c r="H143"/>
  <c r="M142"/>
  <c r="O142" s="1"/>
  <c r="L142"/>
  <c r="N142" s="1"/>
  <c r="I142"/>
  <c r="H142"/>
  <c r="O141"/>
  <c r="M141"/>
  <c r="L141"/>
  <c r="N141" s="1"/>
  <c r="I141"/>
  <c r="H141"/>
  <c r="M140"/>
  <c r="O140" s="1"/>
  <c r="L140"/>
  <c r="N140" s="1"/>
  <c r="I140"/>
  <c r="H140"/>
  <c r="M139"/>
  <c r="O139" s="1"/>
  <c r="L139"/>
  <c r="N139" s="1"/>
  <c r="I139"/>
  <c r="H139"/>
  <c r="M138"/>
  <c r="O138" s="1"/>
  <c r="L138"/>
  <c r="N138" s="1"/>
  <c r="I138"/>
  <c r="H138"/>
  <c r="M137"/>
  <c r="O137" s="1"/>
  <c r="L137"/>
  <c r="N137" s="1"/>
  <c r="I137"/>
  <c r="H137"/>
  <c r="M136"/>
  <c r="O136" s="1"/>
  <c r="L136"/>
  <c r="N136" s="1"/>
  <c r="I136"/>
  <c r="H136"/>
  <c r="O135"/>
  <c r="M135"/>
  <c r="L135"/>
  <c r="N135" s="1"/>
  <c r="I135"/>
  <c r="H135"/>
  <c r="M134"/>
  <c r="O134" s="1"/>
  <c r="L134"/>
  <c r="N134" s="1"/>
  <c r="I134"/>
  <c r="H134"/>
  <c r="M133"/>
  <c r="O133" s="1"/>
  <c r="L133"/>
  <c r="N133" s="1"/>
  <c r="I133"/>
  <c r="H133"/>
  <c r="M132"/>
  <c r="O132" s="1"/>
  <c r="L132"/>
  <c r="N132" s="1"/>
  <c r="I132"/>
  <c r="H132"/>
  <c r="M131"/>
  <c r="O131" s="1"/>
  <c r="L131"/>
  <c r="N131" s="1"/>
  <c r="I131"/>
  <c r="H131"/>
  <c r="M130"/>
  <c r="O130" s="1"/>
  <c r="L130"/>
  <c r="N130" s="1"/>
  <c r="I130"/>
  <c r="H130"/>
  <c r="M129"/>
  <c r="O129" s="1"/>
  <c r="L129"/>
  <c r="N129" s="1"/>
  <c r="I129"/>
  <c r="H129"/>
  <c r="M128"/>
  <c r="O128" s="1"/>
  <c r="L128"/>
  <c r="N128" s="1"/>
  <c r="I128"/>
  <c r="H128"/>
  <c r="M127"/>
  <c r="O127" s="1"/>
  <c r="L127"/>
  <c r="N127" s="1"/>
  <c r="I127"/>
  <c r="H127"/>
  <c r="M126"/>
  <c r="O126" s="1"/>
  <c r="L126"/>
  <c r="N126" s="1"/>
  <c r="I126"/>
  <c r="H126"/>
  <c r="M125"/>
  <c r="O125" s="1"/>
  <c r="L125"/>
  <c r="N125" s="1"/>
  <c r="I125"/>
  <c r="H125"/>
  <c r="M124"/>
  <c r="O124" s="1"/>
  <c r="L124"/>
  <c r="N124" s="1"/>
  <c r="I124"/>
  <c r="H124"/>
  <c r="M123"/>
  <c r="O123" s="1"/>
  <c r="L123"/>
  <c r="N123" s="1"/>
  <c r="I123"/>
  <c r="H123"/>
  <c r="M122"/>
  <c r="O122" s="1"/>
  <c r="L122"/>
  <c r="N122" s="1"/>
  <c r="I122"/>
  <c r="H122"/>
  <c r="M121"/>
  <c r="O121" s="1"/>
  <c r="L121"/>
  <c r="N121" s="1"/>
  <c r="I121"/>
  <c r="H121"/>
  <c r="M120"/>
  <c r="O120" s="1"/>
  <c r="L120"/>
  <c r="N120" s="1"/>
  <c r="I120"/>
  <c r="H120"/>
  <c r="M119"/>
  <c r="O119" s="1"/>
  <c r="L119"/>
  <c r="N119" s="1"/>
  <c r="I119"/>
  <c r="H119"/>
  <c r="M118"/>
  <c r="O118" s="1"/>
  <c r="L118"/>
  <c r="N118" s="1"/>
  <c r="I118"/>
  <c r="H118"/>
  <c r="M117"/>
  <c r="O117" s="1"/>
  <c r="L117"/>
  <c r="N117" s="1"/>
  <c r="I117"/>
  <c r="H117"/>
  <c r="M116"/>
  <c r="O116" s="1"/>
  <c r="L116"/>
  <c r="N116" s="1"/>
  <c r="I116"/>
  <c r="H116"/>
  <c r="N115"/>
  <c r="M115"/>
  <c r="O115" s="1"/>
  <c r="L115"/>
  <c r="I115"/>
  <c r="H115"/>
  <c r="M114"/>
  <c r="O114" s="1"/>
  <c r="L114"/>
  <c r="N114" s="1"/>
  <c r="I114"/>
  <c r="H114"/>
  <c r="N113"/>
  <c r="M113"/>
  <c r="O113" s="1"/>
  <c r="L113"/>
  <c r="I113"/>
  <c r="H113"/>
  <c r="M112"/>
  <c r="O112" s="1"/>
  <c r="L112"/>
  <c r="N112" s="1"/>
  <c r="I112"/>
  <c r="H112"/>
  <c r="M111"/>
  <c r="O111" s="1"/>
  <c r="L111"/>
  <c r="N111" s="1"/>
  <c r="I111"/>
  <c r="H111"/>
  <c r="M110"/>
  <c r="O110" s="1"/>
  <c r="L110"/>
  <c r="N110" s="1"/>
  <c r="I110"/>
  <c r="H110"/>
  <c r="M109"/>
  <c r="O109" s="1"/>
  <c r="L109"/>
  <c r="N109" s="1"/>
  <c r="I109"/>
  <c r="H109"/>
  <c r="M108"/>
  <c r="O108" s="1"/>
  <c r="L108"/>
  <c r="N108" s="1"/>
  <c r="I108"/>
  <c r="H108"/>
  <c r="M107"/>
  <c r="O107" s="1"/>
  <c r="L107"/>
  <c r="N107" s="1"/>
  <c r="I107"/>
  <c r="H107"/>
  <c r="M106"/>
  <c r="O106" s="1"/>
  <c r="L106"/>
  <c r="N106" s="1"/>
  <c r="I106"/>
  <c r="H106"/>
  <c r="M105"/>
  <c r="O105" s="1"/>
  <c r="L105"/>
  <c r="N105" s="1"/>
  <c r="I105"/>
  <c r="H105"/>
  <c r="M104"/>
  <c r="O104" s="1"/>
  <c r="L104"/>
  <c r="N104" s="1"/>
  <c r="I104"/>
  <c r="H104"/>
  <c r="M103"/>
  <c r="O103" s="1"/>
  <c r="L103"/>
  <c r="N103" s="1"/>
  <c r="I103"/>
  <c r="H103"/>
  <c r="M102"/>
  <c r="O102" s="1"/>
  <c r="L102"/>
  <c r="N102" s="1"/>
  <c r="I102"/>
  <c r="H102"/>
  <c r="M101"/>
  <c r="O101" s="1"/>
  <c r="L101"/>
  <c r="N101" s="1"/>
  <c r="I101"/>
  <c r="H101"/>
  <c r="M100"/>
  <c r="O100" s="1"/>
  <c r="L100"/>
  <c r="N100" s="1"/>
  <c r="I100"/>
  <c r="H100"/>
  <c r="M99"/>
  <c r="O99" s="1"/>
  <c r="L99"/>
  <c r="N99" s="1"/>
  <c r="I99"/>
  <c r="H99"/>
  <c r="M98"/>
  <c r="O98" s="1"/>
  <c r="L98"/>
  <c r="N98" s="1"/>
  <c r="I98"/>
  <c r="H98"/>
  <c r="O97"/>
  <c r="M97"/>
  <c r="L97"/>
  <c r="N97" s="1"/>
  <c r="I97"/>
  <c r="H97"/>
  <c r="M96"/>
  <c r="O96" s="1"/>
  <c r="L96"/>
  <c r="N96" s="1"/>
  <c r="I96"/>
  <c r="H96"/>
  <c r="M95"/>
  <c r="O95" s="1"/>
  <c r="L95"/>
  <c r="N95" s="1"/>
  <c r="I95"/>
  <c r="H95"/>
  <c r="M94"/>
  <c r="O94" s="1"/>
  <c r="L94"/>
  <c r="N94" s="1"/>
  <c r="I94"/>
  <c r="H94"/>
  <c r="M93"/>
  <c r="O93" s="1"/>
  <c r="L93"/>
  <c r="N93" s="1"/>
  <c r="I93"/>
  <c r="H93"/>
  <c r="M92"/>
  <c r="O92" s="1"/>
  <c r="L92"/>
  <c r="N92" s="1"/>
  <c r="I92"/>
  <c r="H92"/>
  <c r="M91"/>
  <c r="O91" s="1"/>
  <c r="L91"/>
  <c r="N91" s="1"/>
  <c r="I91"/>
  <c r="H91"/>
  <c r="M90"/>
  <c r="O90" s="1"/>
  <c r="L90"/>
  <c r="N90" s="1"/>
  <c r="I90"/>
  <c r="H90"/>
  <c r="M89"/>
  <c r="O89" s="1"/>
  <c r="L89"/>
  <c r="N89" s="1"/>
  <c r="I89"/>
  <c r="H89"/>
  <c r="M88"/>
  <c r="O88" s="1"/>
  <c r="L88"/>
  <c r="N88" s="1"/>
  <c r="P88" s="1"/>
  <c r="R88" s="1"/>
  <c r="T88" s="1"/>
  <c r="I88"/>
  <c r="H88"/>
  <c r="M87"/>
  <c r="O87" s="1"/>
  <c r="L87"/>
  <c r="N87" s="1"/>
  <c r="I87"/>
  <c r="H87"/>
  <c r="M86"/>
  <c r="O86" s="1"/>
  <c r="L86"/>
  <c r="N86" s="1"/>
  <c r="I86"/>
  <c r="H86"/>
  <c r="M85"/>
  <c r="O85" s="1"/>
  <c r="L85"/>
  <c r="N85" s="1"/>
  <c r="P85" s="1"/>
  <c r="R85" s="1"/>
  <c r="T85" s="1"/>
  <c r="I85"/>
  <c r="H85"/>
  <c r="M84"/>
  <c r="O84" s="1"/>
  <c r="L84"/>
  <c r="N84" s="1"/>
  <c r="I84"/>
  <c r="H84"/>
  <c r="M83"/>
  <c r="O83" s="1"/>
  <c r="L83"/>
  <c r="N83" s="1"/>
  <c r="I83"/>
  <c r="H83"/>
  <c r="M82"/>
  <c r="O82" s="1"/>
  <c r="L82"/>
  <c r="N82" s="1"/>
  <c r="I82"/>
  <c r="H82"/>
  <c r="M81"/>
  <c r="O81" s="1"/>
  <c r="L81"/>
  <c r="N81" s="1"/>
  <c r="I81"/>
  <c r="H81"/>
  <c r="N80"/>
  <c r="M80"/>
  <c r="O80" s="1"/>
  <c r="L80"/>
  <c r="I80"/>
  <c r="H80"/>
  <c r="M79"/>
  <c r="O79" s="1"/>
  <c r="L79"/>
  <c r="N79" s="1"/>
  <c r="I79"/>
  <c r="H79"/>
  <c r="M78"/>
  <c r="O78" s="1"/>
  <c r="L78"/>
  <c r="N78" s="1"/>
  <c r="I78"/>
  <c r="H78"/>
  <c r="M77"/>
  <c r="O77" s="1"/>
  <c r="L77"/>
  <c r="N77" s="1"/>
  <c r="I77"/>
  <c r="H77"/>
  <c r="M76"/>
  <c r="O76" s="1"/>
  <c r="L76"/>
  <c r="N76" s="1"/>
  <c r="I76"/>
  <c r="H76"/>
  <c r="M75"/>
  <c r="O75" s="1"/>
  <c r="L75"/>
  <c r="N75" s="1"/>
  <c r="I75"/>
  <c r="H75"/>
  <c r="M74"/>
  <c r="O74" s="1"/>
  <c r="L74"/>
  <c r="N74" s="1"/>
  <c r="I74"/>
  <c r="H74"/>
  <c r="O73"/>
  <c r="M73"/>
  <c r="L73"/>
  <c r="N73" s="1"/>
  <c r="I73"/>
  <c r="H73"/>
  <c r="M72"/>
  <c r="O72" s="1"/>
  <c r="L72"/>
  <c r="N72" s="1"/>
  <c r="I72"/>
  <c r="H72"/>
  <c r="M71"/>
  <c r="O71" s="1"/>
  <c r="L71"/>
  <c r="N71" s="1"/>
  <c r="I71"/>
  <c r="H71"/>
  <c r="M70"/>
  <c r="O70" s="1"/>
  <c r="L70"/>
  <c r="N70" s="1"/>
  <c r="I70"/>
  <c r="H70"/>
  <c r="M69"/>
  <c r="O69" s="1"/>
  <c r="L69"/>
  <c r="N69" s="1"/>
  <c r="I69"/>
  <c r="H69"/>
  <c r="M68"/>
  <c r="O68" s="1"/>
  <c r="L68"/>
  <c r="N68" s="1"/>
  <c r="I68"/>
  <c r="H68"/>
  <c r="M67"/>
  <c r="O67" s="1"/>
  <c r="L67"/>
  <c r="N67" s="1"/>
  <c r="I67"/>
  <c r="H67"/>
  <c r="M66"/>
  <c r="O66" s="1"/>
  <c r="L66"/>
  <c r="N66" s="1"/>
  <c r="I66"/>
  <c r="H66"/>
  <c r="M65"/>
  <c r="O65" s="1"/>
  <c r="L65"/>
  <c r="N65" s="1"/>
  <c r="I65"/>
  <c r="H65"/>
  <c r="N64"/>
  <c r="M64"/>
  <c r="O64" s="1"/>
  <c r="L64"/>
  <c r="I64"/>
  <c r="H64"/>
  <c r="M63"/>
  <c r="O63" s="1"/>
  <c r="L63"/>
  <c r="N63" s="1"/>
  <c r="I63"/>
  <c r="H63"/>
  <c r="M62"/>
  <c r="O62" s="1"/>
  <c r="L62"/>
  <c r="N62" s="1"/>
  <c r="I62"/>
  <c r="H62"/>
  <c r="M61"/>
  <c r="O61" s="1"/>
  <c r="L61"/>
  <c r="N61" s="1"/>
  <c r="I61"/>
  <c r="H61"/>
  <c r="M60"/>
  <c r="O60" s="1"/>
  <c r="L60"/>
  <c r="N60" s="1"/>
  <c r="I60"/>
  <c r="H60"/>
  <c r="M59"/>
  <c r="O59" s="1"/>
  <c r="L59"/>
  <c r="N59" s="1"/>
  <c r="I59"/>
  <c r="H59"/>
  <c r="N58"/>
  <c r="P58" s="1"/>
  <c r="R58" s="1"/>
  <c r="T58" s="1"/>
  <c r="M58"/>
  <c r="O58" s="1"/>
  <c r="L58"/>
  <c r="I58"/>
  <c r="H58"/>
  <c r="M57"/>
  <c r="O57" s="1"/>
  <c r="L57"/>
  <c r="N57" s="1"/>
  <c r="I57"/>
  <c r="H57"/>
  <c r="M56"/>
  <c r="O56" s="1"/>
  <c r="L56"/>
  <c r="N56" s="1"/>
  <c r="P56" s="1"/>
  <c r="R56" s="1"/>
  <c r="T56" s="1"/>
  <c r="I56"/>
  <c r="H56"/>
  <c r="M55"/>
  <c r="O55" s="1"/>
  <c r="L55"/>
  <c r="N55" s="1"/>
  <c r="I55"/>
  <c r="H55"/>
  <c r="M54"/>
  <c r="O54" s="1"/>
  <c r="L54"/>
  <c r="N54" s="1"/>
  <c r="I54"/>
  <c r="H54"/>
  <c r="M53"/>
  <c r="O53" s="1"/>
  <c r="L53"/>
  <c r="N53" s="1"/>
  <c r="I53"/>
  <c r="H53"/>
  <c r="O52"/>
  <c r="M52"/>
  <c r="L52"/>
  <c r="N52" s="1"/>
  <c r="P52" s="1"/>
  <c r="R52" s="1"/>
  <c r="T52" s="1"/>
  <c r="I52"/>
  <c r="H52"/>
  <c r="M51"/>
  <c r="O51" s="1"/>
  <c r="L51"/>
  <c r="N51" s="1"/>
  <c r="P51" s="1"/>
  <c r="R51" s="1"/>
  <c r="T51" s="1"/>
  <c r="I51"/>
  <c r="H51"/>
  <c r="M50"/>
  <c r="O50" s="1"/>
  <c r="L50"/>
  <c r="N50" s="1"/>
  <c r="I50"/>
  <c r="H50"/>
  <c r="M49"/>
  <c r="O49" s="1"/>
  <c r="L49"/>
  <c r="N49" s="1"/>
  <c r="I49"/>
  <c r="H49"/>
  <c r="M48"/>
  <c r="O48" s="1"/>
  <c r="L48"/>
  <c r="N48" s="1"/>
  <c r="I48"/>
  <c r="H48"/>
  <c r="M47"/>
  <c r="O47" s="1"/>
  <c r="L47"/>
  <c r="N47" s="1"/>
  <c r="I47"/>
  <c r="H47"/>
  <c r="O46"/>
  <c r="M46"/>
  <c r="L46"/>
  <c r="N46" s="1"/>
  <c r="I46"/>
  <c r="H46"/>
  <c r="T45"/>
  <c r="M45"/>
  <c r="O45" s="1"/>
  <c r="L45"/>
  <c r="N45" s="1"/>
  <c r="I45"/>
  <c r="H45"/>
  <c r="M44"/>
  <c r="O44" s="1"/>
  <c r="L44"/>
  <c r="N44" s="1"/>
  <c r="I44"/>
  <c r="H44"/>
  <c r="M43"/>
  <c r="O43" s="1"/>
  <c r="L43"/>
  <c r="N43" s="1"/>
  <c r="I43"/>
  <c r="H43"/>
  <c r="M42"/>
  <c r="O42" s="1"/>
  <c r="L42"/>
  <c r="N42" s="1"/>
  <c r="I42"/>
  <c r="H42"/>
  <c r="M41"/>
  <c r="O41" s="1"/>
  <c r="L41"/>
  <c r="N41" s="1"/>
  <c r="I41"/>
  <c r="H41"/>
  <c r="M40"/>
  <c r="O40" s="1"/>
  <c r="L40"/>
  <c r="N40" s="1"/>
  <c r="I40"/>
  <c r="H40"/>
  <c r="M39"/>
  <c r="O39" s="1"/>
  <c r="L39"/>
  <c r="N39" s="1"/>
  <c r="I39"/>
  <c r="H39"/>
  <c r="M38"/>
  <c r="O38" s="1"/>
  <c r="L38"/>
  <c r="N38" s="1"/>
  <c r="I38"/>
  <c r="H38"/>
  <c r="M37"/>
  <c r="O37" s="1"/>
  <c r="L37"/>
  <c r="N37" s="1"/>
  <c r="I37"/>
  <c r="H37"/>
  <c r="M36"/>
  <c r="O36" s="1"/>
  <c r="L36"/>
  <c r="N36" s="1"/>
  <c r="I36"/>
  <c r="H36"/>
  <c r="M35"/>
  <c r="O35" s="1"/>
  <c r="L35"/>
  <c r="N35" s="1"/>
  <c r="I35"/>
  <c r="H35"/>
  <c r="M34"/>
  <c r="O34" s="1"/>
  <c r="L34"/>
  <c r="N34" s="1"/>
  <c r="I34"/>
  <c r="H34"/>
  <c r="M33"/>
  <c r="O33" s="1"/>
  <c r="L33"/>
  <c r="N33" s="1"/>
  <c r="I33"/>
  <c r="H33"/>
  <c r="M32"/>
  <c r="O32" s="1"/>
  <c r="L32"/>
  <c r="N32" s="1"/>
  <c r="I32"/>
  <c r="H32"/>
  <c r="M31"/>
  <c r="O31" s="1"/>
  <c r="L31"/>
  <c r="N31" s="1"/>
  <c r="I31"/>
  <c r="H31"/>
  <c r="M30"/>
  <c r="O30" s="1"/>
  <c r="L30"/>
  <c r="N30" s="1"/>
  <c r="I30"/>
  <c r="H30"/>
  <c r="O29"/>
  <c r="M29"/>
  <c r="L29"/>
  <c r="N29" s="1"/>
  <c r="P29" s="1"/>
  <c r="R29" s="1"/>
  <c r="T29" s="1"/>
  <c r="I29"/>
  <c r="H29"/>
  <c r="M28"/>
  <c r="O28" s="1"/>
  <c r="L28"/>
  <c r="N28" s="1"/>
  <c r="I28"/>
  <c r="H28"/>
  <c r="M27"/>
  <c r="O27" s="1"/>
  <c r="L27"/>
  <c r="N27" s="1"/>
  <c r="I27"/>
  <c r="H27"/>
  <c r="M26"/>
  <c r="O26" s="1"/>
  <c r="L26"/>
  <c r="N26" s="1"/>
  <c r="I26"/>
  <c r="H26"/>
  <c r="M25"/>
  <c r="O25" s="1"/>
  <c r="L25"/>
  <c r="N25" s="1"/>
  <c r="I25"/>
  <c r="H25"/>
  <c r="M24"/>
  <c r="O24" s="1"/>
  <c r="L24"/>
  <c r="N24" s="1"/>
  <c r="I24"/>
  <c r="H24"/>
  <c r="M23"/>
  <c r="O23" s="1"/>
  <c r="L23"/>
  <c r="N23" s="1"/>
  <c r="I23"/>
  <c r="H23"/>
  <c r="M22"/>
  <c r="O22" s="1"/>
  <c r="L22"/>
  <c r="N22" s="1"/>
  <c r="I22"/>
  <c r="H22"/>
  <c r="O21"/>
  <c r="M21"/>
  <c r="L21"/>
  <c r="N21" s="1"/>
  <c r="I21"/>
  <c r="H21"/>
  <c r="M20"/>
  <c r="O20" s="1"/>
  <c r="L20"/>
  <c r="N20" s="1"/>
  <c r="I20"/>
  <c r="H20"/>
  <c r="M19"/>
  <c r="O19" s="1"/>
  <c r="L19"/>
  <c r="N19" s="1"/>
  <c r="I19"/>
  <c r="H19"/>
  <c r="M18"/>
  <c r="O18" s="1"/>
  <c r="L18"/>
  <c r="N18" s="1"/>
  <c r="I18"/>
  <c r="H18"/>
  <c r="M17"/>
  <c r="O17" s="1"/>
  <c r="L17"/>
  <c r="N17" s="1"/>
  <c r="I17"/>
  <c r="H17"/>
  <c r="M16"/>
  <c r="O16" s="1"/>
  <c r="L16"/>
  <c r="N16" s="1"/>
  <c r="I16"/>
  <c r="H16"/>
  <c r="M15"/>
  <c r="O15" s="1"/>
  <c r="L15"/>
  <c r="N15" s="1"/>
  <c r="I15"/>
  <c r="H15"/>
  <c r="M14"/>
  <c r="O14" s="1"/>
  <c r="L14"/>
  <c r="N14" s="1"/>
  <c r="I14"/>
  <c r="H14"/>
  <c r="O13"/>
  <c r="M13"/>
  <c r="L13"/>
  <c r="N13" s="1"/>
  <c r="I13"/>
  <c r="H13"/>
  <c r="M12"/>
  <c r="O12" s="1"/>
  <c r="L12"/>
  <c r="N12" s="1"/>
  <c r="I12"/>
  <c r="H12"/>
  <c r="M11"/>
  <c r="O11" s="1"/>
  <c r="L11"/>
  <c r="N11" s="1"/>
  <c r="I11"/>
  <c r="H11"/>
  <c r="M10"/>
  <c r="O10" s="1"/>
  <c r="L10"/>
  <c r="N10" s="1"/>
  <c r="I10"/>
  <c r="H10"/>
  <c r="M9"/>
  <c r="O9" s="1"/>
  <c r="L9"/>
  <c r="N9" s="1"/>
  <c r="I9"/>
  <c r="H9"/>
  <c r="M8"/>
  <c r="O8" s="1"/>
  <c r="L8"/>
  <c r="N8" s="1"/>
  <c r="I8"/>
  <c r="H8"/>
  <c r="M7"/>
  <c r="O7" s="1"/>
  <c r="L7"/>
  <c r="I7"/>
  <c r="I252" s="1"/>
  <c r="H7"/>
  <c r="H252" s="1"/>
  <c r="S239" l="1"/>
  <c r="P54"/>
  <c r="R54" s="1"/>
  <c r="T54" s="1"/>
  <c r="P65"/>
  <c r="R65" s="1"/>
  <c r="T65" s="1"/>
  <c r="P69"/>
  <c r="R69" s="1"/>
  <c r="T69" s="1"/>
  <c r="P102"/>
  <c r="P106"/>
  <c r="R106" s="1"/>
  <c r="T106" s="1"/>
  <c r="P111"/>
  <c r="R111" s="1"/>
  <c r="T111" s="1"/>
  <c r="P47"/>
  <c r="R47" s="1"/>
  <c r="T47" s="1"/>
  <c r="P62"/>
  <c r="R62" s="1"/>
  <c r="T62" s="1"/>
  <c r="P75"/>
  <c r="R75" s="1"/>
  <c r="T75" s="1"/>
  <c r="P113"/>
  <c r="R113" s="1"/>
  <c r="T113" s="1"/>
  <c r="P117"/>
  <c r="R117" s="1"/>
  <c r="T117" s="1"/>
  <c r="P119"/>
  <c r="R119" s="1"/>
  <c r="T119" s="1"/>
  <c r="P121"/>
  <c r="R121" s="1"/>
  <c r="T121" s="1"/>
  <c r="P127"/>
  <c r="R127" s="1"/>
  <c r="T127" s="1"/>
  <c r="P128"/>
  <c r="R128" s="1"/>
  <c r="T128" s="1"/>
  <c r="P21"/>
  <c r="R21" s="1"/>
  <c r="T21" s="1"/>
  <c r="P73"/>
  <c r="R73" s="1"/>
  <c r="T73" s="1"/>
  <c r="P77"/>
  <c r="R77" s="1"/>
  <c r="T77" s="1"/>
  <c r="P81"/>
  <c r="R81" s="1"/>
  <c r="T81" s="1"/>
  <c r="P101"/>
  <c r="R101" s="1"/>
  <c r="T101" s="1"/>
  <c r="P166"/>
  <c r="R166" s="1"/>
  <c r="T166" s="1"/>
  <c r="P180"/>
  <c r="R180" s="1"/>
  <c r="T180" s="1"/>
  <c r="P182"/>
  <c r="R182" s="1"/>
  <c r="T182" s="1"/>
  <c r="P207"/>
  <c r="R207" s="1"/>
  <c r="T207" s="1"/>
  <c r="P225"/>
  <c r="R225" s="1"/>
  <c r="T225" s="1"/>
  <c r="P240"/>
  <c r="R240" s="1"/>
  <c r="T240" s="1"/>
  <c r="P206"/>
  <c r="R206" s="1"/>
  <c r="P219"/>
  <c r="R219" s="1"/>
  <c r="T219" s="1"/>
  <c r="P79"/>
  <c r="R79" s="1"/>
  <c r="T79" s="1"/>
  <c r="P109"/>
  <c r="R109" s="1"/>
  <c r="T109" s="1"/>
  <c r="P170"/>
  <c r="R170" s="1"/>
  <c r="T170" s="1"/>
  <c r="P195"/>
  <c r="R195" s="1"/>
  <c r="T195" s="1"/>
  <c r="P231"/>
  <c r="R231" s="1"/>
  <c r="T231" s="1"/>
  <c r="T206"/>
  <c r="Q252"/>
  <c r="P23"/>
  <c r="R23" s="1"/>
  <c r="T23" s="1"/>
  <c r="P31"/>
  <c r="R31" s="1"/>
  <c r="T31" s="1"/>
  <c r="P35"/>
  <c r="R35" s="1"/>
  <c r="T35" s="1"/>
  <c r="P39"/>
  <c r="R39" s="1"/>
  <c r="T39" s="1"/>
  <c r="P49"/>
  <c r="R49" s="1"/>
  <c r="T49" s="1"/>
  <c r="P60"/>
  <c r="R60" s="1"/>
  <c r="T60" s="1"/>
  <c r="P63"/>
  <c r="R63" s="1"/>
  <c r="T63" s="1"/>
  <c r="P83"/>
  <c r="R83" s="1"/>
  <c r="T83" s="1"/>
  <c r="P104"/>
  <c r="R104" s="1"/>
  <c r="T104" s="1"/>
  <c r="P107"/>
  <c r="R107" s="1"/>
  <c r="T107" s="1"/>
  <c r="P164"/>
  <c r="R164" s="1"/>
  <c r="T164" s="1"/>
  <c r="P167"/>
  <c r="R167" s="1"/>
  <c r="T167" s="1"/>
  <c r="P172"/>
  <c r="R172" s="1"/>
  <c r="T172" s="1"/>
  <c r="P175"/>
  <c r="R175" s="1"/>
  <c r="T175" s="1"/>
  <c r="P179"/>
  <c r="R179" s="1"/>
  <c r="T179" s="1"/>
  <c r="P196"/>
  <c r="R196" s="1"/>
  <c r="T196" s="1"/>
  <c r="P201"/>
  <c r="R201" s="1"/>
  <c r="T201" s="1"/>
  <c r="P204"/>
  <c r="R204" s="1"/>
  <c r="T204" s="1"/>
  <c r="P209"/>
  <c r="R209" s="1"/>
  <c r="T209" s="1"/>
  <c r="P211"/>
  <c r="R211" s="1"/>
  <c r="T211" s="1"/>
  <c r="P213"/>
  <c r="R213" s="1"/>
  <c r="T213" s="1"/>
  <c r="P221"/>
  <c r="R221" s="1"/>
  <c r="T221" s="1"/>
  <c r="P233"/>
  <c r="R233" s="1"/>
  <c r="T233" s="1"/>
  <c r="P241"/>
  <c r="R241" s="1"/>
  <c r="T241" s="1"/>
  <c r="P169"/>
  <c r="R169" s="1"/>
  <c r="T169" s="1"/>
  <c r="P198"/>
  <c r="R198" s="1"/>
  <c r="T198" s="1"/>
  <c r="P215"/>
  <c r="R215" s="1"/>
  <c r="T215" s="1"/>
  <c r="P243"/>
  <c r="R243" s="1"/>
  <c r="T243" s="1"/>
  <c r="P9"/>
  <c r="R9" s="1"/>
  <c r="T9" s="1"/>
  <c r="P25"/>
  <c r="R25" s="1"/>
  <c r="T25" s="1"/>
  <c r="P27"/>
  <c r="R27" s="1"/>
  <c r="T27" s="1"/>
  <c r="P33"/>
  <c r="R33" s="1"/>
  <c r="T33" s="1"/>
  <c r="P37"/>
  <c r="R37" s="1"/>
  <c r="T37" s="1"/>
  <c r="P67"/>
  <c r="R67" s="1"/>
  <c r="T67" s="1"/>
  <c r="P100"/>
  <c r="R100" s="1"/>
  <c r="T100" s="1"/>
  <c r="P103"/>
  <c r="R103" s="1"/>
  <c r="T103" s="1"/>
  <c r="P108"/>
  <c r="R108" s="1"/>
  <c r="T108" s="1"/>
  <c r="P115"/>
  <c r="R115" s="1"/>
  <c r="T115" s="1"/>
  <c r="P124"/>
  <c r="R124" s="1"/>
  <c r="T124" s="1"/>
  <c r="P126"/>
  <c r="R126" s="1"/>
  <c r="T126" s="1"/>
  <c r="P132"/>
  <c r="R132" s="1"/>
  <c r="T132" s="1"/>
  <c r="P134"/>
  <c r="R134" s="1"/>
  <c r="T134" s="1"/>
  <c r="P136"/>
  <c r="R136" s="1"/>
  <c r="T136" s="1"/>
  <c r="P138"/>
  <c r="R138" s="1"/>
  <c r="T138" s="1"/>
  <c r="P140"/>
  <c r="R140" s="1"/>
  <c r="T140" s="1"/>
  <c r="P142"/>
  <c r="R142" s="1"/>
  <c r="T142" s="1"/>
  <c r="P144"/>
  <c r="R144" s="1"/>
  <c r="T144" s="1"/>
  <c r="P146"/>
  <c r="R146" s="1"/>
  <c r="T146" s="1"/>
  <c r="P148"/>
  <c r="R148" s="1"/>
  <c r="T148" s="1"/>
  <c r="P150"/>
  <c r="R150" s="1"/>
  <c r="T150" s="1"/>
  <c r="P152"/>
  <c r="R152" s="1"/>
  <c r="T152" s="1"/>
  <c r="P168"/>
  <c r="R168" s="1"/>
  <c r="T168" s="1"/>
  <c r="P171"/>
  <c r="R171" s="1"/>
  <c r="T171" s="1"/>
  <c r="P181"/>
  <c r="R181" s="1"/>
  <c r="T181" s="1"/>
  <c r="P184"/>
  <c r="R184" s="1"/>
  <c r="T184" s="1"/>
  <c r="P197"/>
  <c r="R197" s="1"/>
  <c r="T197" s="1"/>
  <c r="P200"/>
  <c r="R200" s="1"/>
  <c r="T200" s="1"/>
  <c r="P205"/>
  <c r="R205" s="1"/>
  <c r="T205" s="1"/>
  <c r="P208"/>
  <c r="R208" s="1"/>
  <c r="T208" s="1"/>
  <c r="P217"/>
  <c r="R217" s="1"/>
  <c r="T217" s="1"/>
  <c r="P229"/>
  <c r="R229" s="1"/>
  <c r="P245"/>
  <c r="R245" s="1"/>
  <c r="T245" s="1"/>
  <c r="P105"/>
  <c r="R105" s="1"/>
  <c r="T105" s="1"/>
  <c r="P165"/>
  <c r="R165" s="1"/>
  <c r="T165" s="1"/>
  <c r="P173"/>
  <c r="R173" s="1"/>
  <c r="T173" s="1"/>
  <c r="P194"/>
  <c r="R194" s="1"/>
  <c r="T194" s="1"/>
  <c r="P202"/>
  <c r="R202" s="1"/>
  <c r="T202" s="1"/>
  <c r="P86"/>
  <c r="R86" s="1"/>
  <c r="T86" s="1"/>
  <c r="P122"/>
  <c r="R122" s="1"/>
  <c r="P130"/>
  <c r="R130" s="1"/>
  <c r="T130" s="1"/>
  <c r="P223"/>
  <c r="R223" s="1"/>
  <c r="T223" s="1"/>
  <c r="P227"/>
  <c r="R227" s="1"/>
  <c r="T227" s="1"/>
  <c r="P40"/>
  <c r="R40" s="1"/>
  <c r="T40" s="1"/>
  <c r="P42"/>
  <c r="R42" s="1"/>
  <c r="T42" s="1"/>
  <c r="P44"/>
  <c r="R44" s="1"/>
  <c r="T44" s="1"/>
  <c r="P123"/>
  <c r="R123" s="1"/>
  <c r="T123" s="1"/>
  <c r="P131"/>
  <c r="R131" s="1"/>
  <c r="T131" s="1"/>
  <c r="P210"/>
  <c r="R210" s="1"/>
  <c r="T210" s="1"/>
  <c r="P246"/>
  <c r="R246" s="1"/>
  <c r="T246" s="1"/>
  <c r="P248"/>
  <c r="R248" s="1"/>
  <c r="T248" s="1"/>
  <c r="P46"/>
  <c r="R46" s="1"/>
  <c r="P48"/>
  <c r="R48" s="1"/>
  <c r="T48" s="1"/>
  <c r="P50"/>
  <c r="R50" s="1"/>
  <c r="T50" s="1"/>
  <c r="P71"/>
  <c r="R71" s="1"/>
  <c r="T71" s="1"/>
  <c r="P91"/>
  <c r="R91" s="1"/>
  <c r="T91" s="1"/>
  <c r="P93"/>
  <c r="R93" s="1"/>
  <c r="T93" s="1"/>
  <c r="P95"/>
  <c r="R95" s="1"/>
  <c r="T95" s="1"/>
  <c r="P97"/>
  <c r="R97" s="1"/>
  <c r="T97" s="1"/>
  <c r="P99"/>
  <c r="R99" s="1"/>
  <c r="T99" s="1"/>
  <c r="P157"/>
  <c r="R157" s="1"/>
  <c r="T157" s="1"/>
  <c r="P159"/>
  <c r="R159" s="1"/>
  <c r="T159" s="1"/>
  <c r="P161"/>
  <c r="R161" s="1"/>
  <c r="T161" s="1"/>
  <c r="P163"/>
  <c r="R163" s="1"/>
  <c r="T163" s="1"/>
  <c r="P235"/>
  <c r="R235" s="1"/>
  <c r="T235" s="1"/>
  <c r="P237"/>
  <c r="R237" s="1"/>
  <c r="T237" s="1"/>
  <c r="P239"/>
  <c r="R239" s="1"/>
  <c r="T239" s="1"/>
  <c r="P11"/>
  <c r="R11" s="1"/>
  <c r="T11" s="1"/>
  <c r="P13"/>
  <c r="R13" s="1"/>
  <c r="T13" s="1"/>
  <c r="P15"/>
  <c r="R15" s="1"/>
  <c r="T15" s="1"/>
  <c r="P17"/>
  <c r="R17" s="1"/>
  <c r="P19"/>
  <c r="R19" s="1"/>
  <c r="T19" s="1"/>
  <c r="P66"/>
  <c r="R66" s="1"/>
  <c r="T66" s="1"/>
  <c r="P68"/>
  <c r="R68" s="1"/>
  <c r="T68" s="1"/>
  <c r="P70"/>
  <c r="R70" s="1"/>
  <c r="T70" s="1"/>
  <c r="P154"/>
  <c r="R154" s="1"/>
  <c r="T154" s="1"/>
  <c r="P178"/>
  <c r="R178" s="1"/>
  <c r="T178" s="1"/>
  <c r="P183"/>
  <c r="R183" s="1"/>
  <c r="T183" s="1"/>
  <c r="P185"/>
  <c r="R185" s="1"/>
  <c r="T185" s="1"/>
  <c r="P187"/>
  <c r="R187" s="1"/>
  <c r="T187" s="1"/>
  <c r="P189"/>
  <c r="R189" s="1"/>
  <c r="T189" s="1"/>
  <c r="P191"/>
  <c r="R191" s="1"/>
  <c r="T191" s="1"/>
  <c r="P230"/>
  <c r="R230" s="1"/>
  <c r="T230" s="1"/>
  <c r="P232"/>
  <c r="R232" s="1"/>
  <c r="T232" s="1"/>
  <c r="P234"/>
  <c r="R234" s="1"/>
  <c r="T234" s="1"/>
  <c r="P250"/>
  <c r="R250" s="1"/>
  <c r="T250" s="1"/>
  <c r="P8"/>
  <c r="R8" s="1"/>
  <c r="P57"/>
  <c r="R57" s="1"/>
  <c r="T57" s="1"/>
  <c r="P59"/>
  <c r="R59" s="1"/>
  <c r="T59" s="1"/>
  <c r="P61"/>
  <c r="R61" s="1"/>
  <c r="T61" s="1"/>
  <c r="P82"/>
  <c r="R82" s="1"/>
  <c r="T82" s="1"/>
  <c r="P84"/>
  <c r="R84" s="1"/>
  <c r="T84" s="1"/>
  <c r="P110"/>
  <c r="R110" s="1"/>
  <c r="T110" s="1"/>
  <c r="P112"/>
  <c r="R112" s="1"/>
  <c r="T112" s="1"/>
  <c r="P114"/>
  <c r="R114" s="1"/>
  <c r="T114" s="1"/>
  <c r="P116"/>
  <c r="R116" s="1"/>
  <c r="T116" s="1"/>
  <c r="P118"/>
  <c r="R118" s="1"/>
  <c r="T118" s="1"/>
  <c r="P120"/>
  <c r="R120" s="1"/>
  <c r="T120" s="1"/>
  <c r="P125"/>
  <c r="R125" s="1"/>
  <c r="T125" s="1"/>
  <c r="P133"/>
  <c r="R133" s="1"/>
  <c r="T133" s="1"/>
  <c r="P135"/>
  <c r="R135" s="1"/>
  <c r="T135" s="1"/>
  <c r="P137"/>
  <c r="R137" s="1"/>
  <c r="T137" s="1"/>
  <c r="P139"/>
  <c r="R139" s="1"/>
  <c r="T139" s="1"/>
  <c r="P141"/>
  <c r="R141" s="1"/>
  <c r="T141" s="1"/>
  <c r="P143"/>
  <c r="R143" s="1"/>
  <c r="T143" s="1"/>
  <c r="P145"/>
  <c r="R145" s="1"/>
  <c r="T145" s="1"/>
  <c r="P228"/>
  <c r="R228" s="1"/>
  <c r="T228" s="1"/>
  <c r="P20"/>
  <c r="R20" s="1"/>
  <c r="T20" s="1"/>
  <c r="P22"/>
  <c r="R22" s="1"/>
  <c r="T22" s="1"/>
  <c r="P24"/>
  <c r="R24" s="1"/>
  <c r="T24" s="1"/>
  <c r="P26"/>
  <c r="R26" s="1"/>
  <c r="T26" s="1"/>
  <c r="P28"/>
  <c r="R28" s="1"/>
  <c r="T28" s="1"/>
  <c r="P30"/>
  <c r="R30" s="1"/>
  <c r="T30" s="1"/>
  <c r="P32"/>
  <c r="R32" s="1"/>
  <c r="T32" s="1"/>
  <c r="P34"/>
  <c r="R34" s="1"/>
  <c r="T34" s="1"/>
  <c r="P36"/>
  <c r="R36" s="1"/>
  <c r="T36" s="1"/>
  <c r="P38"/>
  <c r="R38" s="1"/>
  <c r="T38" s="1"/>
  <c r="P41"/>
  <c r="R41" s="1"/>
  <c r="T41" s="1"/>
  <c r="P43"/>
  <c r="R43" s="1"/>
  <c r="T43" s="1"/>
  <c r="P10"/>
  <c r="R10" s="1"/>
  <c r="T10" s="1"/>
  <c r="P12"/>
  <c r="R12" s="1"/>
  <c r="T12" s="1"/>
  <c r="P14"/>
  <c r="R14" s="1"/>
  <c r="T14" s="1"/>
  <c r="P16"/>
  <c r="R16" s="1"/>
  <c r="P18"/>
  <c r="R18" s="1"/>
  <c r="T18" s="1"/>
  <c r="P45"/>
  <c r="P53"/>
  <c r="R53" s="1"/>
  <c r="T53" s="1"/>
  <c r="P55"/>
  <c r="R55" s="1"/>
  <c r="T55" s="1"/>
  <c r="N7"/>
  <c r="P7" s="1"/>
  <c r="R7" s="1"/>
  <c r="T7" s="1"/>
  <c r="P64"/>
  <c r="R64" s="1"/>
  <c r="T64" s="1"/>
  <c r="P87"/>
  <c r="R87" s="1"/>
  <c r="T87" s="1"/>
  <c r="P89"/>
  <c r="R89" s="1"/>
  <c r="T89" s="1"/>
  <c r="I251"/>
  <c r="P129"/>
  <c r="R129" s="1"/>
  <c r="T129" s="1"/>
  <c r="P155"/>
  <c r="R155" s="1"/>
  <c r="T155" s="1"/>
  <c r="P177"/>
  <c r="R177" s="1"/>
  <c r="T177" s="1"/>
  <c r="P214"/>
  <c r="R214" s="1"/>
  <c r="T214" s="1"/>
  <c r="P216"/>
  <c r="R216" s="1"/>
  <c r="T216" s="1"/>
  <c r="P218"/>
  <c r="R218" s="1"/>
  <c r="T218" s="1"/>
  <c r="P220"/>
  <c r="R220" s="1"/>
  <c r="T220" s="1"/>
  <c r="P222"/>
  <c r="R222" s="1"/>
  <c r="T222" s="1"/>
  <c r="P224"/>
  <c r="R224" s="1"/>
  <c r="T224" s="1"/>
  <c r="P226"/>
  <c r="R226" s="1"/>
  <c r="T226" s="1"/>
  <c r="P249"/>
  <c r="R249" s="1"/>
  <c r="T249" s="1"/>
  <c r="M252"/>
  <c r="P90"/>
  <c r="R90" s="1"/>
  <c r="T90" s="1"/>
  <c r="P92"/>
  <c r="R92" s="1"/>
  <c r="T92" s="1"/>
  <c r="P94"/>
  <c r="R94" s="1"/>
  <c r="T94" s="1"/>
  <c r="P96"/>
  <c r="R96" s="1"/>
  <c r="T96" s="1"/>
  <c r="P98"/>
  <c r="R98" s="1"/>
  <c r="T98" s="1"/>
  <c r="H251"/>
  <c r="P156"/>
  <c r="R156" s="1"/>
  <c r="T156" s="1"/>
  <c r="P158"/>
  <c r="R158" s="1"/>
  <c r="T158" s="1"/>
  <c r="P160"/>
  <c r="R160" s="1"/>
  <c r="T160" s="1"/>
  <c r="P162"/>
  <c r="R162" s="1"/>
  <c r="T162" s="1"/>
  <c r="P188"/>
  <c r="R188" s="1"/>
  <c r="T188" s="1"/>
  <c r="P190"/>
  <c r="R190" s="1"/>
  <c r="T190" s="1"/>
  <c r="P192"/>
  <c r="R192" s="1"/>
  <c r="T192" s="1"/>
  <c r="P236"/>
  <c r="R236" s="1"/>
  <c r="T236" s="1"/>
  <c r="P238"/>
  <c r="R238" s="1"/>
  <c r="T238" s="1"/>
  <c r="P72"/>
  <c r="R72" s="1"/>
  <c r="T72" s="1"/>
  <c r="P74"/>
  <c r="R74" s="1"/>
  <c r="T74" s="1"/>
  <c r="P76"/>
  <c r="R76" s="1"/>
  <c r="T76" s="1"/>
  <c r="P78"/>
  <c r="R78" s="1"/>
  <c r="T78" s="1"/>
  <c r="P80"/>
  <c r="R80" s="1"/>
  <c r="T80" s="1"/>
  <c r="P147"/>
  <c r="R147" s="1"/>
  <c r="T147" s="1"/>
  <c r="P149"/>
  <c r="R149" s="1"/>
  <c r="T149" s="1"/>
  <c r="P151"/>
  <c r="R151" s="1"/>
  <c r="T151" s="1"/>
  <c r="P153"/>
  <c r="R153" s="1"/>
  <c r="T153" s="1"/>
  <c r="P193"/>
  <c r="R193" s="1"/>
  <c r="T193" s="1"/>
  <c r="P174"/>
  <c r="R174" s="1"/>
  <c r="T174" s="1"/>
  <c r="P176"/>
  <c r="R176" s="1"/>
  <c r="P242"/>
  <c r="R242" s="1"/>
  <c r="T242" s="1"/>
  <c r="P244"/>
  <c r="R244" s="1"/>
  <c r="T244" s="1"/>
  <c r="V44" i="15"/>
  <c r="U163"/>
  <c r="V154"/>
  <c r="V121"/>
  <c r="U55"/>
  <c r="V210"/>
  <c r="U126"/>
  <c r="U130"/>
  <c r="U178"/>
  <c r="U177"/>
  <c r="V99"/>
  <c r="U252" i="16" l="1"/>
  <c r="P252"/>
  <c r="R252"/>
  <c r="T8"/>
  <c r="V80" i="15"/>
  <c r="U109"/>
  <c r="U145"/>
  <c r="V8"/>
  <c r="U89"/>
  <c r="U193"/>
  <c r="V252" i="16" l="1"/>
  <c r="U45" i="15"/>
  <c r="R45" i="13"/>
  <c r="R45" i="11"/>
  <c r="R45" i="9"/>
  <c r="R45" i="8"/>
  <c r="U192" i="15"/>
  <c r="V244"/>
  <c r="U127" l="1"/>
  <c r="V239"/>
  <c r="U234"/>
  <c r="U212"/>
  <c r="V85"/>
  <c r="V81"/>
  <c r="U155"/>
  <c r="V131" l="1"/>
  <c r="U228"/>
  <c r="U227"/>
  <c r="V123"/>
  <c r="U19"/>
  <c r="U39"/>
  <c r="U71"/>
  <c r="U51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3"/>
  <c r="S124"/>
  <c r="S125"/>
  <c r="S126"/>
  <c r="S127"/>
  <c r="S128"/>
  <c r="S129"/>
  <c r="S130"/>
  <c r="S132"/>
  <c r="S133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7"/>
  <c r="S178"/>
  <c r="S179"/>
  <c r="S180"/>
  <c r="S182"/>
  <c r="S183"/>
  <c r="S184"/>
  <c r="S185"/>
  <c r="S186"/>
  <c r="S187"/>
  <c r="S188"/>
  <c r="S189"/>
  <c r="S190"/>
  <c r="S191"/>
  <c r="S192"/>
  <c r="S193"/>
  <c r="S194"/>
  <c r="S195"/>
  <c r="S196"/>
  <c r="S198"/>
  <c r="S199"/>
  <c r="S200"/>
  <c r="S201"/>
  <c r="S202"/>
  <c r="S203"/>
  <c r="S205"/>
  <c r="S206"/>
  <c r="S207"/>
  <c r="S208"/>
  <c r="S209"/>
  <c r="S211"/>
  <c r="S212"/>
  <c r="S213"/>
  <c r="S214"/>
  <c r="S215"/>
  <c r="S216"/>
  <c r="S217"/>
  <c r="S218"/>
  <c r="S219"/>
  <c r="S220"/>
  <c r="S221"/>
  <c r="S222"/>
  <c r="S223"/>
  <c r="S224"/>
  <c r="S225"/>
  <c r="S226"/>
  <c r="S228"/>
  <c r="S230"/>
  <c r="S231"/>
  <c r="S232"/>
  <c r="S233"/>
  <c r="S234"/>
  <c r="S235"/>
  <c r="S236"/>
  <c r="S237"/>
  <c r="S238"/>
  <c r="S240"/>
  <c r="S241"/>
  <c r="S242"/>
  <c r="S243"/>
  <c r="S244"/>
  <c r="S245"/>
  <c r="S246"/>
  <c r="S247"/>
  <c r="S248"/>
  <c r="S249"/>
  <c r="S250"/>
  <c r="W8" i="14"/>
  <c r="S8" i="15"/>
  <c r="W14" i="14" l="1"/>
  <c r="W10"/>
  <c r="W11"/>
  <c r="W12"/>
  <c r="W13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S176" i="15" s="1"/>
  <c r="W177" i="14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10" i="13"/>
  <c r="W8"/>
  <c r="Q210" i="15"/>
  <c r="Q81"/>
  <c r="Q131"/>
  <c r="Q134"/>
  <c r="Q252" s="1"/>
  <c r="Q154"/>
  <c r="Q181"/>
  <c r="Q197"/>
  <c r="Q204"/>
  <c r="Q227"/>
  <c r="Q239"/>
  <c r="M250"/>
  <c r="O250" s="1"/>
  <c r="L250"/>
  <c r="N250" s="1"/>
  <c r="I250"/>
  <c r="H250"/>
  <c r="M249"/>
  <c r="O249" s="1"/>
  <c r="L249"/>
  <c r="N249" s="1"/>
  <c r="I249"/>
  <c r="H249"/>
  <c r="M248"/>
  <c r="O248" s="1"/>
  <c r="L248"/>
  <c r="N248" s="1"/>
  <c r="I248"/>
  <c r="H248"/>
  <c r="M247"/>
  <c r="O247" s="1"/>
  <c r="L247"/>
  <c r="N247" s="1"/>
  <c r="I247"/>
  <c r="H247"/>
  <c r="M246"/>
  <c r="O246" s="1"/>
  <c r="L246"/>
  <c r="N246" s="1"/>
  <c r="I246"/>
  <c r="H246"/>
  <c r="M245"/>
  <c r="O245" s="1"/>
  <c r="L245"/>
  <c r="N245" s="1"/>
  <c r="I245"/>
  <c r="H245"/>
  <c r="M244"/>
  <c r="O244" s="1"/>
  <c r="L244"/>
  <c r="N244" s="1"/>
  <c r="I244"/>
  <c r="H244"/>
  <c r="M243"/>
  <c r="O243" s="1"/>
  <c r="L243"/>
  <c r="N243" s="1"/>
  <c r="I243"/>
  <c r="H243"/>
  <c r="M242"/>
  <c r="O242" s="1"/>
  <c r="L242"/>
  <c r="N242" s="1"/>
  <c r="I242"/>
  <c r="H242"/>
  <c r="M241"/>
  <c r="O241" s="1"/>
  <c r="L241"/>
  <c r="N241" s="1"/>
  <c r="I241"/>
  <c r="H241"/>
  <c r="M240"/>
  <c r="O240" s="1"/>
  <c r="L240"/>
  <c r="N240" s="1"/>
  <c r="I240"/>
  <c r="H240"/>
  <c r="M239"/>
  <c r="O239" s="1"/>
  <c r="L239"/>
  <c r="N239" s="1"/>
  <c r="I239"/>
  <c r="H239"/>
  <c r="M238"/>
  <c r="O238" s="1"/>
  <c r="L238"/>
  <c r="N238" s="1"/>
  <c r="I238"/>
  <c r="H238"/>
  <c r="M237"/>
  <c r="O237" s="1"/>
  <c r="L237"/>
  <c r="N237" s="1"/>
  <c r="I237"/>
  <c r="H237"/>
  <c r="M236"/>
  <c r="O236" s="1"/>
  <c r="L236"/>
  <c r="N236" s="1"/>
  <c r="I236"/>
  <c r="H236"/>
  <c r="M235"/>
  <c r="O235" s="1"/>
  <c r="L235"/>
  <c r="N235" s="1"/>
  <c r="I235"/>
  <c r="H235"/>
  <c r="M234"/>
  <c r="O234" s="1"/>
  <c r="L234"/>
  <c r="N234" s="1"/>
  <c r="I234"/>
  <c r="H234"/>
  <c r="M233"/>
  <c r="O233" s="1"/>
  <c r="L233"/>
  <c r="N233" s="1"/>
  <c r="I233"/>
  <c r="H233"/>
  <c r="M232"/>
  <c r="O232" s="1"/>
  <c r="L232"/>
  <c r="N232" s="1"/>
  <c r="I232"/>
  <c r="H232"/>
  <c r="M231"/>
  <c r="O231" s="1"/>
  <c r="L231"/>
  <c r="N231" s="1"/>
  <c r="I231"/>
  <c r="H231"/>
  <c r="M230"/>
  <c r="O230" s="1"/>
  <c r="L230"/>
  <c r="N230" s="1"/>
  <c r="I230"/>
  <c r="H230"/>
  <c r="M229"/>
  <c r="O229" s="1"/>
  <c r="L229"/>
  <c r="N229" s="1"/>
  <c r="I229"/>
  <c r="H229"/>
  <c r="M228"/>
  <c r="O228" s="1"/>
  <c r="L228"/>
  <c r="N228" s="1"/>
  <c r="I228"/>
  <c r="H228"/>
  <c r="M227"/>
  <c r="O227" s="1"/>
  <c r="L227"/>
  <c r="N227" s="1"/>
  <c r="I227"/>
  <c r="H227"/>
  <c r="M226"/>
  <c r="O226" s="1"/>
  <c r="L226"/>
  <c r="N226" s="1"/>
  <c r="I226"/>
  <c r="H226"/>
  <c r="M225"/>
  <c r="O225" s="1"/>
  <c r="L225"/>
  <c r="N225" s="1"/>
  <c r="I225"/>
  <c r="H225"/>
  <c r="M224"/>
  <c r="O224" s="1"/>
  <c r="L224"/>
  <c r="N224" s="1"/>
  <c r="I224"/>
  <c r="H224"/>
  <c r="M223"/>
  <c r="O223" s="1"/>
  <c r="L223"/>
  <c r="N223" s="1"/>
  <c r="I223"/>
  <c r="H223"/>
  <c r="M222"/>
  <c r="O222" s="1"/>
  <c r="L222"/>
  <c r="N222" s="1"/>
  <c r="I222"/>
  <c r="H222"/>
  <c r="M221"/>
  <c r="O221" s="1"/>
  <c r="L221"/>
  <c r="N221" s="1"/>
  <c r="I221"/>
  <c r="H221"/>
  <c r="M220"/>
  <c r="O220" s="1"/>
  <c r="L220"/>
  <c r="N220" s="1"/>
  <c r="I220"/>
  <c r="H220"/>
  <c r="M219"/>
  <c r="O219" s="1"/>
  <c r="L219"/>
  <c r="N219" s="1"/>
  <c r="I219"/>
  <c r="H219"/>
  <c r="M218"/>
  <c r="O218" s="1"/>
  <c r="L218"/>
  <c r="N218" s="1"/>
  <c r="I218"/>
  <c r="H218"/>
  <c r="M217"/>
  <c r="O217" s="1"/>
  <c r="L217"/>
  <c r="N217" s="1"/>
  <c r="I217"/>
  <c r="H217"/>
  <c r="M216"/>
  <c r="O216" s="1"/>
  <c r="L216"/>
  <c r="N216" s="1"/>
  <c r="I216"/>
  <c r="H216"/>
  <c r="M215"/>
  <c r="O215" s="1"/>
  <c r="L215"/>
  <c r="N215" s="1"/>
  <c r="I215"/>
  <c r="H215"/>
  <c r="M214"/>
  <c r="O214" s="1"/>
  <c r="L214"/>
  <c r="N214" s="1"/>
  <c r="I214"/>
  <c r="H214"/>
  <c r="M213"/>
  <c r="O213" s="1"/>
  <c r="L213"/>
  <c r="N213" s="1"/>
  <c r="I213"/>
  <c r="H213"/>
  <c r="M212"/>
  <c r="O212" s="1"/>
  <c r="L212"/>
  <c r="N212" s="1"/>
  <c r="I212"/>
  <c r="H212"/>
  <c r="M211"/>
  <c r="O211" s="1"/>
  <c r="L211"/>
  <c r="N211" s="1"/>
  <c r="I211"/>
  <c r="H211"/>
  <c r="M210"/>
  <c r="O210" s="1"/>
  <c r="L210"/>
  <c r="N210" s="1"/>
  <c r="I210"/>
  <c r="H210"/>
  <c r="M209"/>
  <c r="O209" s="1"/>
  <c r="L209"/>
  <c r="N209" s="1"/>
  <c r="I209"/>
  <c r="H209"/>
  <c r="M208"/>
  <c r="O208" s="1"/>
  <c r="L208"/>
  <c r="N208" s="1"/>
  <c r="I208"/>
  <c r="H208"/>
  <c r="M207"/>
  <c r="O207" s="1"/>
  <c r="L207"/>
  <c r="N207" s="1"/>
  <c r="I207"/>
  <c r="H207"/>
  <c r="M206"/>
  <c r="O206" s="1"/>
  <c r="L206"/>
  <c r="N206" s="1"/>
  <c r="I206"/>
  <c r="H206"/>
  <c r="M205"/>
  <c r="O205" s="1"/>
  <c r="L205"/>
  <c r="N205" s="1"/>
  <c r="I205"/>
  <c r="H205"/>
  <c r="M204"/>
  <c r="O204" s="1"/>
  <c r="L204"/>
  <c r="N204" s="1"/>
  <c r="I204"/>
  <c r="H204"/>
  <c r="M203"/>
  <c r="O203" s="1"/>
  <c r="L203"/>
  <c r="N203" s="1"/>
  <c r="I203"/>
  <c r="H203"/>
  <c r="M202"/>
  <c r="O202" s="1"/>
  <c r="L202"/>
  <c r="N202" s="1"/>
  <c r="I202"/>
  <c r="H202"/>
  <c r="M201"/>
  <c r="O201" s="1"/>
  <c r="L201"/>
  <c r="N201" s="1"/>
  <c r="I201"/>
  <c r="H201"/>
  <c r="M200"/>
  <c r="O200" s="1"/>
  <c r="L200"/>
  <c r="N200" s="1"/>
  <c r="I200"/>
  <c r="H200"/>
  <c r="M199"/>
  <c r="O199" s="1"/>
  <c r="L199"/>
  <c r="N199" s="1"/>
  <c r="I199"/>
  <c r="H199"/>
  <c r="M198"/>
  <c r="O198" s="1"/>
  <c r="L198"/>
  <c r="N198" s="1"/>
  <c r="I198"/>
  <c r="H198"/>
  <c r="M197"/>
  <c r="O197" s="1"/>
  <c r="L197"/>
  <c r="N197" s="1"/>
  <c r="I197"/>
  <c r="H197"/>
  <c r="M196"/>
  <c r="O196" s="1"/>
  <c r="L196"/>
  <c r="N196" s="1"/>
  <c r="I196"/>
  <c r="H196"/>
  <c r="M195"/>
  <c r="O195" s="1"/>
  <c r="L195"/>
  <c r="N195" s="1"/>
  <c r="I195"/>
  <c r="H195"/>
  <c r="M194"/>
  <c r="O194" s="1"/>
  <c r="L194"/>
  <c r="N194" s="1"/>
  <c r="I194"/>
  <c r="H194"/>
  <c r="M193"/>
  <c r="O193" s="1"/>
  <c r="L193"/>
  <c r="N193" s="1"/>
  <c r="I193"/>
  <c r="H193"/>
  <c r="M192"/>
  <c r="O192" s="1"/>
  <c r="L192"/>
  <c r="N192" s="1"/>
  <c r="I192"/>
  <c r="H192"/>
  <c r="M191"/>
  <c r="O191" s="1"/>
  <c r="L191"/>
  <c r="N191" s="1"/>
  <c r="I191"/>
  <c r="H191"/>
  <c r="M190"/>
  <c r="O190" s="1"/>
  <c r="L190"/>
  <c r="N190" s="1"/>
  <c r="I190"/>
  <c r="H190"/>
  <c r="M189"/>
  <c r="O189" s="1"/>
  <c r="L189"/>
  <c r="N189" s="1"/>
  <c r="I189"/>
  <c r="H189"/>
  <c r="M188"/>
  <c r="O188" s="1"/>
  <c r="L188"/>
  <c r="N188" s="1"/>
  <c r="I188"/>
  <c r="H188"/>
  <c r="M187"/>
  <c r="O187" s="1"/>
  <c r="L187"/>
  <c r="N187" s="1"/>
  <c r="I187"/>
  <c r="H187"/>
  <c r="M186"/>
  <c r="O186" s="1"/>
  <c r="L186"/>
  <c r="N186" s="1"/>
  <c r="I186"/>
  <c r="H186"/>
  <c r="M185"/>
  <c r="O185" s="1"/>
  <c r="L185"/>
  <c r="N185" s="1"/>
  <c r="I185"/>
  <c r="H185"/>
  <c r="M184"/>
  <c r="O184" s="1"/>
  <c r="L184"/>
  <c r="N184" s="1"/>
  <c r="I184"/>
  <c r="H184"/>
  <c r="M183"/>
  <c r="O183" s="1"/>
  <c r="L183"/>
  <c r="N183" s="1"/>
  <c r="I183"/>
  <c r="H183"/>
  <c r="M182"/>
  <c r="O182" s="1"/>
  <c r="L182"/>
  <c r="N182" s="1"/>
  <c r="I182"/>
  <c r="H182"/>
  <c r="M181"/>
  <c r="O181" s="1"/>
  <c r="L181"/>
  <c r="N181" s="1"/>
  <c r="I181"/>
  <c r="H181"/>
  <c r="M180"/>
  <c r="O180" s="1"/>
  <c r="L180"/>
  <c r="N180" s="1"/>
  <c r="I180"/>
  <c r="H180"/>
  <c r="M179"/>
  <c r="O179" s="1"/>
  <c r="L179"/>
  <c r="N179" s="1"/>
  <c r="I179"/>
  <c r="H179"/>
  <c r="M178"/>
  <c r="O178" s="1"/>
  <c r="L178"/>
  <c r="N178" s="1"/>
  <c r="M177"/>
  <c r="O177" s="1"/>
  <c r="L177"/>
  <c r="N177" s="1"/>
  <c r="I177"/>
  <c r="H177"/>
  <c r="M176"/>
  <c r="O176" s="1"/>
  <c r="L176"/>
  <c r="N176" s="1"/>
  <c r="I176"/>
  <c r="H176"/>
  <c r="M175"/>
  <c r="O175" s="1"/>
  <c r="L175"/>
  <c r="N175" s="1"/>
  <c r="I175"/>
  <c r="H175"/>
  <c r="M174"/>
  <c r="O174" s="1"/>
  <c r="L174"/>
  <c r="N174" s="1"/>
  <c r="I174"/>
  <c r="H174"/>
  <c r="M173"/>
  <c r="O173" s="1"/>
  <c r="L173"/>
  <c r="N173" s="1"/>
  <c r="I173"/>
  <c r="H173"/>
  <c r="M172"/>
  <c r="O172" s="1"/>
  <c r="L172"/>
  <c r="N172" s="1"/>
  <c r="I172"/>
  <c r="H172"/>
  <c r="M171"/>
  <c r="O171" s="1"/>
  <c r="L171"/>
  <c r="N171" s="1"/>
  <c r="I171"/>
  <c r="H171"/>
  <c r="M170"/>
  <c r="O170" s="1"/>
  <c r="L170"/>
  <c r="N170" s="1"/>
  <c r="I170"/>
  <c r="H170"/>
  <c r="M169"/>
  <c r="O169" s="1"/>
  <c r="L169"/>
  <c r="N169" s="1"/>
  <c r="I169"/>
  <c r="H169"/>
  <c r="M168"/>
  <c r="O168" s="1"/>
  <c r="L168"/>
  <c r="N168" s="1"/>
  <c r="I168"/>
  <c r="H168"/>
  <c r="M167"/>
  <c r="O167" s="1"/>
  <c r="L167"/>
  <c r="N167" s="1"/>
  <c r="I167"/>
  <c r="H167"/>
  <c r="M166"/>
  <c r="O166" s="1"/>
  <c r="L166"/>
  <c r="N166" s="1"/>
  <c r="I166"/>
  <c r="H166"/>
  <c r="M165"/>
  <c r="O165" s="1"/>
  <c r="L165"/>
  <c r="N165" s="1"/>
  <c r="I165"/>
  <c r="H165"/>
  <c r="M164"/>
  <c r="O164" s="1"/>
  <c r="L164"/>
  <c r="N164" s="1"/>
  <c r="I164"/>
  <c r="H164"/>
  <c r="M163"/>
  <c r="O163" s="1"/>
  <c r="L163"/>
  <c r="N163" s="1"/>
  <c r="I163"/>
  <c r="H163"/>
  <c r="M162"/>
  <c r="O162" s="1"/>
  <c r="L162"/>
  <c r="N162" s="1"/>
  <c r="I162"/>
  <c r="H162"/>
  <c r="M161"/>
  <c r="O161" s="1"/>
  <c r="L161"/>
  <c r="N161" s="1"/>
  <c r="I161"/>
  <c r="H161"/>
  <c r="M160"/>
  <c r="O160" s="1"/>
  <c r="L160"/>
  <c r="N160" s="1"/>
  <c r="I160"/>
  <c r="H160"/>
  <c r="M159"/>
  <c r="O159" s="1"/>
  <c r="L159"/>
  <c r="N159" s="1"/>
  <c r="I159"/>
  <c r="H159"/>
  <c r="M158"/>
  <c r="O158" s="1"/>
  <c r="L158"/>
  <c r="N158" s="1"/>
  <c r="I158"/>
  <c r="H158"/>
  <c r="M157"/>
  <c r="O157" s="1"/>
  <c r="L157"/>
  <c r="N157" s="1"/>
  <c r="I157"/>
  <c r="H157"/>
  <c r="M156"/>
  <c r="O156" s="1"/>
  <c r="L156"/>
  <c r="N156" s="1"/>
  <c r="I156"/>
  <c r="H156"/>
  <c r="M155"/>
  <c r="O155" s="1"/>
  <c r="L155"/>
  <c r="N155" s="1"/>
  <c r="I155"/>
  <c r="H155"/>
  <c r="M154"/>
  <c r="O154" s="1"/>
  <c r="L154"/>
  <c r="N154" s="1"/>
  <c r="I154"/>
  <c r="H154"/>
  <c r="M153"/>
  <c r="O153" s="1"/>
  <c r="L153"/>
  <c r="N153" s="1"/>
  <c r="I153"/>
  <c r="H153"/>
  <c r="M152"/>
  <c r="O152" s="1"/>
  <c r="L152"/>
  <c r="N152" s="1"/>
  <c r="I152"/>
  <c r="H152"/>
  <c r="M151"/>
  <c r="O151" s="1"/>
  <c r="L151"/>
  <c r="N151" s="1"/>
  <c r="I151"/>
  <c r="H151"/>
  <c r="M150"/>
  <c r="O150" s="1"/>
  <c r="L150"/>
  <c r="N150" s="1"/>
  <c r="I150"/>
  <c r="H150"/>
  <c r="M149"/>
  <c r="O149" s="1"/>
  <c r="L149"/>
  <c r="N149" s="1"/>
  <c r="I149"/>
  <c r="H149"/>
  <c r="M148"/>
  <c r="O148" s="1"/>
  <c r="L148"/>
  <c r="N148" s="1"/>
  <c r="I148"/>
  <c r="H148"/>
  <c r="O147"/>
  <c r="M147"/>
  <c r="L147"/>
  <c r="N147" s="1"/>
  <c r="P147" s="1"/>
  <c r="R147" s="1"/>
  <c r="T147" s="1"/>
  <c r="I147"/>
  <c r="H147"/>
  <c r="M146"/>
  <c r="O146" s="1"/>
  <c r="L146"/>
  <c r="N146" s="1"/>
  <c r="I146"/>
  <c r="H146"/>
  <c r="M145"/>
  <c r="O145" s="1"/>
  <c r="L145"/>
  <c r="N145" s="1"/>
  <c r="I145"/>
  <c r="H145"/>
  <c r="M144"/>
  <c r="O144" s="1"/>
  <c r="L144"/>
  <c r="N144" s="1"/>
  <c r="I144"/>
  <c r="H144"/>
  <c r="M143"/>
  <c r="O143" s="1"/>
  <c r="L143"/>
  <c r="N143" s="1"/>
  <c r="I143"/>
  <c r="H143"/>
  <c r="M142"/>
  <c r="O142" s="1"/>
  <c r="L142"/>
  <c r="N142" s="1"/>
  <c r="I142"/>
  <c r="H142"/>
  <c r="M141"/>
  <c r="O141" s="1"/>
  <c r="L141"/>
  <c r="N141" s="1"/>
  <c r="I141"/>
  <c r="H141"/>
  <c r="M140"/>
  <c r="O140" s="1"/>
  <c r="L140"/>
  <c r="N140" s="1"/>
  <c r="I140"/>
  <c r="H140"/>
  <c r="M139"/>
  <c r="O139" s="1"/>
  <c r="L139"/>
  <c r="N139" s="1"/>
  <c r="I139"/>
  <c r="H139"/>
  <c r="M138"/>
  <c r="O138" s="1"/>
  <c r="L138"/>
  <c r="N138" s="1"/>
  <c r="I138"/>
  <c r="H138"/>
  <c r="M137"/>
  <c r="O137" s="1"/>
  <c r="L137"/>
  <c r="N137" s="1"/>
  <c r="I137"/>
  <c r="H137"/>
  <c r="M136"/>
  <c r="O136" s="1"/>
  <c r="L136"/>
  <c r="N136" s="1"/>
  <c r="I136"/>
  <c r="H136"/>
  <c r="M135"/>
  <c r="O135" s="1"/>
  <c r="L135"/>
  <c r="N135" s="1"/>
  <c r="I135"/>
  <c r="H135"/>
  <c r="M134"/>
  <c r="O134" s="1"/>
  <c r="L134"/>
  <c r="N134" s="1"/>
  <c r="I134"/>
  <c r="H134"/>
  <c r="M133"/>
  <c r="O133" s="1"/>
  <c r="L133"/>
  <c r="N133" s="1"/>
  <c r="I133"/>
  <c r="H133"/>
  <c r="M132"/>
  <c r="O132" s="1"/>
  <c r="L132"/>
  <c r="N132" s="1"/>
  <c r="I132"/>
  <c r="H132"/>
  <c r="M131"/>
  <c r="O131" s="1"/>
  <c r="L131"/>
  <c r="N131" s="1"/>
  <c r="I131"/>
  <c r="H131"/>
  <c r="M130"/>
  <c r="O130" s="1"/>
  <c r="L130"/>
  <c r="N130" s="1"/>
  <c r="I130"/>
  <c r="H130"/>
  <c r="M129"/>
  <c r="O129" s="1"/>
  <c r="L129"/>
  <c r="N129" s="1"/>
  <c r="I129"/>
  <c r="H129"/>
  <c r="M128"/>
  <c r="O128" s="1"/>
  <c r="L128"/>
  <c r="N128" s="1"/>
  <c r="I128"/>
  <c r="H128"/>
  <c r="M127"/>
  <c r="O127" s="1"/>
  <c r="L127"/>
  <c r="N127" s="1"/>
  <c r="I127"/>
  <c r="H127"/>
  <c r="M126"/>
  <c r="O126" s="1"/>
  <c r="L126"/>
  <c r="N126" s="1"/>
  <c r="I126"/>
  <c r="H126"/>
  <c r="M125"/>
  <c r="O125" s="1"/>
  <c r="L125"/>
  <c r="N125" s="1"/>
  <c r="I125"/>
  <c r="H125"/>
  <c r="M124"/>
  <c r="O124" s="1"/>
  <c r="L124"/>
  <c r="N124" s="1"/>
  <c r="I124"/>
  <c r="H124"/>
  <c r="M123"/>
  <c r="O123" s="1"/>
  <c r="L123"/>
  <c r="N123" s="1"/>
  <c r="I123"/>
  <c r="H123"/>
  <c r="M122"/>
  <c r="O122" s="1"/>
  <c r="L122"/>
  <c r="N122" s="1"/>
  <c r="I122"/>
  <c r="H122"/>
  <c r="M121"/>
  <c r="O121" s="1"/>
  <c r="L121"/>
  <c r="N121" s="1"/>
  <c r="I121"/>
  <c r="H121"/>
  <c r="M120"/>
  <c r="O120" s="1"/>
  <c r="L120"/>
  <c r="N120" s="1"/>
  <c r="I120"/>
  <c r="H120"/>
  <c r="M119"/>
  <c r="O119" s="1"/>
  <c r="L119"/>
  <c r="N119" s="1"/>
  <c r="I119"/>
  <c r="H119"/>
  <c r="M118"/>
  <c r="O118" s="1"/>
  <c r="L118"/>
  <c r="N118" s="1"/>
  <c r="I118"/>
  <c r="H118"/>
  <c r="M117"/>
  <c r="O117" s="1"/>
  <c r="L117"/>
  <c r="N117" s="1"/>
  <c r="I117"/>
  <c r="H117"/>
  <c r="M116"/>
  <c r="O116" s="1"/>
  <c r="L116"/>
  <c r="N116" s="1"/>
  <c r="I116"/>
  <c r="H116"/>
  <c r="M115"/>
  <c r="O115" s="1"/>
  <c r="L115"/>
  <c r="N115" s="1"/>
  <c r="I115"/>
  <c r="H115"/>
  <c r="M114"/>
  <c r="O114" s="1"/>
  <c r="L114"/>
  <c r="N114" s="1"/>
  <c r="P114" s="1"/>
  <c r="R114" s="1"/>
  <c r="T114" s="1"/>
  <c r="I114"/>
  <c r="H114"/>
  <c r="M113"/>
  <c r="O113" s="1"/>
  <c r="L113"/>
  <c r="N113" s="1"/>
  <c r="I113"/>
  <c r="H113"/>
  <c r="M112"/>
  <c r="O112" s="1"/>
  <c r="L112"/>
  <c r="N112" s="1"/>
  <c r="I112"/>
  <c r="H112"/>
  <c r="M111"/>
  <c r="O111" s="1"/>
  <c r="L111"/>
  <c r="N111" s="1"/>
  <c r="I111"/>
  <c r="H111"/>
  <c r="M110"/>
  <c r="O110" s="1"/>
  <c r="L110"/>
  <c r="N110" s="1"/>
  <c r="P110" s="1"/>
  <c r="R110" s="1"/>
  <c r="T110" s="1"/>
  <c r="I110"/>
  <c r="H110"/>
  <c r="M109"/>
  <c r="O109" s="1"/>
  <c r="L109"/>
  <c r="N109" s="1"/>
  <c r="I109"/>
  <c r="H109"/>
  <c r="M108"/>
  <c r="O108" s="1"/>
  <c r="L108"/>
  <c r="N108" s="1"/>
  <c r="I108"/>
  <c r="H108"/>
  <c r="M107"/>
  <c r="O107" s="1"/>
  <c r="L107"/>
  <c r="N107" s="1"/>
  <c r="I107"/>
  <c r="H107"/>
  <c r="M106"/>
  <c r="O106" s="1"/>
  <c r="L106"/>
  <c r="N106" s="1"/>
  <c r="I106"/>
  <c r="H106"/>
  <c r="M105"/>
  <c r="O105" s="1"/>
  <c r="L105"/>
  <c r="N105" s="1"/>
  <c r="I105"/>
  <c r="H105"/>
  <c r="M104"/>
  <c r="O104" s="1"/>
  <c r="L104"/>
  <c r="N104" s="1"/>
  <c r="I104"/>
  <c r="H104"/>
  <c r="M103"/>
  <c r="O103" s="1"/>
  <c r="L103"/>
  <c r="N103" s="1"/>
  <c r="I103"/>
  <c r="H103"/>
  <c r="O102"/>
  <c r="M102"/>
  <c r="L102"/>
  <c r="N102" s="1"/>
  <c r="I102"/>
  <c r="H102"/>
  <c r="M101"/>
  <c r="O101" s="1"/>
  <c r="L101"/>
  <c r="N101" s="1"/>
  <c r="I101"/>
  <c r="H101"/>
  <c r="M100"/>
  <c r="O100" s="1"/>
  <c r="L100"/>
  <c r="N100" s="1"/>
  <c r="I100"/>
  <c r="H100"/>
  <c r="M99"/>
  <c r="O99" s="1"/>
  <c r="L99"/>
  <c r="N99" s="1"/>
  <c r="I99"/>
  <c r="H99"/>
  <c r="M98"/>
  <c r="O98" s="1"/>
  <c r="L98"/>
  <c r="N98" s="1"/>
  <c r="I98"/>
  <c r="H98"/>
  <c r="M97"/>
  <c r="O97" s="1"/>
  <c r="L97"/>
  <c r="N97" s="1"/>
  <c r="I97"/>
  <c r="H97"/>
  <c r="M96"/>
  <c r="O96" s="1"/>
  <c r="L96"/>
  <c r="N96" s="1"/>
  <c r="I96"/>
  <c r="H96"/>
  <c r="M95"/>
  <c r="O95" s="1"/>
  <c r="L95"/>
  <c r="N95" s="1"/>
  <c r="I95"/>
  <c r="H95"/>
  <c r="M94"/>
  <c r="O94" s="1"/>
  <c r="L94"/>
  <c r="N94" s="1"/>
  <c r="I94"/>
  <c r="H94"/>
  <c r="M93"/>
  <c r="O93" s="1"/>
  <c r="L93"/>
  <c r="N93" s="1"/>
  <c r="I93"/>
  <c r="H93"/>
  <c r="M92"/>
  <c r="O92" s="1"/>
  <c r="L92"/>
  <c r="N92" s="1"/>
  <c r="I92"/>
  <c r="H92"/>
  <c r="M91"/>
  <c r="O91" s="1"/>
  <c r="L91"/>
  <c r="N91" s="1"/>
  <c r="I91"/>
  <c r="H91"/>
  <c r="M90"/>
  <c r="O90" s="1"/>
  <c r="L90"/>
  <c r="N90" s="1"/>
  <c r="I90"/>
  <c r="H90"/>
  <c r="M89"/>
  <c r="O89" s="1"/>
  <c r="L89"/>
  <c r="N89" s="1"/>
  <c r="P89" s="1"/>
  <c r="R89" s="1"/>
  <c r="T89" s="1"/>
  <c r="I89"/>
  <c r="H89"/>
  <c r="M88"/>
  <c r="O88" s="1"/>
  <c r="L88"/>
  <c r="N88" s="1"/>
  <c r="I88"/>
  <c r="H88"/>
  <c r="M87"/>
  <c r="O87" s="1"/>
  <c r="L87"/>
  <c r="N87" s="1"/>
  <c r="I87"/>
  <c r="H87"/>
  <c r="M86"/>
  <c r="O86" s="1"/>
  <c r="L86"/>
  <c r="N86" s="1"/>
  <c r="I86"/>
  <c r="H86"/>
  <c r="O85"/>
  <c r="M85"/>
  <c r="L85"/>
  <c r="N85" s="1"/>
  <c r="I85"/>
  <c r="H85"/>
  <c r="M84"/>
  <c r="O84" s="1"/>
  <c r="L84"/>
  <c r="N84" s="1"/>
  <c r="I84"/>
  <c r="H84"/>
  <c r="M83"/>
  <c r="O83" s="1"/>
  <c r="L83"/>
  <c r="N83" s="1"/>
  <c r="I83"/>
  <c r="H83"/>
  <c r="M82"/>
  <c r="O82" s="1"/>
  <c r="L82"/>
  <c r="N82" s="1"/>
  <c r="I82"/>
  <c r="H82"/>
  <c r="M81"/>
  <c r="O81" s="1"/>
  <c r="L81"/>
  <c r="N81" s="1"/>
  <c r="I81"/>
  <c r="H81"/>
  <c r="M80"/>
  <c r="O80" s="1"/>
  <c r="L80"/>
  <c r="N80" s="1"/>
  <c r="I80"/>
  <c r="H80"/>
  <c r="M79"/>
  <c r="O79" s="1"/>
  <c r="L79"/>
  <c r="N79" s="1"/>
  <c r="I79"/>
  <c r="H79"/>
  <c r="M78"/>
  <c r="O78" s="1"/>
  <c r="L78"/>
  <c r="N78" s="1"/>
  <c r="I78"/>
  <c r="H78"/>
  <c r="M77"/>
  <c r="O77" s="1"/>
  <c r="L77"/>
  <c r="N77" s="1"/>
  <c r="I77"/>
  <c r="H77"/>
  <c r="M76"/>
  <c r="O76" s="1"/>
  <c r="L76"/>
  <c r="N76" s="1"/>
  <c r="I76"/>
  <c r="H76"/>
  <c r="M75"/>
  <c r="O75" s="1"/>
  <c r="L75"/>
  <c r="N75" s="1"/>
  <c r="I75"/>
  <c r="H75"/>
  <c r="M74"/>
  <c r="O74" s="1"/>
  <c r="L74"/>
  <c r="N74" s="1"/>
  <c r="I74"/>
  <c r="H74"/>
  <c r="M73"/>
  <c r="O73" s="1"/>
  <c r="L73"/>
  <c r="N73" s="1"/>
  <c r="I73"/>
  <c r="H73"/>
  <c r="M72"/>
  <c r="O72" s="1"/>
  <c r="L72"/>
  <c r="N72" s="1"/>
  <c r="I72"/>
  <c r="H72"/>
  <c r="M71"/>
  <c r="O71" s="1"/>
  <c r="L71"/>
  <c r="N71" s="1"/>
  <c r="I71"/>
  <c r="H71"/>
  <c r="M70"/>
  <c r="O70" s="1"/>
  <c r="L70"/>
  <c r="N70" s="1"/>
  <c r="I70"/>
  <c r="H70"/>
  <c r="N69"/>
  <c r="M69"/>
  <c r="O69" s="1"/>
  <c r="L69"/>
  <c r="I69"/>
  <c r="H69"/>
  <c r="M68"/>
  <c r="O68" s="1"/>
  <c r="L68"/>
  <c r="N68" s="1"/>
  <c r="I68"/>
  <c r="H68"/>
  <c r="M67"/>
  <c r="O67" s="1"/>
  <c r="L67"/>
  <c r="N67" s="1"/>
  <c r="I67"/>
  <c r="H67"/>
  <c r="M66"/>
  <c r="O66" s="1"/>
  <c r="L66"/>
  <c r="N66" s="1"/>
  <c r="I66"/>
  <c r="H66"/>
  <c r="M65"/>
  <c r="O65" s="1"/>
  <c r="L65"/>
  <c r="N65" s="1"/>
  <c r="I65"/>
  <c r="H65"/>
  <c r="M64"/>
  <c r="O64" s="1"/>
  <c r="L64"/>
  <c r="N64" s="1"/>
  <c r="I64"/>
  <c r="H64"/>
  <c r="M63"/>
  <c r="O63" s="1"/>
  <c r="L63"/>
  <c r="N63" s="1"/>
  <c r="I63"/>
  <c r="H63"/>
  <c r="M62"/>
  <c r="O62" s="1"/>
  <c r="L62"/>
  <c r="N62" s="1"/>
  <c r="I62"/>
  <c r="H62"/>
  <c r="M61"/>
  <c r="O61" s="1"/>
  <c r="L61"/>
  <c r="N61" s="1"/>
  <c r="I61"/>
  <c r="H61"/>
  <c r="M60"/>
  <c r="O60" s="1"/>
  <c r="L60"/>
  <c r="N60" s="1"/>
  <c r="I60"/>
  <c r="H60"/>
  <c r="M59"/>
  <c r="O59" s="1"/>
  <c r="L59"/>
  <c r="N59" s="1"/>
  <c r="I59"/>
  <c r="H59"/>
  <c r="M58"/>
  <c r="O58" s="1"/>
  <c r="L58"/>
  <c r="N58" s="1"/>
  <c r="I58"/>
  <c r="H58"/>
  <c r="M57"/>
  <c r="O57" s="1"/>
  <c r="L57"/>
  <c r="N57" s="1"/>
  <c r="I57"/>
  <c r="H57"/>
  <c r="M56"/>
  <c r="O56" s="1"/>
  <c r="L56"/>
  <c r="N56" s="1"/>
  <c r="I56"/>
  <c r="H56"/>
  <c r="M55"/>
  <c r="O55" s="1"/>
  <c r="L55"/>
  <c r="N55" s="1"/>
  <c r="I55"/>
  <c r="H55"/>
  <c r="M54"/>
  <c r="O54" s="1"/>
  <c r="L54"/>
  <c r="N54" s="1"/>
  <c r="I54"/>
  <c r="H54"/>
  <c r="M53"/>
  <c r="O53" s="1"/>
  <c r="L53"/>
  <c r="N53" s="1"/>
  <c r="I53"/>
  <c r="H53"/>
  <c r="M52"/>
  <c r="O52" s="1"/>
  <c r="L52"/>
  <c r="N52" s="1"/>
  <c r="I52"/>
  <c r="H52"/>
  <c r="M51"/>
  <c r="O51" s="1"/>
  <c r="L51"/>
  <c r="N51" s="1"/>
  <c r="I51"/>
  <c r="H51"/>
  <c r="M50"/>
  <c r="O50" s="1"/>
  <c r="L50"/>
  <c r="N50" s="1"/>
  <c r="I50"/>
  <c r="H50"/>
  <c r="M49"/>
  <c r="O49" s="1"/>
  <c r="L49"/>
  <c r="N49" s="1"/>
  <c r="I49"/>
  <c r="H49"/>
  <c r="M48"/>
  <c r="O48" s="1"/>
  <c r="L48"/>
  <c r="N48" s="1"/>
  <c r="I48"/>
  <c r="H48"/>
  <c r="M47"/>
  <c r="O47" s="1"/>
  <c r="L47"/>
  <c r="N47" s="1"/>
  <c r="I47"/>
  <c r="H47"/>
  <c r="M46"/>
  <c r="O46" s="1"/>
  <c r="L46"/>
  <c r="N46" s="1"/>
  <c r="I46"/>
  <c r="H46"/>
  <c r="M45"/>
  <c r="O45" s="1"/>
  <c r="L45"/>
  <c r="N45" s="1"/>
  <c r="I45"/>
  <c r="H45"/>
  <c r="M44"/>
  <c r="O44" s="1"/>
  <c r="L44"/>
  <c r="N44" s="1"/>
  <c r="I44"/>
  <c r="H44"/>
  <c r="M43"/>
  <c r="O43" s="1"/>
  <c r="L43"/>
  <c r="N43" s="1"/>
  <c r="I43"/>
  <c r="H43"/>
  <c r="M42"/>
  <c r="O42" s="1"/>
  <c r="L42"/>
  <c r="N42" s="1"/>
  <c r="I42"/>
  <c r="H42"/>
  <c r="M41"/>
  <c r="O41" s="1"/>
  <c r="L41"/>
  <c r="N41" s="1"/>
  <c r="I41"/>
  <c r="H41"/>
  <c r="M40"/>
  <c r="O40" s="1"/>
  <c r="L40"/>
  <c r="N40" s="1"/>
  <c r="I40"/>
  <c r="H40"/>
  <c r="M39"/>
  <c r="O39" s="1"/>
  <c r="L39"/>
  <c r="N39" s="1"/>
  <c r="I39"/>
  <c r="H39"/>
  <c r="M38"/>
  <c r="O38" s="1"/>
  <c r="L38"/>
  <c r="N38" s="1"/>
  <c r="I38"/>
  <c r="H38"/>
  <c r="M37"/>
  <c r="O37" s="1"/>
  <c r="L37"/>
  <c r="N37" s="1"/>
  <c r="I37"/>
  <c r="H37"/>
  <c r="M36"/>
  <c r="O36" s="1"/>
  <c r="L36"/>
  <c r="N36" s="1"/>
  <c r="I36"/>
  <c r="H36"/>
  <c r="M35"/>
  <c r="O35" s="1"/>
  <c r="L35"/>
  <c r="N35" s="1"/>
  <c r="I35"/>
  <c r="H35"/>
  <c r="M34"/>
  <c r="O34" s="1"/>
  <c r="L34"/>
  <c r="N34" s="1"/>
  <c r="I34"/>
  <c r="H34"/>
  <c r="M33"/>
  <c r="O33" s="1"/>
  <c r="L33"/>
  <c r="N33" s="1"/>
  <c r="I33"/>
  <c r="H33"/>
  <c r="M32"/>
  <c r="O32" s="1"/>
  <c r="L32"/>
  <c r="N32" s="1"/>
  <c r="I32"/>
  <c r="H32"/>
  <c r="M31"/>
  <c r="O31" s="1"/>
  <c r="L31"/>
  <c r="N31" s="1"/>
  <c r="I31"/>
  <c r="H31"/>
  <c r="M30"/>
  <c r="O30" s="1"/>
  <c r="L30"/>
  <c r="N30" s="1"/>
  <c r="I30"/>
  <c r="H30"/>
  <c r="O29"/>
  <c r="M29"/>
  <c r="L29"/>
  <c r="N29" s="1"/>
  <c r="I29"/>
  <c r="H29"/>
  <c r="M28"/>
  <c r="O28" s="1"/>
  <c r="L28"/>
  <c r="N28" s="1"/>
  <c r="I28"/>
  <c r="H28"/>
  <c r="M27"/>
  <c r="O27" s="1"/>
  <c r="L27"/>
  <c r="N27" s="1"/>
  <c r="I27"/>
  <c r="H27"/>
  <c r="M26"/>
  <c r="O26" s="1"/>
  <c r="L26"/>
  <c r="N26" s="1"/>
  <c r="I26"/>
  <c r="H26"/>
  <c r="M25"/>
  <c r="O25" s="1"/>
  <c r="L25"/>
  <c r="N25" s="1"/>
  <c r="I25"/>
  <c r="H25"/>
  <c r="M24"/>
  <c r="O24" s="1"/>
  <c r="L24"/>
  <c r="N24" s="1"/>
  <c r="I24"/>
  <c r="H24"/>
  <c r="M23"/>
  <c r="O23" s="1"/>
  <c r="L23"/>
  <c r="N23" s="1"/>
  <c r="I23"/>
  <c r="H23"/>
  <c r="M22"/>
  <c r="O22" s="1"/>
  <c r="L22"/>
  <c r="N22" s="1"/>
  <c r="I22"/>
  <c r="H22"/>
  <c r="M21"/>
  <c r="O21" s="1"/>
  <c r="L21"/>
  <c r="N21" s="1"/>
  <c r="I21"/>
  <c r="H21"/>
  <c r="M20"/>
  <c r="O20" s="1"/>
  <c r="L20"/>
  <c r="N20" s="1"/>
  <c r="I20"/>
  <c r="H20"/>
  <c r="M19"/>
  <c r="O19" s="1"/>
  <c r="L19"/>
  <c r="N19" s="1"/>
  <c r="I19"/>
  <c r="H19"/>
  <c r="M18"/>
  <c r="O18" s="1"/>
  <c r="L18"/>
  <c r="N18" s="1"/>
  <c r="P18" s="1"/>
  <c r="R18" s="1"/>
  <c r="T18" s="1"/>
  <c r="I18"/>
  <c r="H18"/>
  <c r="M17"/>
  <c r="O17" s="1"/>
  <c r="L17"/>
  <c r="N17" s="1"/>
  <c r="I17"/>
  <c r="H17"/>
  <c r="M16"/>
  <c r="O16" s="1"/>
  <c r="L16"/>
  <c r="N16" s="1"/>
  <c r="I16"/>
  <c r="H16"/>
  <c r="M15"/>
  <c r="O15" s="1"/>
  <c r="L15"/>
  <c r="N15" s="1"/>
  <c r="I15"/>
  <c r="H15"/>
  <c r="M14"/>
  <c r="O14" s="1"/>
  <c r="L14"/>
  <c r="N14" s="1"/>
  <c r="I14"/>
  <c r="H14"/>
  <c r="M13"/>
  <c r="O13" s="1"/>
  <c r="L13"/>
  <c r="N13" s="1"/>
  <c r="I13"/>
  <c r="H13"/>
  <c r="M12"/>
  <c r="O12" s="1"/>
  <c r="L12"/>
  <c r="N12" s="1"/>
  <c r="I12"/>
  <c r="H12"/>
  <c r="M11"/>
  <c r="O11" s="1"/>
  <c r="L11"/>
  <c r="N11" s="1"/>
  <c r="I11"/>
  <c r="H11"/>
  <c r="M10"/>
  <c r="O10" s="1"/>
  <c r="L10"/>
  <c r="N10" s="1"/>
  <c r="I10"/>
  <c r="H10"/>
  <c r="M9"/>
  <c r="O9" s="1"/>
  <c r="L9"/>
  <c r="N9" s="1"/>
  <c r="I9"/>
  <c r="H9"/>
  <c r="M8"/>
  <c r="O8" s="1"/>
  <c r="L8"/>
  <c r="N8" s="1"/>
  <c r="I8"/>
  <c r="H8"/>
  <c r="M7"/>
  <c r="L7"/>
  <c r="I7"/>
  <c r="I252" s="1"/>
  <c r="H7"/>
  <c r="H252" s="1"/>
  <c r="U223" i="14"/>
  <c r="U47"/>
  <c r="U163"/>
  <c r="P79" i="15" l="1"/>
  <c r="R79" s="1"/>
  <c r="T79" s="1"/>
  <c r="P155"/>
  <c r="R155" s="1"/>
  <c r="T155" s="1"/>
  <c r="P248"/>
  <c r="R248" s="1"/>
  <c r="T248" s="1"/>
  <c r="P209"/>
  <c r="R209" s="1"/>
  <c r="T209" s="1"/>
  <c r="P213"/>
  <c r="R213" s="1"/>
  <c r="T213" s="1"/>
  <c r="P217"/>
  <c r="R217" s="1"/>
  <c r="T217" s="1"/>
  <c r="P221"/>
  <c r="R221" s="1"/>
  <c r="T221" s="1"/>
  <c r="P72"/>
  <c r="R72" s="1"/>
  <c r="T72" s="1"/>
  <c r="P109"/>
  <c r="R109" s="1"/>
  <c r="T109" s="1"/>
  <c r="P86"/>
  <c r="R86" s="1"/>
  <c r="T86" s="1"/>
  <c r="P103"/>
  <c r="R103" s="1"/>
  <c r="T103" s="1"/>
  <c r="P107"/>
  <c r="R107" s="1"/>
  <c r="T107" s="1"/>
  <c r="P29"/>
  <c r="R29" s="1"/>
  <c r="T29" s="1"/>
  <c r="P58"/>
  <c r="R58" s="1"/>
  <c r="T58" s="1"/>
  <c r="P60"/>
  <c r="R60" s="1"/>
  <c r="T60" s="1"/>
  <c r="P62"/>
  <c r="R62" s="1"/>
  <c r="T62" s="1"/>
  <c r="P64"/>
  <c r="R64" s="1"/>
  <c r="T64" s="1"/>
  <c r="P8"/>
  <c r="R8" s="1"/>
  <c r="P23"/>
  <c r="R23" s="1"/>
  <c r="T23" s="1"/>
  <c r="P31"/>
  <c r="R31" s="1"/>
  <c r="T31" s="1"/>
  <c r="P37"/>
  <c r="R37" s="1"/>
  <c r="T37" s="1"/>
  <c r="P54"/>
  <c r="R54" s="1"/>
  <c r="T54" s="1"/>
  <c r="P57"/>
  <c r="R57" s="1"/>
  <c r="T57" s="1"/>
  <c r="P61"/>
  <c r="R61" s="1"/>
  <c r="T61" s="1"/>
  <c r="P98"/>
  <c r="R98" s="1"/>
  <c r="T98" s="1"/>
  <c r="P152"/>
  <c r="R152" s="1"/>
  <c r="T152" s="1"/>
  <c r="P179"/>
  <c r="R179" s="1"/>
  <c r="T179" s="1"/>
  <c r="P183"/>
  <c r="R183" s="1"/>
  <c r="T183" s="1"/>
  <c r="P187"/>
  <c r="R187" s="1"/>
  <c r="T187" s="1"/>
  <c r="P191"/>
  <c r="R191" s="1"/>
  <c r="T191" s="1"/>
  <c r="P195"/>
  <c r="R195" s="1"/>
  <c r="T195" s="1"/>
  <c r="P198"/>
  <c r="R198" s="1"/>
  <c r="T198" s="1"/>
  <c r="P224"/>
  <c r="R224" s="1"/>
  <c r="T224" s="1"/>
  <c r="P228"/>
  <c r="R228" s="1"/>
  <c r="T228" s="1"/>
  <c r="P232"/>
  <c r="R232" s="1"/>
  <c r="T232" s="1"/>
  <c r="P33"/>
  <c r="R33" s="1"/>
  <c r="T33" s="1"/>
  <c r="P21"/>
  <c r="R21" s="1"/>
  <c r="T21" s="1"/>
  <c r="P27"/>
  <c r="R27" s="1"/>
  <c r="T27" s="1"/>
  <c r="P55"/>
  <c r="R55" s="1"/>
  <c r="T55" s="1"/>
  <c r="P73"/>
  <c r="R73" s="1"/>
  <c r="T73" s="1"/>
  <c r="P116"/>
  <c r="R116" s="1"/>
  <c r="T116" s="1"/>
  <c r="P123"/>
  <c r="R123" s="1"/>
  <c r="T123" s="1"/>
  <c r="P127"/>
  <c r="R127" s="1"/>
  <c r="T127" s="1"/>
  <c r="P131"/>
  <c r="R131" s="1"/>
  <c r="T131" s="1"/>
  <c r="P132"/>
  <c r="R132" s="1"/>
  <c r="T132" s="1"/>
  <c r="P136"/>
  <c r="R136" s="1"/>
  <c r="T136" s="1"/>
  <c r="P140"/>
  <c r="R140" s="1"/>
  <c r="T140" s="1"/>
  <c r="P144"/>
  <c r="R144" s="1"/>
  <c r="T144" s="1"/>
  <c r="P158"/>
  <c r="R158" s="1"/>
  <c r="T158" s="1"/>
  <c r="P162"/>
  <c r="R162" s="1"/>
  <c r="T162" s="1"/>
  <c r="P166"/>
  <c r="R166" s="1"/>
  <c r="T166" s="1"/>
  <c r="P170"/>
  <c r="R170" s="1"/>
  <c r="T170" s="1"/>
  <c r="P173"/>
  <c r="R173" s="1"/>
  <c r="T173" s="1"/>
  <c r="P201"/>
  <c r="R201" s="1"/>
  <c r="T201" s="1"/>
  <c r="P235"/>
  <c r="R235" s="1"/>
  <c r="T235" s="1"/>
  <c r="P240"/>
  <c r="R240" s="1"/>
  <c r="T240" s="1"/>
  <c r="P77"/>
  <c r="R77" s="1"/>
  <c r="T77" s="1"/>
  <c r="P12"/>
  <c r="R12" s="1"/>
  <c r="T12" s="1"/>
  <c r="P17"/>
  <c r="R17" s="1"/>
  <c r="T17" s="1"/>
  <c r="W17" s="1"/>
  <c r="S17" i="16" s="1"/>
  <c r="T17" s="1"/>
  <c r="W17" s="1"/>
  <c r="P35" i="15"/>
  <c r="R35" s="1"/>
  <c r="T35" s="1"/>
  <c r="P39"/>
  <c r="R39" s="1"/>
  <c r="T39" s="1"/>
  <c r="P50"/>
  <c r="R50" s="1"/>
  <c r="T50" s="1"/>
  <c r="M252"/>
  <c r="P14"/>
  <c r="R14" s="1"/>
  <c r="T14" s="1"/>
  <c r="P16"/>
  <c r="R16" s="1"/>
  <c r="T16" s="1"/>
  <c r="W16" s="1"/>
  <c r="S16" i="16" s="1"/>
  <c r="T16" s="1"/>
  <c r="W16" s="1"/>
  <c r="P19" i="15"/>
  <c r="R19" s="1"/>
  <c r="T19" s="1"/>
  <c r="P52"/>
  <c r="R52" s="1"/>
  <c r="T52" s="1"/>
  <c r="P63"/>
  <c r="R63" s="1"/>
  <c r="T63" s="1"/>
  <c r="P74"/>
  <c r="R74" s="1"/>
  <c r="T74" s="1"/>
  <c r="P75"/>
  <c r="R75" s="1"/>
  <c r="T75" s="1"/>
  <c r="P96"/>
  <c r="R96" s="1"/>
  <c r="T96" s="1"/>
  <c r="P101"/>
  <c r="R101" s="1"/>
  <c r="T101" s="1"/>
  <c r="P104"/>
  <c r="R104" s="1"/>
  <c r="T104" s="1"/>
  <c r="P108"/>
  <c r="R108" s="1"/>
  <c r="T108" s="1"/>
  <c r="P111"/>
  <c r="R111" s="1"/>
  <c r="T111" s="1"/>
  <c r="P145"/>
  <c r="R145" s="1"/>
  <c r="T145" s="1"/>
  <c r="P153"/>
  <c r="R153" s="1"/>
  <c r="T153" s="1"/>
  <c r="P182"/>
  <c r="R182" s="1"/>
  <c r="T182" s="1"/>
  <c r="P186"/>
  <c r="R186" s="1"/>
  <c r="T186" s="1"/>
  <c r="P190"/>
  <c r="R190" s="1"/>
  <c r="T190" s="1"/>
  <c r="P194"/>
  <c r="R194" s="1"/>
  <c r="T194" s="1"/>
  <c r="P199"/>
  <c r="R199" s="1"/>
  <c r="T199" s="1"/>
  <c r="P200"/>
  <c r="R200" s="1"/>
  <c r="T200" s="1"/>
  <c r="P203"/>
  <c r="R203" s="1"/>
  <c r="T203" s="1"/>
  <c r="P243"/>
  <c r="R243" s="1"/>
  <c r="T243" s="1"/>
  <c r="P246"/>
  <c r="R246" s="1"/>
  <c r="T246" s="1"/>
  <c r="P197"/>
  <c r="R197" s="1"/>
  <c r="T197" s="1"/>
  <c r="P10"/>
  <c r="R10" s="1"/>
  <c r="T10" s="1"/>
  <c r="P15"/>
  <c r="R15" s="1"/>
  <c r="T15" s="1"/>
  <c r="P20"/>
  <c r="R20" s="1"/>
  <c r="T20" s="1"/>
  <c r="P22"/>
  <c r="R22" s="1"/>
  <c r="T22" s="1"/>
  <c r="P24"/>
  <c r="R24" s="1"/>
  <c r="T24" s="1"/>
  <c r="P26"/>
  <c r="R26" s="1"/>
  <c r="T26" s="1"/>
  <c r="P28"/>
  <c r="R28" s="1"/>
  <c r="T28" s="1"/>
  <c r="P30"/>
  <c r="R30" s="1"/>
  <c r="T30" s="1"/>
  <c r="P32"/>
  <c r="R32" s="1"/>
  <c r="T32" s="1"/>
  <c r="P34"/>
  <c r="R34" s="1"/>
  <c r="T34" s="1"/>
  <c r="P36"/>
  <c r="R36" s="1"/>
  <c r="T36" s="1"/>
  <c r="P38"/>
  <c r="R38" s="1"/>
  <c r="T38" s="1"/>
  <c r="P40"/>
  <c r="R40" s="1"/>
  <c r="T40" s="1"/>
  <c r="P41"/>
  <c r="R41" s="1"/>
  <c r="T41" s="1"/>
  <c r="P42"/>
  <c r="R42" s="1"/>
  <c r="T42" s="1"/>
  <c r="P43"/>
  <c r="R43" s="1"/>
  <c r="T43" s="1"/>
  <c r="P44"/>
  <c r="R44" s="1"/>
  <c r="T44" s="1"/>
  <c r="P45"/>
  <c r="T45" s="1"/>
  <c r="P46"/>
  <c r="R46" s="1"/>
  <c r="P47"/>
  <c r="R47" s="1"/>
  <c r="T47" s="1"/>
  <c r="P48"/>
  <c r="R48" s="1"/>
  <c r="T48" s="1"/>
  <c r="P56"/>
  <c r="R56" s="1"/>
  <c r="T56" s="1"/>
  <c r="P59"/>
  <c r="R59" s="1"/>
  <c r="T59" s="1"/>
  <c r="P83"/>
  <c r="R83" s="1"/>
  <c r="T83" s="1"/>
  <c r="P87"/>
  <c r="R87" s="1"/>
  <c r="T87" s="1"/>
  <c r="P88"/>
  <c r="R88" s="1"/>
  <c r="T88" s="1"/>
  <c r="P100"/>
  <c r="R100" s="1"/>
  <c r="T100" s="1"/>
  <c r="P115"/>
  <c r="R115" s="1"/>
  <c r="T115" s="1"/>
  <c r="P117"/>
  <c r="R117" s="1"/>
  <c r="T117" s="1"/>
  <c r="P122"/>
  <c r="R122" s="1"/>
  <c r="P126"/>
  <c r="R126" s="1"/>
  <c r="T126" s="1"/>
  <c r="P130"/>
  <c r="R130" s="1"/>
  <c r="T130" s="1"/>
  <c r="P135"/>
  <c r="R135" s="1"/>
  <c r="T135" s="1"/>
  <c r="P139"/>
  <c r="R139" s="1"/>
  <c r="T139" s="1"/>
  <c r="P143"/>
  <c r="R143" s="1"/>
  <c r="T143" s="1"/>
  <c r="P146"/>
  <c r="R146" s="1"/>
  <c r="T146" s="1"/>
  <c r="P149"/>
  <c r="R149" s="1"/>
  <c r="T149" s="1"/>
  <c r="P154"/>
  <c r="R154" s="1"/>
  <c r="T154" s="1"/>
  <c r="P157"/>
  <c r="R157" s="1"/>
  <c r="T157" s="1"/>
  <c r="P161"/>
  <c r="R161" s="1"/>
  <c r="T161" s="1"/>
  <c r="P165"/>
  <c r="R165" s="1"/>
  <c r="T165" s="1"/>
  <c r="P169"/>
  <c r="R169" s="1"/>
  <c r="T169" s="1"/>
  <c r="P171"/>
  <c r="R171" s="1"/>
  <c r="T171" s="1"/>
  <c r="P172"/>
  <c r="R172" s="1"/>
  <c r="T172" s="1"/>
  <c r="P176"/>
  <c r="R176" s="1"/>
  <c r="T176" s="1"/>
  <c r="P208"/>
  <c r="R208" s="1"/>
  <c r="T208" s="1"/>
  <c r="P212"/>
  <c r="R212" s="1"/>
  <c r="T212" s="1"/>
  <c r="P216"/>
  <c r="R216" s="1"/>
  <c r="T216" s="1"/>
  <c r="P220"/>
  <c r="R220" s="1"/>
  <c r="T220" s="1"/>
  <c r="P223"/>
  <c r="R223" s="1"/>
  <c r="T223" s="1"/>
  <c r="P227"/>
  <c r="R227" s="1"/>
  <c r="T227" s="1"/>
  <c r="P231"/>
  <c r="R231" s="1"/>
  <c r="T231" s="1"/>
  <c r="P233"/>
  <c r="R233" s="1"/>
  <c r="T233" s="1"/>
  <c r="P234"/>
  <c r="R234" s="1"/>
  <c r="T234" s="1"/>
  <c r="P25"/>
  <c r="R25" s="1"/>
  <c r="T25" s="1"/>
  <c r="P85"/>
  <c r="R85" s="1"/>
  <c r="T85" s="1"/>
  <c r="P94"/>
  <c r="R94" s="1"/>
  <c r="T94" s="1"/>
  <c r="P102"/>
  <c r="R102" s="1"/>
  <c r="T102" s="1"/>
  <c r="P151"/>
  <c r="R151" s="1"/>
  <c r="T151" s="1"/>
  <c r="P244"/>
  <c r="R244" s="1"/>
  <c r="T244" s="1"/>
  <c r="P51"/>
  <c r="R51" s="1"/>
  <c r="T51" s="1"/>
  <c r="P11"/>
  <c r="R11" s="1"/>
  <c r="T11" s="1"/>
  <c r="P13"/>
  <c r="R13" s="1"/>
  <c r="T13" s="1"/>
  <c r="P49"/>
  <c r="R49" s="1"/>
  <c r="T49" s="1"/>
  <c r="P53"/>
  <c r="R53" s="1"/>
  <c r="T53" s="1"/>
  <c r="P9"/>
  <c r="R9" s="1"/>
  <c r="T9" s="1"/>
  <c r="L252"/>
  <c r="O7"/>
  <c r="P69"/>
  <c r="R69" s="1"/>
  <c r="T69" s="1"/>
  <c r="P81"/>
  <c r="R81" s="1"/>
  <c r="T81" s="1"/>
  <c r="P84"/>
  <c r="R84" s="1"/>
  <c r="T84" s="1"/>
  <c r="P91"/>
  <c r="R91" s="1"/>
  <c r="T91" s="1"/>
  <c r="P92"/>
  <c r="R92" s="1"/>
  <c r="T92" s="1"/>
  <c r="P99"/>
  <c r="R99" s="1"/>
  <c r="T99" s="1"/>
  <c r="P105"/>
  <c r="R105" s="1"/>
  <c r="T105" s="1"/>
  <c r="P112"/>
  <c r="R112" s="1"/>
  <c r="T112" s="1"/>
  <c r="P119"/>
  <c r="R119" s="1"/>
  <c r="T119" s="1"/>
  <c r="P120"/>
  <c r="R120" s="1"/>
  <c r="T120" s="1"/>
  <c r="P124"/>
  <c r="R124" s="1"/>
  <c r="T124" s="1"/>
  <c r="P128"/>
  <c r="R128" s="1"/>
  <c r="T128" s="1"/>
  <c r="P133"/>
  <c r="R133" s="1"/>
  <c r="T133" s="1"/>
  <c r="P137"/>
  <c r="R137" s="1"/>
  <c r="T137" s="1"/>
  <c r="P141"/>
  <c r="R141" s="1"/>
  <c r="T141" s="1"/>
  <c r="P150"/>
  <c r="R150" s="1"/>
  <c r="T150" s="1"/>
  <c r="P159"/>
  <c r="R159" s="1"/>
  <c r="T159" s="1"/>
  <c r="P163"/>
  <c r="R163" s="1"/>
  <c r="T163" s="1"/>
  <c r="P167"/>
  <c r="R167" s="1"/>
  <c r="T167" s="1"/>
  <c r="P174"/>
  <c r="R174" s="1"/>
  <c r="T174" s="1"/>
  <c r="P178"/>
  <c r="R178" s="1"/>
  <c r="P180"/>
  <c r="R180" s="1"/>
  <c r="T180" s="1"/>
  <c r="P184"/>
  <c r="R184" s="1"/>
  <c r="T184" s="1"/>
  <c r="P188"/>
  <c r="R188" s="1"/>
  <c r="T188" s="1"/>
  <c r="P192"/>
  <c r="R192" s="1"/>
  <c r="T192" s="1"/>
  <c r="P196"/>
  <c r="R196" s="1"/>
  <c r="T196" s="1"/>
  <c r="P205"/>
  <c r="R205" s="1"/>
  <c r="T205" s="1"/>
  <c r="P206"/>
  <c r="R206" s="1"/>
  <c r="T206" s="1"/>
  <c r="P210"/>
  <c r="R210" s="1"/>
  <c r="T210" s="1"/>
  <c r="P214"/>
  <c r="R214" s="1"/>
  <c r="T214" s="1"/>
  <c r="P218"/>
  <c r="R218" s="1"/>
  <c r="T218" s="1"/>
  <c r="P225"/>
  <c r="R225" s="1"/>
  <c r="T225" s="1"/>
  <c r="P229"/>
  <c r="R229" s="1"/>
  <c r="P237"/>
  <c r="R237" s="1"/>
  <c r="T237" s="1"/>
  <c r="P238"/>
  <c r="R238" s="1"/>
  <c r="T238" s="1"/>
  <c r="P241"/>
  <c r="R241" s="1"/>
  <c r="T241" s="1"/>
  <c r="P247"/>
  <c r="R247" s="1"/>
  <c r="T247" s="1"/>
  <c r="P249"/>
  <c r="R249" s="1"/>
  <c r="T249" s="1"/>
  <c r="N7"/>
  <c r="P7" s="1"/>
  <c r="R7" s="1"/>
  <c r="T7" s="1"/>
  <c r="P67"/>
  <c r="R67" s="1"/>
  <c r="T67" s="1"/>
  <c r="P70"/>
  <c r="R70" s="1"/>
  <c r="T70" s="1"/>
  <c r="P71"/>
  <c r="R71" s="1"/>
  <c r="T71" s="1"/>
  <c r="P78"/>
  <c r="R78" s="1"/>
  <c r="T78" s="1"/>
  <c r="P80"/>
  <c r="R80" s="1"/>
  <c r="T80" s="1"/>
  <c r="P93"/>
  <c r="R93" s="1"/>
  <c r="T93" s="1"/>
  <c r="P95"/>
  <c r="R95" s="1"/>
  <c r="T95" s="1"/>
  <c r="I251"/>
  <c r="P175"/>
  <c r="R175" s="1"/>
  <c r="T175" s="1"/>
  <c r="P239"/>
  <c r="P250"/>
  <c r="R250" s="1"/>
  <c r="T250" s="1"/>
  <c r="P65"/>
  <c r="R65" s="1"/>
  <c r="T65" s="1"/>
  <c r="P68"/>
  <c r="R68" s="1"/>
  <c r="T68" s="1"/>
  <c r="P76"/>
  <c r="R76" s="1"/>
  <c r="T76" s="1"/>
  <c r="H251"/>
  <c r="P177"/>
  <c r="R177" s="1"/>
  <c r="T177" s="1"/>
  <c r="P66"/>
  <c r="R66" s="1"/>
  <c r="T66" s="1"/>
  <c r="P82"/>
  <c r="R82" s="1"/>
  <c r="T82" s="1"/>
  <c r="P90"/>
  <c r="R90" s="1"/>
  <c r="T90" s="1"/>
  <c r="P97"/>
  <c r="R97" s="1"/>
  <c r="T97" s="1"/>
  <c r="P106"/>
  <c r="R106" s="1"/>
  <c r="T106" s="1"/>
  <c r="P113"/>
  <c r="R113" s="1"/>
  <c r="T113" s="1"/>
  <c r="P118"/>
  <c r="R118" s="1"/>
  <c r="T118" s="1"/>
  <c r="P121"/>
  <c r="R121" s="1"/>
  <c r="T121" s="1"/>
  <c r="P125"/>
  <c r="R125" s="1"/>
  <c r="T125" s="1"/>
  <c r="P129"/>
  <c r="R129" s="1"/>
  <c r="T129" s="1"/>
  <c r="P134"/>
  <c r="R134" s="1"/>
  <c r="T134" s="1"/>
  <c r="P138"/>
  <c r="R138" s="1"/>
  <c r="T138" s="1"/>
  <c r="P142"/>
  <c r="R142" s="1"/>
  <c r="T142" s="1"/>
  <c r="P148"/>
  <c r="R148" s="1"/>
  <c r="T148" s="1"/>
  <c r="P156"/>
  <c r="R156" s="1"/>
  <c r="T156" s="1"/>
  <c r="P160"/>
  <c r="R160" s="1"/>
  <c r="T160" s="1"/>
  <c r="P164"/>
  <c r="R164" s="1"/>
  <c r="T164" s="1"/>
  <c r="P168"/>
  <c r="R168" s="1"/>
  <c r="T168" s="1"/>
  <c r="P181"/>
  <c r="R181" s="1"/>
  <c r="T181" s="1"/>
  <c r="P185"/>
  <c r="R185" s="1"/>
  <c r="T185" s="1"/>
  <c r="P189"/>
  <c r="R189" s="1"/>
  <c r="T189" s="1"/>
  <c r="P193"/>
  <c r="R193" s="1"/>
  <c r="T193" s="1"/>
  <c r="P202"/>
  <c r="R202" s="1"/>
  <c r="T202" s="1"/>
  <c r="P204"/>
  <c r="R204" s="1"/>
  <c r="T204" s="1"/>
  <c r="P207"/>
  <c r="R207" s="1"/>
  <c r="T207" s="1"/>
  <c r="P211"/>
  <c r="R211" s="1"/>
  <c r="T211" s="1"/>
  <c r="P215"/>
  <c r="R215" s="1"/>
  <c r="T215" s="1"/>
  <c r="P219"/>
  <c r="R219" s="1"/>
  <c r="T219" s="1"/>
  <c r="P222"/>
  <c r="R222" s="1"/>
  <c r="T222" s="1"/>
  <c r="P226"/>
  <c r="R226" s="1"/>
  <c r="T226" s="1"/>
  <c r="P230"/>
  <c r="R230" s="1"/>
  <c r="T230" s="1"/>
  <c r="P236"/>
  <c r="R236" s="1"/>
  <c r="T236" s="1"/>
  <c r="P242"/>
  <c r="R242" s="1"/>
  <c r="T242" s="1"/>
  <c r="P245"/>
  <c r="R245" s="1"/>
  <c r="T245" s="1"/>
  <c r="U169" i="14"/>
  <c r="V211"/>
  <c r="U177"/>
  <c r="U206"/>
  <c r="U93"/>
  <c r="W252" i="16" l="1"/>
  <c r="W176" i="15"/>
  <c r="S176" i="16" s="1"/>
  <c r="T176" s="1"/>
  <c r="V176" i="15"/>
  <c r="R239"/>
  <c r="T239" s="1"/>
  <c r="P252"/>
  <c r="T8"/>
  <c r="W252" i="13"/>
  <c r="M251" i="14"/>
  <c r="O251" s="1"/>
  <c r="L251"/>
  <c r="N251" s="1"/>
  <c r="I251"/>
  <c r="H251"/>
  <c r="L250"/>
  <c r="N250" s="1"/>
  <c r="M250"/>
  <c r="O250" s="1"/>
  <c r="I250"/>
  <c r="H250"/>
  <c r="L249"/>
  <c r="N249" s="1"/>
  <c r="M249"/>
  <c r="O249" s="1"/>
  <c r="I249"/>
  <c r="H249"/>
  <c r="L248"/>
  <c r="N248" s="1"/>
  <c r="M248"/>
  <c r="O248" s="1"/>
  <c r="I248"/>
  <c r="H248"/>
  <c r="L247"/>
  <c r="N247" s="1"/>
  <c r="M247"/>
  <c r="O247" s="1"/>
  <c r="I247"/>
  <c r="H247"/>
  <c r="L246"/>
  <c r="N246" s="1"/>
  <c r="M246"/>
  <c r="O246" s="1"/>
  <c r="I246"/>
  <c r="H246"/>
  <c r="L245"/>
  <c r="N245" s="1"/>
  <c r="M245"/>
  <c r="O245" s="1"/>
  <c r="I245"/>
  <c r="H245"/>
  <c r="L244"/>
  <c r="N244" s="1"/>
  <c r="M244"/>
  <c r="O244" s="1"/>
  <c r="I244"/>
  <c r="H244"/>
  <c r="L243"/>
  <c r="N243" s="1"/>
  <c r="M243"/>
  <c r="O243" s="1"/>
  <c r="I243"/>
  <c r="H243"/>
  <c r="L242"/>
  <c r="N242" s="1"/>
  <c r="M242"/>
  <c r="O242" s="1"/>
  <c r="I242"/>
  <c r="H242"/>
  <c r="L241"/>
  <c r="N241" s="1"/>
  <c r="M241"/>
  <c r="O241" s="1"/>
  <c r="I241"/>
  <c r="H241"/>
  <c r="M240"/>
  <c r="O240" s="1"/>
  <c r="L240"/>
  <c r="N240" s="1"/>
  <c r="I240"/>
  <c r="H240"/>
  <c r="M239"/>
  <c r="O239" s="1"/>
  <c r="L239"/>
  <c r="N239" s="1"/>
  <c r="I239"/>
  <c r="H239"/>
  <c r="M238"/>
  <c r="O238" s="1"/>
  <c r="L238"/>
  <c r="N238" s="1"/>
  <c r="I238"/>
  <c r="H238"/>
  <c r="M237"/>
  <c r="O237" s="1"/>
  <c r="L237"/>
  <c r="N237" s="1"/>
  <c r="I237"/>
  <c r="H237"/>
  <c r="M236"/>
  <c r="O236" s="1"/>
  <c r="L236"/>
  <c r="N236" s="1"/>
  <c r="I236"/>
  <c r="H236"/>
  <c r="M235"/>
  <c r="O235" s="1"/>
  <c r="L235"/>
  <c r="N235" s="1"/>
  <c r="I235"/>
  <c r="H235"/>
  <c r="L234"/>
  <c r="N234" s="1"/>
  <c r="M234"/>
  <c r="O234" s="1"/>
  <c r="I234"/>
  <c r="H234"/>
  <c r="L233"/>
  <c r="N233" s="1"/>
  <c r="M233"/>
  <c r="O233" s="1"/>
  <c r="I233"/>
  <c r="H233"/>
  <c r="L232"/>
  <c r="N232" s="1"/>
  <c r="M232"/>
  <c r="O232" s="1"/>
  <c r="I232"/>
  <c r="H232"/>
  <c r="L231"/>
  <c r="N231" s="1"/>
  <c r="M231"/>
  <c r="O231" s="1"/>
  <c r="I231"/>
  <c r="H231"/>
  <c r="M230"/>
  <c r="O230" s="1"/>
  <c r="L230"/>
  <c r="N230" s="1"/>
  <c r="I230"/>
  <c r="H230"/>
  <c r="M229"/>
  <c r="O229" s="1"/>
  <c r="L229"/>
  <c r="N229" s="1"/>
  <c r="I229"/>
  <c r="H229"/>
  <c r="M228"/>
  <c r="O228" s="1"/>
  <c r="L228"/>
  <c r="N228" s="1"/>
  <c r="I228"/>
  <c r="H228"/>
  <c r="M227"/>
  <c r="O227" s="1"/>
  <c r="L227"/>
  <c r="N227" s="1"/>
  <c r="I227"/>
  <c r="H227"/>
  <c r="M226"/>
  <c r="O226" s="1"/>
  <c r="L226"/>
  <c r="N226" s="1"/>
  <c r="I226"/>
  <c r="H226"/>
  <c r="M225"/>
  <c r="O225" s="1"/>
  <c r="L225"/>
  <c r="N225" s="1"/>
  <c r="I225"/>
  <c r="H225"/>
  <c r="M224"/>
  <c r="O224" s="1"/>
  <c r="L224"/>
  <c r="N224" s="1"/>
  <c r="I224"/>
  <c r="H224"/>
  <c r="M223"/>
  <c r="O223" s="1"/>
  <c r="L223"/>
  <c r="N223" s="1"/>
  <c r="I223"/>
  <c r="H223"/>
  <c r="M222"/>
  <c r="O222" s="1"/>
  <c r="L222"/>
  <c r="N222" s="1"/>
  <c r="I222"/>
  <c r="H222"/>
  <c r="M221"/>
  <c r="O221" s="1"/>
  <c r="L221"/>
  <c r="N221" s="1"/>
  <c r="I221"/>
  <c r="H221"/>
  <c r="M220"/>
  <c r="O220" s="1"/>
  <c r="L220"/>
  <c r="N220" s="1"/>
  <c r="I220"/>
  <c r="H220"/>
  <c r="M219"/>
  <c r="O219" s="1"/>
  <c r="L219"/>
  <c r="N219" s="1"/>
  <c r="I219"/>
  <c r="H219"/>
  <c r="M218"/>
  <c r="O218" s="1"/>
  <c r="L218"/>
  <c r="N218" s="1"/>
  <c r="I218"/>
  <c r="H218"/>
  <c r="M217"/>
  <c r="O217" s="1"/>
  <c r="L217"/>
  <c r="N217" s="1"/>
  <c r="I217"/>
  <c r="H217"/>
  <c r="M216"/>
  <c r="O216" s="1"/>
  <c r="L216"/>
  <c r="N216" s="1"/>
  <c r="I216"/>
  <c r="H216"/>
  <c r="M215"/>
  <c r="O215" s="1"/>
  <c r="L215"/>
  <c r="N215" s="1"/>
  <c r="I215"/>
  <c r="H215"/>
  <c r="M214"/>
  <c r="O214" s="1"/>
  <c r="L214"/>
  <c r="N214" s="1"/>
  <c r="I214"/>
  <c r="H214"/>
  <c r="L213"/>
  <c r="N213" s="1"/>
  <c r="M213"/>
  <c r="O213" s="1"/>
  <c r="I213"/>
  <c r="H213"/>
  <c r="L212"/>
  <c r="N212" s="1"/>
  <c r="M212"/>
  <c r="O212" s="1"/>
  <c r="I212"/>
  <c r="H212"/>
  <c r="M211"/>
  <c r="O211" s="1"/>
  <c r="L211"/>
  <c r="N211" s="1"/>
  <c r="I211"/>
  <c r="H211"/>
  <c r="M210"/>
  <c r="O210" s="1"/>
  <c r="L210"/>
  <c r="N210" s="1"/>
  <c r="P210" s="1"/>
  <c r="R210" s="1"/>
  <c r="I210"/>
  <c r="H210"/>
  <c r="M209"/>
  <c r="O209" s="1"/>
  <c r="L209"/>
  <c r="N209" s="1"/>
  <c r="I209"/>
  <c r="H209"/>
  <c r="M208"/>
  <c r="O208" s="1"/>
  <c r="L208"/>
  <c r="N208" s="1"/>
  <c r="P208" s="1"/>
  <c r="R208" s="1"/>
  <c r="I208"/>
  <c r="H208"/>
  <c r="M207"/>
  <c r="O207" s="1"/>
  <c r="L207"/>
  <c r="N207" s="1"/>
  <c r="I207"/>
  <c r="H207"/>
  <c r="M206"/>
  <c r="O206" s="1"/>
  <c r="L206"/>
  <c r="N206" s="1"/>
  <c r="P206" s="1"/>
  <c r="R206" s="1"/>
  <c r="I206"/>
  <c r="H206"/>
  <c r="M205"/>
  <c r="O205" s="1"/>
  <c r="L205"/>
  <c r="N205" s="1"/>
  <c r="I205"/>
  <c r="H205"/>
  <c r="M204"/>
  <c r="O204" s="1"/>
  <c r="L204"/>
  <c r="N204" s="1"/>
  <c r="P204" s="1"/>
  <c r="R204" s="1"/>
  <c r="I204"/>
  <c r="H204"/>
  <c r="M203"/>
  <c r="O203" s="1"/>
  <c r="L203"/>
  <c r="N203" s="1"/>
  <c r="I203"/>
  <c r="H203"/>
  <c r="M202"/>
  <c r="O202" s="1"/>
  <c r="L202"/>
  <c r="N202" s="1"/>
  <c r="P202" s="1"/>
  <c r="R202" s="1"/>
  <c r="I202"/>
  <c r="H202"/>
  <c r="M201"/>
  <c r="O201" s="1"/>
  <c r="L201"/>
  <c r="N201" s="1"/>
  <c r="I201"/>
  <c r="H201"/>
  <c r="M200"/>
  <c r="O200" s="1"/>
  <c r="L200"/>
  <c r="N200" s="1"/>
  <c r="P200" s="1"/>
  <c r="R200" s="1"/>
  <c r="I200"/>
  <c r="H200"/>
  <c r="M199"/>
  <c r="O199" s="1"/>
  <c r="L199"/>
  <c r="N199" s="1"/>
  <c r="I199"/>
  <c r="H199"/>
  <c r="M198"/>
  <c r="O198" s="1"/>
  <c r="L198"/>
  <c r="N198" s="1"/>
  <c r="P198" s="1"/>
  <c r="R198" s="1"/>
  <c r="I198"/>
  <c r="H198"/>
  <c r="M197"/>
  <c r="O197" s="1"/>
  <c r="L197"/>
  <c r="N197" s="1"/>
  <c r="I197"/>
  <c r="H197"/>
  <c r="M196"/>
  <c r="O196" s="1"/>
  <c r="L196"/>
  <c r="N196" s="1"/>
  <c r="P196" s="1"/>
  <c r="R196" s="1"/>
  <c r="I196"/>
  <c r="H196"/>
  <c r="M195"/>
  <c r="O195" s="1"/>
  <c r="L195"/>
  <c r="N195" s="1"/>
  <c r="I195"/>
  <c r="H195"/>
  <c r="M194"/>
  <c r="O194" s="1"/>
  <c r="L194"/>
  <c r="N194" s="1"/>
  <c r="I194"/>
  <c r="H194"/>
  <c r="M193"/>
  <c r="O193" s="1"/>
  <c r="L193"/>
  <c r="N193" s="1"/>
  <c r="I193"/>
  <c r="H193"/>
  <c r="M192"/>
  <c r="O192" s="1"/>
  <c r="L192"/>
  <c r="N192" s="1"/>
  <c r="I192"/>
  <c r="H192"/>
  <c r="M191"/>
  <c r="O191" s="1"/>
  <c r="L191"/>
  <c r="N191" s="1"/>
  <c r="I191"/>
  <c r="H191"/>
  <c r="M190"/>
  <c r="O190" s="1"/>
  <c r="L190"/>
  <c r="N190" s="1"/>
  <c r="I190"/>
  <c r="H190"/>
  <c r="M189"/>
  <c r="O189" s="1"/>
  <c r="L189"/>
  <c r="N189" s="1"/>
  <c r="I189"/>
  <c r="H189"/>
  <c r="M188"/>
  <c r="O188" s="1"/>
  <c r="L188"/>
  <c r="N188" s="1"/>
  <c r="I188"/>
  <c r="H188"/>
  <c r="L187"/>
  <c r="N187" s="1"/>
  <c r="M187"/>
  <c r="O187" s="1"/>
  <c r="I187"/>
  <c r="H187"/>
  <c r="L186"/>
  <c r="N186" s="1"/>
  <c r="M186"/>
  <c r="O186" s="1"/>
  <c r="I186"/>
  <c r="H186"/>
  <c r="M185"/>
  <c r="O185" s="1"/>
  <c r="L185"/>
  <c r="N185" s="1"/>
  <c r="I185"/>
  <c r="H185"/>
  <c r="M184"/>
  <c r="O184" s="1"/>
  <c r="L184"/>
  <c r="N184" s="1"/>
  <c r="P184" s="1"/>
  <c r="R184" s="1"/>
  <c r="I184"/>
  <c r="H184"/>
  <c r="M183"/>
  <c r="O183" s="1"/>
  <c r="L183"/>
  <c r="N183" s="1"/>
  <c r="I183"/>
  <c r="H183"/>
  <c r="M182"/>
  <c r="O182" s="1"/>
  <c r="L182"/>
  <c r="N182" s="1"/>
  <c r="I182"/>
  <c r="H182"/>
  <c r="L181"/>
  <c r="N181" s="1"/>
  <c r="M181"/>
  <c r="O181" s="1"/>
  <c r="I181"/>
  <c r="H181"/>
  <c r="L180"/>
  <c r="N180" s="1"/>
  <c r="M180"/>
  <c r="O180" s="1"/>
  <c r="I180"/>
  <c r="H180"/>
  <c r="L179"/>
  <c r="N179" s="1"/>
  <c r="M179"/>
  <c r="O179" s="1"/>
  <c r="I179"/>
  <c r="H179"/>
  <c r="M178"/>
  <c r="O178" s="1"/>
  <c r="L178"/>
  <c r="N178" s="1"/>
  <c r="L177"/>
  <c r="N177" s="1"/>
  <c r="M177"/>
  <c r="O177" s="1"/>
  <c r="P177" s="1"/>
  <c r="R177" s="1"/>
  <c r="I177"/>
  <c r="H177"/>
  <c r="M176"/>
  <c r="O176" s="1"/>
  <c r="L176"/>
  <c r="N176" s="1"/>
  <c r="P176" s="1"/>
  <c r="I176"/>
  <c r="H176"/>
  <c r="M175"/>
  <c r="O175" s="1"/>
  <c r="L175"/>
  <c r="N175" s="1"/>
  <c r="P175" s="1"/>
  <c r="R175" s="1"/>
  <c r="I175"/>
  <c r="H175"/>
  <c r="M174"/>
  <c r="O174" s="1"/>
  <c r="L174"/>
  <c r="N174" s="1"/>
  <c r="I174"/>
  <c r="H174"/>
  <c r="M173"/>
  <c r="O173" s="1"/>
  <c r="L173"/>
  <c r="N173" s="1"/>
  <c r="I173"/>
  <c r="H173"/>
  <c r="L172"/>
  <c r="N172" s="1"/>
  <c r="M172"/>
  <c r="O172" s="1"/>
  <c r="I172"/>
  <c r="H172"/>
  <c r="L171"/>
  <c r="N171" s="1"/>
  <c r="M171"/>
  <c r="O171" s="1"/>
  <c r="I171"/>
  <c r="H171"/>
  <c r="L170"/>
  <c r="N170" s="1"/>
  <c r="M170"/>
  <c r="O170" s="1"/>
  <c r="I170"/>
  <c r="H170"/>
  <c r="L169"/>
  <c r="N169" s="1"/>
  <c r="M169"/>
  <c r="O169" s="1"/>
  <c r="I169"/>
  <c r="H169"/>
  <c r="M168"/>
  <c r="O168" s="1"/>
  <c r="L168"/>
  <c r="N168" s="1"/>
  <c r="I168"/>
  <c r="H168"/>
  <c r="M167"/>
  <c r="O167" s="1"/>
  <c r="L167"/>
  <c r="N167" s="1"/>
  <c r="I167"/>
  <c r="H167"/>
  <c r="M166"/>
  <c r="O166" s="1"/>
  <c r="L166"/>
  <c r="N166" s="1"/>
  <c r="I166"/>
  <c r="H166"/>
  <c r="M165"/>
  <c r="O165" s="1"/>
  <c r="L165"/>
  <c r="N165" s="1"/>
  <c r="I165"/>
  <c r="H165"/>
  <c r="M164"/>
  <c r="O164" s="1"/>
  <c r="L164"/>
  <c r="N164" s="1"/>
  <c r="I164"/>
  <c r="H164"/>
  <c r="M163"/>
  <c r="O163" s="1"/>
  <c r="L163"/>
  <c r="N163" s="1"/>
  <c r="I163"/>
  <c r="H163"/>
  <c r="M162"/>
  <c r="O162" s="1"/>
  <c r="L162"/>
  <c r="N162" s="1"/>
  <c r="I162"/>
  <c r="H162"/>
  <c r="M161"/>
  <c r="O161" s="1"/>
  <c r="L161"/>
  <c r="N161" s="1"/>
  <c r="I161"/>
  <c r="H161"/>
  <c r="M160"/>
  <c r="O160" s="1"/>
  <c r="L160"/>
  <c r="N160" s="1"/>
  <c r="I160"/>
  <c r="H160"/>
  <c r="M159"/>
  <c r="O159" s="1"/>
  <c r="L159"/>
  <c r="N159" s="1"/>
  <c r="I159"/>
  <c r="H159"/>
  <c r="M158"/>
  <c r="O158" s="1"/>
  <c r="L158"/>
  <c r="N158" s="1"/>
  <c r="I158"/>
  <c r="H158"/>
  <c r="M157"/>
  <c r="O157" s="1"/>
  <c r="L157"/>
  <c r="N157" s="1"/>
  <c r="I157"/>
  <c r="H157"/>
  <c r="L156"/>
  <c r="N156" s="1"/>
  <c r="M156"/>
  <c r="O156" s="1"/>
  <c r="I156"/>
  <c r="H156"/>
  <c r="M155"/>
  <c r="O155" s="1"/>
  <c r="L155"/>
  <c r="N155" s="1"/>
  <c r="I155"/>
  <c r="H155"/>
  <c r="M154"/>
  <c r="O154" s="1"/>
  <c r="L154"/>
  <c r="N154" s="1"/>
  <c r="I154"/>
  <c r="H154"/>
  <c r="M153"/>
  <c r="O153" s="1"/>
  <c r="L153"/>
  <c r="N153" s="1"/>
  <c r="I153"/>
  <c r="H153"/>
  <c r="L152"/>
  <c r="N152" s="1"/>
  <c r="M152"/>
  <c r="O152" s="1"/>
  <c r="I152"/>
  <c r="H152"/>
  <c r="L151"/>
  <c r="N151" s="1"/>
  <c r="M151"/>
  <c r="O151" s="1"/>
  <c r="I151"/>
  <c r="H151"/>
  <c r="L150"/>
  <c r="N150" s="1"/>
  <c r="M150"/>
  <c r="O150" s="1"/>
  <c r="I150"/>
  <c r="H150"/>
  <c r="L149"/>
  <c r="N149" s="1"/>
  <c r="M149"/>
  <c r="O149" s="1"/>
  <c r="I149"/>
  <c r="H149"/>
  <c r="L148"/>
  <c r="N148" s="1"/>
  <c r="M148"/>
  <c r="O148" s="1"/>
  <c r="I148"/>
  <c r="H148"/>
  <c r="L147"/>
  <c r="N147" s="1"/>
  <c r="M147"/>
  <c r="O147" s="1"/>
  <c r="I147"/>
  <c r="H147"/>
  <c r="L146"/>
  <c r="N146" s="1"/>
  <c r="M146"/>
  <c r="O146" s="1"/>
  <c r="I146"/>
  <c r="H146"/>
  <c r="L145"/>
  <c r="N145" s="1"/>
  <c r="M145"/>
  <c r="O145" s="1"/>
  <c r="I145"/>
  <c r="H145"/>
  <c r="L144"/>
  <c r="N144" s="1"/>
  <c r="M144"/>
  <c r="O144" s="1"/>
  <c r="I144"/>
  <c r="H144"/>
  <c r="L143"/>
  <c r="N143" s="1"/>
  <c r="M143"/>
  <c r="O143" s="1"/>
  <c r="I143"/>
  <c r="H143"/>
  <c r="L142"/>
  <c r="N142" s="1"/>
  <c r="M142"/>
  <c r="O142" s="1"/>
  <c r="I142"/>
  <c r="H142"/>
  <c r="M141"/>
  <c r="O141" s="1"/>
  <c r="L141"/>
  <c r="N141" s="1"/>
  <c r="I141"/>
  <c r="H141"/>
  <c r="M140"/>
  <c r="O140" s="1"/>
  <c r="L140"/>
  <c r="N140" s="1"/>
  <c r="I140"/>
  <c r="H140"/>
  <c r="L139"/>
  <c r="N139" s="1"/>
  <c r="M139"/>
  <c r="O139" s="1"/>
  <c r="I139"/>
  <c r="H139"/>
  <c r="L138"/>
  <c r="N138" s="1"/>
  <c r="M138"/>
  <c r="O138" s="1"/>
  <c r="I138"/>
  <c r="H138"/>
  <c r="M137"/>
  <c r="O137" s="1"/>
  <c r="L137"/>
  <c r="N137" s="1"/>
  <c r="I137"/>
  <c r="H137"/>
  <c r="M136"/>
  <c r="O136" s="1"/>
  <c r="L136"/>
  <c r="N136" s="1"/>
  <c r="I136"/>
  <c r="H136"/>
  <c r="L135"/>
  <c r="N135" s="1"/>
  <c r="M135"/>
  <c r="O135" s="1"/>
  <c r="I135"/>
  <c r="H135"/>
  <c r="L134"/>
  <c r="N134" s="1"/>
  <c r="M134"/>
  <c r="O134" s="1"/>
  <c r="I134"/>
  <c r="H134"/>
  <c r="M133"/>
  <c r="O133" s="1"/>
  <c r="L133"/>
  <c r="N133" s="1"/>
  <c r="I133"/>
  <c r="H133"/>
  <c r="M132"/>
  <c r="O132" s="1"/>
  <c r="L132"/>
  <c r="N132" s="1"/>
  <c r="I132"/>
  <c r="H132"/>
  <c r="M131"/>
  <c r="O131" s="1"/>
  <c r="L131"/>
  <c r="N131" s="1"/>
  <c r="I131"/>
  <c r="H131"/>
  <c r="M130"/>
  <c r="O130" s="1"/>
  <c r="L130"/>
  <c r="N130" s="1"/>
  <c r="I130"/>
  <c r="H130"/>
  <c r="M129"/>
  <c r="O129" s="1"/>
  <c r="L129"/>
  <c r="N129" s="1"/>
  <c r="I129"/>
  <c r="H129"/>
  <c r="M128"/>
  <c r="O128" s="1"/>
  <c r="L128"/>
  <c r="N128" s="1"/>
  <c r="I128"/>
  <c r="H128"/>
  <c r="L127"/>
  <c r="N127" s="1"/>
  <c r="M127"/>
  <c r="O127" s="1"/>
  <c r="I127"/>
  <c r="H127"/>
  <c r="M126"/>
  <c r="O126" s="1"/>
  <c r="L126"/>
  <c r="N126" s="1"/>
  <c r="I126"/>
  <c r="H126"/>
  <c r="L125"/>
  <c r="N125" s="1"/>
  <c r="M125"/>
  <c r="O125" s="1"/>
  <c r="I125"/>
  <c r="H125"/>
  <c r="L124"/>
  <c r="N124" s="1"/>
  <c r="M124"/>
  <c r="O124" s="1"/>
  <c r="I124"/>
  <c r="H124"/>
  <c r="M123"/>
  <c r="O123" s="1"/>
  <c r="L123"/>
  <c r="N123" s="1"/>
  <c r="I123"/>
  <c r="H123"/>
  <c r="M122"/>
  <c r="O122" s="1"/>
  <c r="L122"/>
  <c r="N122" s="1"/>
  <c r="I122"/>
  <c r="H122"/>
  <c r="M121"/>
  <c r="O121" s="1"/>
  <c r="L121"/>
  <c r="N121" s="1"/>
  <c r="I121"/>
  <c r="H121"/>
  <c r="M120"/>
  <c r="O120" s="1"/>
  <c r="L120"/>
  <c r="N120" s="1"/>
  <c r="I120"/>
  <c r="H120"/>
  <c r="M119"/>
  <c r="O119" s="1"/>
  <c r="L119"/>
  <c r="N119" s="1"/>
  <c r="I119"/>
  <c r="H119"/>
  <c r="M118"/>
  <c r="O118" s="1"/>
  <c r="L118"/>
  <c r="N118" s="1"/>
  <c r="I118"/>
  <c r="H118"/>
  <c r="M117"/>
  <c r="O117" s="1"/>
  <c r="L117"/>
  <c r="N117" s="1"/>
  <c r="I117"/>
  <c r="H117"/>
  <c r="M116"/>
  <c r="O116" s="1"/>
  <c r="L116"/>
  <c r="N116" s="1"/>
  <c r="I116"/>
  <c r="H116"/>
  <c r="M115"/>
  <c r="O115" s="1"/>
  <c r="L115"/>
  <c r="N115" s="1"/>
  <c r="I115"/>
  <c r="H115"/>
  <c r="M114"/>
  <c r="O114" s="1"/>
  <c r="L114"/>
  <c r="N114" s="1"/>
  <c r="I114"/>
  <c r="H114"/>
  <c r="M113"/>
  <c r="O113" s="1"/>
  <c r="L113"/>
  <c r="N113" s="1"/>
  <c r="I113"/>
  <c r="H113"/>
  <c r="M112"/>
  <c r="O112" s="1"/>
  <c r="L112"/>
  <c r="N112" s="1"/>
  <c r="I112"/>
  <c r="H112"/>
  <c r="M111"/>
  <c r="O111" s="1"/>
  <c r="L111"/>
  <c r="N111" s="1"/>
  <c r="I111"/>
  <c r="H111"/>
  <c r="M110"/>
  <c r="O110" s="1"/>
  <c r="L110"/>
  <c r="N110" s="1"/>
  <c r="I110"/>
  <c r="H110"/>
  <c r="M109"/>
  <c r="O109" s="1"/>
  <c r="L109"/>
  <c r="N109" s="1"/>
  <c r="I109"/>
  <c r="H109"/>
  <c r="M108"/>
  <c r="O108" s="1"/>
  <c r="L108"/>
  <c r="N108" s="1"/>
  <c r="I108"/>
  <c r="H108"/>
  <c r="N107"/>
  <c r="M107"/>
  <c r="O107" s="1"/>
  <c r="L107"/>
  <c r="I107"/>
  <c r="H107"/>
  <c r="M106"/>
  <c r="O106" s="1"/>
  <c r="L106"/>
  <c r="N106" s="1"/>
  <c r="I106"/>
  <c r="H106"/>
  <c r="M105"/>
  <c r="O105" s="1"/>
  <c r="L105"/>
  <c r="N105" s="1"/>
  <c r="I105"/>
  <c r="H105"/>
  <c r="M104"/>
  <c r="O104" s="1"/>
  <c r="L104"/>
  <c r="N104" s="1"/>
  <c r="I104"/>
  <c r="H104"/>
  <c r="L103"/>
  <c r="N103" s="1"/>
  <c r="M103"/>
  <c r="O103" s="1"/>
  <c r="I103"/>
  <c r="H103"/>
  <c r="L102"/>
  <c r="N102" s="1"/>
  <c r="M102"/>
  <c r="O102" s="1"/>
  <c r="I102"/>
  <c r="H102"/>
  <c r="M101"/>
  <c r="O101" s="1"/>
  <c r="L101"/>
  <c r="N101" s="1"/>
  <c r="I101"/>
  <c r="H101"/>
  <c r="M100"/>
  <c r="O100" s="1"/>
  <c r="L100"/>
  <c r="N100" s="1"/>
  <c r="I100"/>
  <c r="H100"/>
  <c r="M99"/>
  <c r="O99" s="1"/>
  <c r="L99"/>
  <c r="N99" s="1"/>
  <c r="I99"/>
  <c r="H99"/>
  <c r="M98"/>
  <c r="O98" s="1"/>
  <c r="L98"/>
  <c r="N98" s="1"/>
  <c r="I98"/>
  <c r="H98"/>
  <c r="M97"/>
  <c r="O97" s="1"/>
  <c r="L97"/>
  <c r="N97" s="1"/>
  <c r="I97"/>
  <c r="H97"/>
  <c r="L96"/>
  <c r="N96" s="1"/>
  <c r="M96"/>
  <c r="O96" s="1"/>
  <c r="I96"/>
  <c r="H96"/>
  <c r="L95"/>
  <c r="N95" s="1"/>
  <c r="M95"/>
  <c r="O95" s="1"/>
  <c r="I95"/>
  <c r="H95"/>
  <c r="L94"/>
  <c r="N94" s="1"/>
  <c r="M94"/>
  <c r="O94" s="1"/>
  <c r="I94"/>
  <c r="H94"/>
  <c r="L93"/>
  <c r="N93" s="1"/>
  <c r="M93"/>
  <c r="O93" s="1"/>
  <c r="I93"/>
  <c r="H93"/>
  <c r="L92"/>
  <c r="N92" s="1"/>
  <c r="M92"/>
  <c r="O92" s="1"/>
  <c r="I92"/>
  <c r="H92"/>
  <c r="L91"/>
  <c r="N91" s="1"/>
  <c r="M91"/>
  <c r="O91" s="1"/>
  <c r="I91"/>
  <c r="H91"/>
  <c r="L90"/>
  <c r="N90" s="1"/>
  <c r="M90"/>
  <c r="O90" s="1"/>
  <c r="I90"/>
  <c r="H90"/>
  <c r="M89"/>
  <c r="O89" s="1"/>
  <c r="L89"/>
  <c r="N89" s="1"/>
  <c r="I89"/>
  <c r="H89"/>
  <c r="M88"/>
  <c r="O88" s="1"/>
  <c r="L88"/>
  <c r="N88" s="1"/>
  <c r="I88"/>
  <c r="H88"/>
  <c r="M87"/>
  <c r="O87" s="1"/>
  <c r="L87"/>
  <c r="N87" s="1"/>
  <c r="I87"/>
  <c r="H87"/>
  <c r="M86"/>
  <c r="O86" s="1"/>
  <c r="L86"/>
  <c r="N86" s="1"/>
  <c r="I86"/>
  <c r="H86"/>
  <c r="M85"/>
  <c r="O85" s="1"/>
  <c r="L85"/>
  <c r="N85" s="1"/>
  <c r="I85"/>
  <c r="H85"/>
  <c r="M84"/>
  <c r="O84" s="1"/>
  <c r="L84"/>
  <c r="N84" s="1"/>
  <c r="I84"/>
  <c r="H84"/>
  <c r="M83"/>
  <c r="O83" s="1"/>
  <c r="L83"/>
  <c r="N83" s="1"/>
  <c r="I83"/>
  <c r="H83"/>
  <c r="M82"/>
  <c r="O82" s="1"/>
  <c r="L82"/>
  <c r="N82" s="1"/>
  <c r="I82"/>
  <c r="H82"/>
  <c r="L81"/>
  <c r="N81" s="1"/>
  <c r="M81"/>
  <c r="O81" s="1"/>
  <c r="I81"/>
  <c r="H81"/>
  <c r="M80"/>
  <c r="O80" s="1"/>
  <c r="L80"/>
  <c r="N80" s="1"/>
  <c r="I80"/>
  <c r="H80"/>
  <c r="M79"/>
  <c r="O79" s="1"/>
  <c r="L79"/>
  <c r="N79" s="1"/>
  <c r="I79"/>
  <c r="H79"/>
  <c r="M78"/>
  <c r="O78" s="1"/>
  <c r="L78"/>
  <c r="N78" s="1"/>
  <c r="I78"/>
  <c r="H78"/>
  <c r="M77"/>
  <c r="O77" s="1"/>
  <c r="L77"/>
  <c r="N77" s="1"/>
  <c r="I77"/>
  <c r="H77"/>
  <c r="M76"/>
  <c r="O76" s="1"/>
  <c r="L76"/>
  <c r="N76" s="1"/>
  <c r="I76"/>
  <c r="H76"/>
  <c r="M75"/>
  <c r="O75" s="1"/>
  <c r="L75"/>
  <c r="N75" s="1"/>
  <c r="I75"/>
  <c r="H75"/>
  <c r="M74"/>
  <c r="O74" s="1"/>
  <c r="L74"/>
  <c r="N74" s="1"/>
  <c r="I74"/>
  <c r="H74"/>
  <c r="M73"/>
  <c r="O73" s="1"/>
  <c r="L73"/>
  <c r="N73" s="1"/>
  <c r="I73"/>
  <c r="H73"/>
  <c r="M72"/>
  <c r="O72" s="1"/>
  <c r="L72"/>
  <c r="N72" s="1"/>
  <c r="I72"/>
  <c r="H72"/>
  <c r="L71"/>
  <c r="N71" s="1"/>
  <c r="M71"/>
  <c r="O71" s="1"/>
  <c r="I71"/>
  <c r="H71"/>
  <c r="L70"/>
  <c r="N70" s="1"/>
  <c r="M70"/>
  <c r="O70" s="1"/>
  <c r="I70"/>
  <c r="H70"/>
  <c r="M69"/>
  <c r="O69" s="1"/>
  <c r="L69"/>
  <c r="N69" s="1"/>
  <c r="I69"/>
  <c r="H69"/>
  <c r="M68"/>
  <c r="O68" s="1"/>
  <c r="L68"/>
  <c r="N68" s="1"/>
  <c r="I68"/>
  <c r="H68"/>
  <c r="M67"/>
  <c r="O67" s="1"/>
  <c r="L67"/>
  <c r="N67" s="1"/>
  <c r="I67"/>
  <c r="H67"/>
  <c r="M66"/>
  <c r="O66" s="1"/>
  <c r="L66"/>
  <c r="N66" s="1"/>
  <c r="I66"/>
  <c r="H66"/>
  <c r="M65"/>
  <c r="O65" s="1"/>
  <c r="L65"/>
  <c r="N65" s="1"/>
  <c r="I65"/>
  <c r="H65"/>
  <c r="M64"/>
  <c r="O64" s="1"/>
  <c r="L64"/>
  <c r="N64" s="1"/>
  <c r="I64"/>
  <c r="H64"/>
  <c r="M63"/>
  <c r="O63" s="1"/>
  <c r="L63"/>
  <c r="N63" s="1"/>
  <c r="I63"/>
  <c r="H63"/>
  <c r="M62"/>
  <c r="O62" s="1"/>
  <c r="L62"/>
  <c r="N62" s="1"/>
  <c r="I62"/>
  <c r="H62"/>
  <c r="M61"/>
  <c r="O61" s="1"/>
  <c r="L61"/>
  <c r="N61" s="1"/>
  <c r="I61"/>
  <c r="H61"/>
  <c r="M60"/>
  <c r="O60" s="1"/>
  <c r="L60"/>
  <c r="N60" s="1"/>
  <c r="I60"/>
  <c r="H60"/>
  <c r="M59"/>
  <c r="O59" s="1"/>
  <c r="L59"/>
  <c r="N59" s="1"/>
  <c r="I59"/>
  <c r="H59"/>
  <c r="M58"/>
  <c r="O58" s="1"/>
  <c r="L58"/>
  <c r="N58" s="1"/>
  <c r="I58"/>
  <c r="H58"/>
  <c r="M57"/>
  <c r="O57" s="1"/>
  <c r="L57"/>
  <c r="N57" s="1"/>
  <c r="I57"/>
  <c r="H57"/>
  <c r="L56"/>
  <c r="N56" s="1"/>
  <c r="M56"/>
  <c r="O56" s="1"/>
  <c r="I56"/>
  <c r="H56"/>
  <c r="L55"/>
  <c r="N55" s="1"/>
  <c r="M55"/>
  <c r="O55" s="1"/>
  <c r="I55"/>
  <c r="H55"/>
  <c r="L54"/>
  <c r="N54" s="1"/>
  <c r="M54"/>
  <c r="O54" s="1"/>
  <c r="I54"/>
  <c r="H54"/>
  <c r="L53"/>
  <c r="N53" s="1"/>
  <c r="M53"/>
  <c r="O53" s="1"/>
  <c r="I53"/>
  <c r="H53"/>
  <c r="L52"/>
  <c r="N52" s="1"/>
  <c r="M52"/>
  <c r="O52" s="1"/>
  <c r="I52"/>
  <c r="H52"/>
  <c r="M51"/>
  <c r="O51" s="1"/>
  <c r="L51"/>
  <c r="N51" s="1"/>
  <c r="I51"/>
  <c r="H51"/>
  <c r="M50"/>
  <c r="O50" s="1"/>
  <c r="L50"/>
  <c r="N50" s="1"/>
  <c r="I50"/>
  <c r="H50"/>
  <c r="M49"/>
  <c r="O49" s="1"/>
  <c r="L49"/>
  <c r="N49" s="1"/>
  <c r="I49"/>
  <c r="H49"/>
  <c r="M48"/>
  <c r="O48" s="1"/>
  <c r="L48"/>
  <c r="N48" s="1"/>
  <c r="I48"/>
  <c r="H48"/>
  <c r="M47"/>
  <c r="O47" s="1"/>
  <c r="L47"/>
  <c r="N47" s="1"/>
  <c r="I47"/>
  <c r="H47"/>
  <c r="M46"/>
  <c r="O46" s="1"/>
  <c r="L46"/>
  <c r="N46" s="1"/>
  <c r="I46"/>
  <c r="H46"/>
  <c r="M45"/>
  <c r="O45" s="1"/>
  <c r="L45"/>
  <c r="N45" s="1"/>
  <c r="I45"/>
  <c r="H45"/>
  <c r="M44"/>
  <c r="O44" s="1"/>
  <c r="L44"/>
  <c r="N44" s="1"/>
  <c r="I44"/>
  <c r="H44"/>
  <c r="M43"/>
  <c r="O43" s="1"/>
  <c r="L43"/>
  <c r="N43" s="1"/>
  <c r="I43"/>
  <c r="H43"/>
  <c r="M42"/>
  <c r="O42" s="1"/>
  <c r="L42"/>
  <c r="N42" s="1"/>
  <c r="I42"/>
  <c r="H42"/>
  <c r="M41"/>
  <c r="O41" s="1"/>
  <c r="L41"/>
  <c r="N41" s="1"/>
  <c r="I41"/>
  <c r="H41"/>
  <c r="M40"/>
  <c r="O40" s="1"/>
  <c r="L40"/>
  <c r="N40" s="1"/>
  <c r="I40"/>
  <c r="H40"/>
  <c r="L39"/>
  <c r="N39" s="1"/>
  <c r="M39"/>
  <c r="O39" s="1"/>
  <c r="I39"/>
  <c r="H39"/>
  <c r="L38"/>
  <c r="N38" s="1"/>
  <c r="M38"/>
  <c r="O38" s="1"/>
  <c r="I38"/>
  <c r="H38"/>
  <c r="L37"/>
  <c r="N37" s="1"/>
  <c r="M37"/>
  <c r="O37" s="1"/>
  <c r="I37"/>
  <c r="H37"/>
  <c r="L36"/>
  <c r="N36" s="1"/>
  <c r="M36"/>
  <c r="O36" s="1"/>
  <c r="I36"/>
  <c r="H36"/>
  <c r="L35"/>
  <c r="N35" s="1"/>
  <c r="M35"/>
  <c r="O35" s="1"/>
  <c r="I35"/>
  <c r="H35"/>
  <c r="L34"/>
  <c r="N34" s="1"/>
  <c r="M34"/>
  <c r="O34" s="1"/>
  <c r="I34"/>
  <c r="H34"/>
  <c r="L33"/>
  <c r="N33" s="1"/>
  <c r="M33"/>
  <c r="O33" s="1"/>
  <c r="I33"/>
  <c r="H33"/>
  <c r="L32"/>
  <c r="N32" s="1"/>
  <c r="M32"/>
  <c r="O32" s="1"/>
  <c r="I32"/>
  <c r="H32"/>
  <c r="L31"/>
  <c r="N31" s="1"/>
  <c r="M31"/>
  <c r="O31" s="1"/>
  <c r="I31"/>
  <c r="H31"/>
  <c r="M30"/>
  <c r="O30" s="1"/>
  <c r="L30"/>
  <c r="N30" s="1"/>
  <c r="I30"/>
  <c r="H30"/>
  <c r="M29"/>
  <c r="O29" s="1"/>
  <c r="L29"/>
  <c r="N29" s="1"/>
  <c r="I29"/>
  <c r="H29"/>
  <c r="M28"/>
  <c r="O28" s="1"/>
  <c r="L28"/>
  <c r="N28" s="1"/>
  <c r="I28"/>
  <c r="H28"/>
  <c r="M27"/>
  <c r="O27" s="1"/>
  <c r="L27"/>
  <c r="N27" s="1"/>
  <c r="I27"/>
  <c r="H27"/>
  <c r="M26"/>
  <c r="O26" s="1"/>
  <c r="L26"/>
  <c r="N26" s="1"/>
  <c r="I26"/>
  <c r="H26"/>
  <c r="M25"/>
  <c r="O25" s="1"/>
  <c r="L25"/>
  <c r="N25" s="1"/>
  <c r="I25"/>
  <c r="H25"/>
  <c r="M24"/>
  <c r="O24" s="1"/>
  <c r="L24"/>
  <c r="N24" s="1"/>
  <c r="I24"/>
  <c r="H24"/>
  <c r="M23"/>
  <c r="O23" s="1"/>
  <c r="L23"/>
  <c r="N23" s="1"/>
  <c r="I23"/>
  <c r="H23"/>
  <c r="M22"/>
  <c r="O22" s="1"/>
  <c r="L22"/>
  <c r="N22" s="1"/>
  <c r="I22"/>
  <c r="H22"/>
  <c r="M21"/>
  <c r="O21" s="1"/>
  <c r="L21"/>
  <c r="N21" s="1"/>
  <c r="I21"/>
  <c r="H21"/>
  <c r="M20"/>
  <c r="O20" s="1"/>
  <c r="L20"/>
  <c r="N20" s="1"/>
  <c r="I20"/>
  <c r="H20"/>
  <c r="M19"/>
  <c r="O19" s="1"/>
  <c r="L19"/>
  <c r="N19" s="1"/>
  <c r="I19"/>
  <c r="H19"/>
  <c r="M18"/>
  <c r="O18" s="1"/>
  <c r="L18"/>
  <c r="N18" s="1"/>
  <c r="I18"/>
  <c r="H18"/>
  <c r="M17"/>
  <c r="O17" s="1"/>
  <c r="L17"/>
  <c r="N17" s="1"/>
  <c r="I17"/>
  <c r="H17"/>
  <c r="M16"/>
  <c r="O16" s="1"/>
  <c r="L16"/>
  <c r="N16" s="1"/>
  <c r="I16"/>
  <c r="H16"/>
  <c r="M15"/>
  <c r="O15" s="1"/>
  <c r="L15"/>
  <c r="N15" s="1"/>
  <c r="I15"/>
  <c r="H15"/>
  <c r="L14"/>
  <c r="N14" s="1"/>
  <c r="M14"/>
  <c r="O14" s="1"/>
  <c r="I14"/>
  <c r="H14"/>
  <c r="M13"/>
  <c r="O13" s="1"/>
  <c r="L13"/>
  <c r="N13" s="1"/>
  <c r="I13"/>
  <c r="H13"/>
  <c r="M12"/>
  <c r="O12" s="1"/>
  <c r="L12"/>
  <c r="N12" s="1"/>
  <c r="I12"/>
  <c r="H12"/>
  <c r="M11"/>
  <c r="O11" s="1"/>
  <c r="L11"/>
  <c r="N11" s="1"/>
  <c r="I11"/>
  <c r="H11"/>
  <c r="M10"/>
  <c r="O10" s="1"/>
  <c r="L10"/>
  <c r="N10" s="1"/>
  <c r="I10"/>
  <c r="H10"/>
  <c r="M9"/>
  <c r="O9" s="1"/>
  <c r="L9"/>
  <c r="N9" s="1"/>
  <c r="I9"/>
  <c r="H9"/>
  <c r="M8"/>
  <c r="O8" s="1"/>
  <c r="L8"/>
  <c r="N8" s="1"/>
  <c r="I8"/>
  <c r="H8"/>
  <c r="M7"/>
  <c r="L7"/>
  <c r="I7"/>
  <c r="H7"/>
  <c r="H253" s="1"/>
  <c r="R252" i="15" l="1"/>
  <c r="U252"/>
  <c r="P124" i="14"/>
  <c r="R124" s="1"/>
  <c r="P142"/>
  <c r="R142" s="1"/>
  <c r="P146"/>
  <c r="R146" s="1"/>
  <c r="P164"/>
  <c r="R164" s="1"/>
  <c r="P168"/>
  <c r="R168" s="1"/>
  <c r="P180"/>
  <c r="R180" s="1"/>
  <c r="P234"/>
  <c r="P242"/>
  <c r="R242" s="1"/>
  <c r="P119"/>
  <c r="R119" s="1"/>
  <c r="P123"/>
  <c r="R123" s="1"/>
  <c r="P179"/>
  <c r="R179" s="1"/>
  <c r="P181"/>
  <c r="R181" s="1"/>
  <c r="P229"/>
  <c r="R229" s="1"/>
  <c r="P231"/>
  <c r="P235"/>
  <c r="R235" s="1"/>
  <c r="P237"/>
  <c r="R237" s="1"/>
  <c r="P239"/>
  <c r="R231"/>
  <c r="R234"/>
  <c r="R239"/>
  <c r="P232"/>
  <c r="R232" s="1"/>
  <c r="P172"/>
  <c r="R172" s="1"/>
  <c r="P150"/>
  <c r="R150" s="1"/>
  <c r="P113"/>
  <c r="R113" s="1"/>
  <c r="P117"/>
  <c r="R117" s="1"/>
  <c r="P121"/>
  <c r="R121" s="1"/>
  <c r="P141"/>
  <c r="R141" s="1"/>
  <c r="P149"/>
  <c r="R149" s="1"/>
  <c r="P154"/>
  <c r="I253"/>
  <c r="P111"/>
  <c r="R111" s="1"/>
  <c r="P115"/>
  <c r="R115" s="1"/>
  <c r="P15"/>
  <c r="R15" s="1"/>
  <c r="P19"/>
  <c r="R19" s="1"/>
  <c r="P77"/>
  <c r="R77" s="1"/>
  <c r="P84"/>
  <c r="R84" s="1"/>
  <c r="P91"/>
  <c r="R91" s="1"/>
  <c r="P95"/>
  <c r="R95" s="1"/>
  <c r="P133"/>
  <c r="R133" s="1"/>
  <c r="P156"/>
  <c r="R156" s="1"/>
  <c r="P166"/>
  <c r="R166" s="1"/>
  <c r="P169"/>
  <c r="R169" s="1"/>
  <c r="P17"/>
  <c r="R17" s="1"/>
  <c r="P41"/>
  <c r="R41" s="1"/>
  <c r="P79"/>
  <c r="R79" s="1"/>
  <c r="P82"/>
  <c r="R82" s="1"/>
  <c r="P93"/>
  <c r="R93" s="1"/>
  <c r="P136"/>
  <c r="R136" s="1"/>
  <c r="P139"/>
  <c r="R139" s="1"/>
  <c r="P143"/>
  <c r="R143" s="1"/>
  <c r="P147"/>
  <c r="R147" s="1"/>
  <c r="P151"/>
  <c r="R151" s="1"/>
  <c r="P155"/>
  <c r="R155" s="1"/>
  <c r="P174"/>
  <c r="R174" s="1"/>
  <c r="P225"/>
  <c r="R225" s="1"/>
  <c r="P18"/>
  <c r="R18" s="1"/>
  <c r="P42"/>
  <c r="R42" s="1"/>
  <c r="P46"/>
  <c r="R46" s="1"/>
  <c r="P50"/>
  <c r="R50" s="1"/>
  <c r="P58"/>
  <c r="R58" s="1"/>
  <c r="P65"/>
  <c r="R65" s="1"/>
  <c r="P69"/>
  <c r="R69" s="1"/>
  <c r="P76"/>
  <c r="P87"/>
  <c r="R87" s="1"/>
  <c r="P90"/>
  <c r="R90" s="1"/>
  <c r="P94"/>
  <c r="R94" s="1"/>
  <c r="P99"/>
  <c r="R99" s="1"/>
  <c r="P110"/>
  <c r="R110" s="1"/>
  <c r="P114"/>
  <c r="R114" s="1"/>
  <c r="P118"/>
  <c r="R118" s="1"/>
  <c r="P122"/>
  <c r="R122" s="1"/>
  <c r="P125"/>
  <c r="R125" s="1"/>
  <c r="P127"/>
  <c r="R127" s="1"/>
  <c r="P140"/>
  <c r="R140" s="1"/>
  <c r="P163"/>
  <c r="R163" s="1"/>
  <c r="P165"/>
  <c r="R165" s="1"/>
  <c r="P185"/>
  <c r="R185" s="1"/>
  <c r="P197"/>
  <c r="R197" s="1"/>
  <c r="P201"/>
  <c r="R201" s="1"/>
  <c r="P205"/>
  <c r="R205" s="1"/>
  <c r="P209"/>
  <c r="R209" s="1"/>
  <c r="P212"/>
  <c r="R212" s="1"/>
  <c r="P213"/>
  <c r="R213" s="1"/>
  <c r="P233"/>
  <c r="R233" s="1"/>
  <c r="P241"/>
  <c r="R241" s="1"/>
  <c r="P144"/>
  <c r="R144" s="1"/>
  <c r="P152"/>
  <c r="R152" s="1"/>
  <c r="P191"/>
  <c r="R191" s="1"/>
  <c r="P221"/>
  <c r="R221" s="1"/>
  <c r="P16"/>
  <c r="R16" s="1"/>
  <c r="P39"/>
  <c r="R39" s="1"/>
  <c r="P44"/>
  <c r="R44" s="1"/>
  <c r="P48"/>
  <c r="R48" s="1"/>
  <c r="P60"/>
  <c r="R60" s="1"/>
  <c r="P63"/>
  <c r="R63" s="1"/>
  <c r="P67"/>
  <c r="R67" s="1"/>
  <c r="P74"/>
  <c r="R74" s="1"/>
  <c r="P89"/>
  <c r="R89" s="1"/>
  <c r="P92"/>
  <c r="R92" s="1"/>
  <c r="P96"/>
  <c r="R96" s="1"/>
  <c r="P97"/>
  <c r="R97" s="1"/>
  <c r="P101"/>
  <c r="R101" s="1"/>
  <c r="P112"/>
  <c r="R112" s="1"/>
  <c r="P116"/>
  <c r="R116" s="1"/>
  <c r="P120"/>
  <c r="R120" s="1"/>
  <c r="P132"/>
  <c r="R132" s="1"/>
  <c r="P134"/>
  <c r="R134" s="1"/>
  <c r="P135"/>
  <c r="R135" s="1"/>
  <c r="P137"/>
  <c r="R137" s="1"/>
  <c r="P157"/>
  <c r="R157" s="1"/>
  <c r="P161"/>
  <c r="R161" s="1"/>
  <c r="P167"/>
  <c r="R167" s="1"/>
  <c r="P183"/>
  <c r="R183" s="1"/>
  <c r="P186"/>
  <c r="R186" s="1"/>
  <c r="P187"/>
  <c r="P194"/>
  <c r="R194" s="1"/>
  <c r="P195"/>
  <c r="R195" s="1"/>
  <c r="P199"/>
  <c r="R199" s="1"/>
  <c r="P203"/>
  <c r="R203" s="1"/>
  <c r="P207"/>
  <c r="R207" s="1"/>
  <c r="P211"/>
  <c r="P126"/>
  <c r="R126" s="1"/>
  <c r="P148"/>
  <c r="R148" s="1"/>
  <c r="P170"/>
  <c r="R170" s="1"/>
  <c r="P217"/>
  <c r="R217" s="1"/>
  <c r="L253"/>
  <c r="N7"/>
  <c r="P8"/>
  <c r="P12"/>
  <c r="R12" s="1"/>
  <c r="P14"/>
  <c r="R14" s="1"/>
  <c r="M253"/>
  <c r="O7"/>
  <c r="P11"/>
  <c r="R11" s="1"/>
  <c r="P10"/>
  <c r="R10" s="1"/>
  <c r="P9"/>
  <c r="R9" s="1"/>
  <c r="P13"/>
  <c r="R13" s="1"/>
  <c r="P23"/>
  <c r="R23" s="1"/>
  <c r="P27"/>
  <c r="R27" s="1"/>
  <c r="P32"/>
  <c r="R32" s="1"/>
  <c r="P34"/>
  <c r="R34" s="1"/>
  <c r="P36"/>
  <c r="R36" s="1"/>
  <c r="P38"/>
  <c r="R38" s="1"/>
  <c r="P145"/>
  <c r="R145" s="1"/>
  <c r="P22"/>
  <c r="R22" s="1"/>
  <c r="P26"/>
  <c r="R26" s="1"/>
  <c r="P30"/>
  <c r="R30" s="1"/>
  <c r="P53"/>
  <c r="R53" s="1"/>
  <c r="P55"/>
  <c r="R55" s="1"/>
  <c r="P59"/>
  <c r="R59" s="1"/>
  <c r="P64"/>
  <c r="R64" s="1"/>
  <c r="P68"/>
  <c r="R68" s="1"/>
  <c r="P70"/>
  <c r="R70" s="1"/>
  <c r="P73"/>
  <c r="R73" s="1"/>
  <c r="P83"/>
  <c r="R83" s="1"/>
  <c r="P100"/>
  <c r="R100" s="1"/>
  <c r="P103"/>
  <c r="P104"/>
  <c r="R104" s="1"/>
  <c r="P160"/>
  <c r="R160" s="1"/>
  <c r="P171"/>
  <c r="R171" s="1"/>
  <c r="P21"/>
  <c r="R21" s="1"/>
  <c r="P25"/>
  <c r="R25" s="1"/>
  <c r="P29"/>
  <c r="R29" s="1"/>
  <c r="P31"/>
  <c r="R31" s="1"/>
  <c r="P33"/>
  <c r="R33" s="1"/>
  <c r="P35"/>
  <c r="R35" s="1"/>
  <c r="P37"/>
  <c r="R37" s="1"/>
  <c r="P61"/>
  <c r="R61" s="1"/>
  <c r="P86"/>
  <c r="R86" s="1"/>
  <c r="P88"/>
  <c r="R88" s="1"/>
  <c r="P153"/>
  <c r="R153" s="1"/>
  <c r="P159"/>
  <c r="R159" s="1"/>
  <c r="P20"/>
  <c r="R20" s="1"/>
  <c r="P24"/>
  <c r="R24" s="1"/>
  <c r="P28"/>
  <c r="R28" s="1"/>
  <c r="P40"/>
  <c r="R40" s="1"/>
  <c r="P43"/>
  <c r="R43" s="1"/>
  <c r="P45"/>
  <c r="R45" s="1"/>
  <c r="P47"/>
  <c r="R47" s="1"/>
  <c r="P49"/>
  <c r="R49" s="1"/>
  <c r="P51"/>
  <c r="P52"/>
  <c r="R52" s="1"/>
  <c r="P54"/>
  <c r="R54" s="1"/>
  <c r="P56"/>
  <c r="R56" s="1"/>
  <c r="P57"/>
  <c r="R57" s="1"/>
  <c r="P62"/>
  <c r="R62" s="1"/>
  <c r="P66"/>
  <c r="R66" s="1"/>
  <c r="P71"/>
  <c r="R71" s="1"/>
  <c r="P72"/>
  <c r="R72" s="1"/>
  <c r="P75"/>
  <c r="R75" s="1"/>
  <c r="P78"/>
  <c r="R78" s="1"/>
  <c r="P80"/>
  <c r="P81"/>
  <c r="P85"/>
  <c r="R85" s="1"/>
  <c r="P98"/>
  <c r="R98" s="1"/>
  <c r="P102"/>
  <c r="R102" s="1"/>
  <c r="P138"/>
  <c r="R138" s="1"/>
  <c r="P158"/>
  <c r="R158" s="1"/>
  <c r="P162"/>
  <c r="R162" s="1"/>
  <c r="P178"/>
  <c r="P182"/>
  <c r="P190"/>
  <c r="R190" s="1"/>
  <c r="P216"/>
  <c r="R216" s="1"/>
  <c r="P220"/>
  <c r="R220" s="1"/>
  <c r="P224"/>
  <c r="R224" s="1"/>
  <c r="P228"/>
  <c r="P230"/>
  <c r="P236"/>
  <c r="R236" s="1"/>
  <c r="P240"/>
  <c r="R240" s="1"/>
  <c r="P243"/>
  <c r="R243" s="1"/>
  <c r="P245"/>
  <c r="R245" s="1"/>
  <c r="P247"/>
  <c r="R247" s="1"/>
  <c r="P249"/>
  <c r="R249" s="1"/>
  <c r="P105"/>
  <c r="R105" s="1"/>
  <c r="P107"/>
  <c r="R107" s="1"/>
  <c r="P109"/>
  <c r="R109" s="1"/>
  <c r="P129"/>
  <c r="R129" s="1"/>
  <c r="P131"/>
  <c r="I252"/>
  <c r="P173"/>
  <c r="P188"/>
  <c r="R188" s="1"/>
  <c r="P192"/>
  <c r="R192" s="1"/>
  <c r="P214"/>
  <c r="R214" s="1"/>
  <c r="P218"/>
  <c r="R218" s="1"/>
  <c r="P222"/>
  <c r="R222" s="1"/>
  <c r="P226"/>
  <c r="R226" s="1"/>
  <c r="P238"/>
  <c r="R238" s="1"/>
  <c r="P244"/>
  <c r="R244" s="1"/>
  <c r="P246"/>
  <c r="R246" s="1"/>
  <c r="P248"/>
  <c r="R248" s="1"/>
  <c r="P250"/>
  <c r="R250" s="1"/>
  <c r="P251"/>
  <c r="R251" s="1"/>
  <c r="H252"/>
  <c r="P106"/>
  <c r="R106" s="1"/>
  <c r="P108"/>
  <c r="R108" s="1"/>
  <c r="P128"/>
  <c r="R128" s="1"/>
  <c r="P130"/>
  <c r="R130" s="1"/>
  <c r="P189"/>
  <c r="R189" s="1"/>
  <c r="P193"/>
  <c r="R193" s="1"/>
  <c r="P215"/>
  <c r="R215" s="1"/>
  <c r="P219"/>
  <c r="R219" s="1"/>
  <c r="P223"/>
  <c r="R223" s="1"/>
  <c r="P227"/>
  <c r="R227" s="1"/>
  <c r="R131" l="1"/>
  <c r="T131" s="1"/>
  <c r="V131" s="1"/>
  <c r="P7"/>
  <c r="R7" s="1"/>
  <c r="T7" s="1"/>
  <c r="P253"/>
  <c r="R8"/>
  <c r="K8" i="13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7"/>
  <c r="S19"/>
  <c r="S39"/>
  <c r="S47"/>
  <c r="S59"/>
  <c r="S61"/>
  <c r="S63"/>
  <c r="S71"/>
  <c r="S72"/>
  <c r="S76"/>
  <c r="S81"/>
  <c r="S85"/>
  <c r="S127"/>
  <c r="S131"/>
  <c r="S155"/>
  <c r="S156"/>
  <c r="S163"/>
  <c r="S168"/>
  <c r="S176"/>
  <c r="S181"/>
  <c r="S182"/>
  <c r="S183"/>
  <c r="S193"/>
  <c r="S205"/>
  <c r="S213"/>
  <c r="S225"/>
  <c r="S229"/>
  <c r="S240"/>
  <c r="S242"/>
  <c r="S8"/>
  <c r="W252" i="12" l="1"/>
  <c r="Q81" i="13"/>
  <c r="Q182"/>
  <c r="M251"/>
  <c r="O251" s="1"/>
  <c r="L251"/>
  <c r="N251" s="1"/>
  <c r="I251"/>
  <c r="H251"/>
  <c r="M250"/>
  <c r="O250" s="1"/>
  <c r="L250"/>
  <c r="N250" s="1"/>
  <c r="I250"/>
  <c r="H250"/>
  <c r="M249"/>
  <c r="O249" s="1"/>
  <c r="L249"/>
  <c r="I249"/>
  <c r="H249"/>
  <c r="M248"/>
  <c r="O248" s="1"/>
  <c r="L248"/>
  <c r="I248"/>
  <c r="H248"/>
  <c r="M247"/>
  <c r="O247" s="1"/>
  <c r="L247"/>
  <c r="I247"/>
  <c r="H247"/>
  <c r="M246"/>
  <c r="O246" s="1"/>
  <c r="L246"/>
  <c r="I246"/>
  <c r="H246"/>
  <c r="M245"/>
  <c r="O245" s="1"/>
  <c r="L245"/>
  <c r="I245"/>
  <c r="H245"/>
  <c r="M244"/>
  <c r="O244" s="1"/>
  <c r="L244"/>
  <c r="N244" s="1"/>
  <c r="I244"/>
  <c r="H244"/>
  <c r="M243"/>
  <c r="O243" s="1"/>
  <c r="L243"/>
  <c r="N243" s="1"/>
  <c r="I243"/>
  <c r="H243"/>
  <c r="L242"/>
  <c r="M242"/>
  <c r="O242" s="1"/>
  <c r="I242"/>
  <c r="H242"/>
  <c r="L241"/>
  <c r="N241" s="1"/>
  <c r="M241"/>
  <c r="O241" s="1"/>
  <c r="I241"/>
  <c r="H241"/>
  <c r="M240"/>
  <c r="O240" s="1"/>
  <c r="L240"/>
  <c r="N240" s="1"/>
  <c r="I240"/>
  <c r="H240"/>
  <c r="M239"/>
  <c r="O239" s="1"/>
  <c r="L239"/>
  <c r="N239" s="1"/>
  <c r="I239"/>
  <c r="H239"/>
  <c r="M238"/>
  <c r="O238" s="1"/>
  <c r="L238"/>
  <c r="N238" s="1"/>
  <c r="I238"/>
  <c r="H238"/>
  <c r="M237"/>
  <c r="O237" s="1"/>
  <c r="L237"/>
  <c r="N237" s="1"/>
  <c r="I237"/>
  <c r="H237"/>
  <c r="M236"/>
  <c r="O236" s="1"/>
  <c r="L236"/>
  <c r="N236" s="1"/>
  <c r="I236"/>
  <c r="H236"/>
  <c r="L235"/>
  <c r="N235" s="1"/>
  <c r="M235"/>
  <c r="O235" s="1"/>
  <c r="I235"/>
  <c r="H235"/>
  <c r="L234"/>
  <c r="N234" s="1"/>
  <c r="M234"/>
  <c r="I234"/>
  <c r="H234"/>
  <c r="L233"/>
  <c r="N233" s="1"/>
  <c r="M233"/>
  <c r="I233"/>
  <c r="H233"/>
  <c r="L232"/>
  <c r="N232" s="1"/>
  <c r="M232"/>
  <c r="O232" s="1"/>
  <c r="I232"/>
  <c r="H232"/>
  <c r="L231"/>
  <c r="M231"/>
  <c r="O231" s="1"/>
  <c r="I231"/>
  <c r="H231"/>
  <c r="M230"/>
  <c r="O230" s="1"/>
  <c r="P230" s="1"/>
  <c r="L230"/>
  <c r="N230" s="1"/>
  <c r="I230"/>
  <c r="H230"/>
  <c r="M229"/>
  <c r="O229" s="1"/>
  <c r="L229"/>
  <c r="N229" s="1"/>
  <c r="I229"/>
  <c r="H229"/>
  <c r="M228"/>
  <c r="O228" s="1"/>
  <c r="L228"/>
  <c r="N228" s="1"/>
  <c r="I228"/>
  <c r="H228"/>
  <c r="M227"/>
  <c r="O227" s="1"/>
  <c r="L227"/>
  <c r="N227" s="1"/>
  <c r="I227"/>
  <c r="H227"/>
  <c r="M226"/>
  <c r="O226" s="1"/>
  <c r="L226"/>
  <c r="N226" s="1"/>
  <c r="I226"/>
  <c r="H226"/>
  <c r="L225"/>
  <c r="M225"/>
  <c r="O225" s="1"/>
  <c r="I225"/>
  <c r="H225"/>
  <c r="L224"/>
  <c r="N224" s="1"/>
  <c r="M224"/>
  <c r="I224"/>
  <c r="H224"/>
  <c r="L223"/>
  <c r="N223" s="1"/>
  <c r="M223"/>
  <c r="O223" s="1"/>
  <c r="I223"/>
  <c r="H223"/>
  <c r="L222"/>
  <c r="N222" s="1"/>
  <c r="M222"/>
  <c r="O222" s="1"/>
  <c r="I222"/>
  <c r="H222"/>
  <c r="L221"/>
  <c r="N221" s="1"/>
  <c r="M221"/>
  <c r="I221"/>
  <c r="H221"/>
  <c r="L220"/>
  <c r="N220" s="1"/>
  <c r="M220"/>
  <c r="I220"/>
  <c r="H220"/>
  <c r="L219"/>
  <c r="N219" s="1"/>
  <c r="M219"/>
  <c r="O219" s="1"/>
  <c r="I219"/>
  <c r="H219"/>
  <c r="L218"/>
  <c r="M218"/>
  <c r="O218" s="1"/>
  <c r="I218"/>
  <c r="H218"/>
  <c r="L217"/>
  <c r="N217" s="1"/>
  <c r="M217"/>
  <c r="I217"/>
  <c r="H217"/>
  <c r="L216"/>
  <c r="N216" s="1"/>
  <c r="M216"/>
  <c r="I216"/>
  <c r="H216"/>
  <c r="L215"/>
  <c r="N215" s="1"/>
  <c r="M215"/>
  <c r="O215" s="1"/>
  <c r="I215"/>
  <c r="H215"/>
  <c r="L214"/>
  <c r="N214" s="1"/>
  <c r="M214"/>
  <c r="O214" s="1"/>
  <c r="I214"/>
  <c r="H214"/>
  <c r="M213"/>
  <c r="L213"/>
  <c r="N213" s="1"/>
  <c r="I213"/>
  <c r="H213"/>
  <c r="M212"/>
  <c r="O212" s="1"/>
  <c r="L212"/>
  <c r="N212" s="1"/>
  <c r="I212"/>
  <c r="H212"/>
  <c r="M211"/>
  <c r="O211" s="1"/>
  <c r="L211"/>
  <c r="N211" s="1"/>
  <c r="I211"/>
  <c r="H211"/>
  <c r="M210"/>
  <c r="O210" s="1"/>
  <c r="L210"/>
  <c r="N210" s="1"/>
  <c r="I210"/>
  <c r="H210"/>
  <c r="M209"/>
  <c r="O209" s="1"/>
  <c r="L209"/>
  <c r="N209" s="1"/>
  <c r="I209"/>
  <c r="H209"/>
  <c r="M208"/>
  <c r="O208" s="1"/>
  <c r="L208"/>
  <c r="N208" s="1"/>
  <c r="I208"/>
  <c r="H208"/>
  <c r="M207"/>
  <c r="O207" s="1"/>
  <c r="L207"/>
  <c r="N207" s="1"/>
  <c r="I207"/>
  <c r="H207"/>
  <c r="M206"/>
  <c r="L206"/>
  <c r="N206" s="1"/>
  <c r="I206"/>
  <c r="H206"/>
  <c r="M205"/>
  <c r="O205" s="1"/>
  <c r="L205"/>
  <c r="I205"/>
  <c r="H205"/>
  <c r="M204"/>
  <c r="O204" s="1"/>
  <c r="L204"/>
  <c r="I204"/>
  <c r="H204"/>
  <c r="M203"/>
  <c r="O203" s="1"/>
  <c r="L203"/>
  <c r="I203"/>
  <c r="H203"/>
  <c r="M202"/>
  <c r="O202" s="1"/>
  <c r="L202"/>
  <c r="I202"/>
  <c r="H202"/>
  <c r="M201"/>
  <c r="O201" s="1"/>
  <c r="L201"/>
  <c r="I201"/>
  <c r="H201"/>
  <c r="M200"/>
  <c r="O200" s="1"/>
  <c r="L200"/>
  <c r="I200"/>
  <c r="H200"/>
  <c r="M199"/>
  <c r="O199" s="1"/>
  <c r="L199"/>
  <c r="I199"/>
  <c r="H199"/>
  <c r="M198"/>
  <c r="O198" s="1"/>
  <c r="L198"/>
  <c r="I198"/>
  <c r="H198"/>
  <c r="M197"/>
  <c r="O197" s="1"/>
  <c r="L197"/>
  <c r="I197"/>
  <c r="H197"/>
  <c r="M196"/>
  <c r="O196" s="1"/>
  <c r="L196"/>
  <c r="N196" s="1"/>
  <c r="I196"/>
  <c r="H196"/>
  <c r="M195"/>
  <c r="O195" s="1"/>
  <c r="L195"/>
  <c r="I195"/>
  <c r="H195"/>
  <c r="M194"/>
  <c r="O194" s="1"/>
  <c r="L194"/>
  <c r="I194"/>
  <c r="H194"/>
  <c r="L193"/>
  <c r="N193" s="1"/>
  <c r="M193"/>
  <c r="O193" s="1"/>
  <c r="I193"/>
  <c r="H193"/>
  <c r="P192"/>
  <c r="R192" s="1"/>
  <c r="L192"/>
  <c r="N192" s="1"/>
  <c r="M192"/>
  <c r="O192" s="1"/>
  <c r="I192"/>
  <c r="H192"/>
  <c r="L191"/>
  <c r="N191" s="1"/>
  <c r="M191"/>
  <c r="O191" s="1"/>
  <c r="I191"/>
  <c r="H191"/>
  <c r="L190"/>
  <c r="N190" s="1"/>
  <c r="M190"/>
  <c r="O190" s="1"/>
  <c r="I190"/>
  <c r="H190"/>
  <c r="L189"/>
  <c r="N189" s="1"/>
  <c r="M189"/>
  <c r="O189" s="1"/>
  <c r="I189"/>
  <c r="H189"/>
  <c r="L188"/>
  <c r="N188" s="1"/>
  <c r="M188"/>
  <c r="O188" s="1"/>
  <c r="I188"/>
  <c r="H188"/>
  <c r="L187"/>
  <c r="N187" s="1"/>
  <c r="M187"/>
  <c r="I187"/>
  <c r="H187"/>
  <c r="L186"/>
  <c r="N186" s="1"/>
  <c r="M186"/>
  <c r="O186" s="1"/>
  <c r="I186"/>
  <c r="H186"/>
  <c r="L185"/>
  <c r="N185" s="1"/>
  <c r="M185"/>
  <c r="O185" s="1"/>
  <c r="I185"/>
  <c r="H185"/>
  <c r="L184"/>
  <c r="N184" s="1"/>
  <c r="M184"/>
  <c r="O184" s="1"/>
  <c r="I184"/>
  <c r="H184"/>
  <c r="M183"/>
  <c r="O183" s="1"/>
  <c r="L183"/>
  <c r="I183"/>
  <c r="H183"/>
  <c r="M182"/>
  <c r="O182" s="1"/>
  <c r="L182"/>
  <c r="I182"/>
  <c r="H182"/>
  <c r="M181"/>
  <c r="O181" s="1"/>
  <c r="L181"/>
  <c r="N181" s="1"/>
  <c r="I181"/>
  <c r="H181"/>
  <c r="M180"/>
  <c r="O180" s="1"/>
  <c r="L180"/>
  <c r="N180" s="1"/>
  <c r="I180"/>
  <c r="H180"/>
  <c r="M179"/>
  <c r="O179" s="1"/>
  <c r="L179"/>
  <c r="N179" s="1"/>
  <c r="I179"/>
  <c r="H179"/>
  <c r="L178"/>
  <c r="N178" s="1"/>
  <c r="M178"/>
  <c r="O178" s="1"/>
  <c r="L177"/>
  <c r="N177" s="1"/>
  <c r="M177"/>
  <c r="O177" s="1"/>
  <c r="I177"/>
  <c r="H177"/>
  <c r="M176"/>
  <c r="O176" s="1"/>
  <c r="L176"/>
  <c r="N176" s="1"/>
  <c r="I176"/>
  <c r="H176"/>
  <c r="M175"/>
  <c r="O175" s="1"/>
  <c r="L175"/>
  <c r="N175" s="1"/>
  <c r="I175"/>
  <c r="H175"/>
  <c r="M174"/>
  <c r="O174" s="1"/>
  <c r="L174"/>
  <c r="N174" s="1"/>
  <c r="I174"/>
  <c r="H174"/>
  <c r="M173"/>
  <c r="O173" s="1"/>
  <c r="L173"/>
  <c r="N173" s="1"/>
  <c r="I173"/>
  <c r="H173"/>
  <c r="M172"/>
  <c r="O172" s="1"/>
  <c r="L172"/>
  <c r="N172" s="1"/>
  <c r="I172"/>
  <c r="H172"/>
  <c r="M171"/>
  <c r="O171" s="1"/>
  <c r="L171"/>
  <c r="N171" s="1"/>
  <c r="I171"/>
  <c r="H171"/>
  <c r="M170"/>
  <c r="O170" s="1"/>
  <c r="L170"/>
  <c r="N170" s="1"/>
  <c r="I170"/>
  <c r="H170"/>
  <c r="M169"/>
  <c r="O169" s="1"/>
  <c r="L169"/>
  <c r="N169" s="1"/>
  <c r="I169"/>
  <c r="H169"/>
  <c r="M168"/>
  <c r="O168" s="1"/>
  <c r="L168"/>
  <c r="N168" s="1"/>
  <c r="I168"/>
  <c r="H168"/>
  <c r="M167"/>
  <c r="O167" s="1"/>
  <c r="L167"/>
  <c r="N167" s="1"/>
  <c r="I167"/>
  <c r="H167"/>
  <c r="M166"/>
  <c r="O166" s="1"/>
  <c r="L166"/>
  <c r="N166" s="1"/>
  <c r="I166"/>
  <c r="H166"/>
  <c r="M165"/>
  <c r="O165" s="1"/>
  <c r="L165"/>
  <c r="N165" s="1"/>
  <c r="I165"/>
  <c r="H165"/>
  <c r="M164"/>
  <c r="O164" s="1"/>
  <c r="L164"/>
  <c r="N164" s="1"/>
  <c r="I164"/>
  <c r="H164"/>
  <c r="M163"/>
  <c r="O163" s="1"/>
  <c r="L163"/>
  <c r="N163" s="1"/>
  <c r="I163"/>
  <c r="H163"/>
  <c r="M162"/>
  <c r="O162" s="1"/>
  <c r="L162"/>
  <c r="I162"/>
  <c r="H162"/>
  <c r="M161"/>
  <c r="O161" s="1"/>
  <c r="L161"/>
  <c r="N161" s="1"/>
  <c r="I161"/>
  <c r="H161"/>
  <c r="M160"/>
  <c r="O160" s="1"/>
  <c r="L160"/>
  <c r="N160" s="1"/>
  <c r="I160"/>
  <c r="H160"/>
  <c r="M159"/>
  <c r="O159" s="1"/>
  <c r="L159"/>
  <c r="N159" s="1"/>
  <c r="I159"/>
  <c r="H159"/>
  <c r="M158"/>
  <c r="O158" s="1"/>
  <c r="L158"/>
  <c r="N158" s="1"/>
  <c r="I158"/>
  <c r="H158"/>
  <c r="M157"/>
  <c r="O157" s="1"/>
  <c r="L157"/>
  <c r="I157"/>
  <c r="H157"/>
  <c r="M156"/>
  <c r="O156" s="1"/>
  <c r="L156"/>
  <c r="N156" s="1"/>
  <c r="I156"/>
  <c r="H156"/>
  <c r="M155"/>
  <c r="O155" s="1"/>
  <c r="L155"/>
  <c r="N155" s="1"/>
  <c r="I155"/>
  <c r="H155"/>
  <c r="M154"/>
  <c r="O154" s="1"/>
  <c r="L154"/>
  <c r="I154"/>
  <c r="H154"/>
  <c r="M153"/>
  <c r="O153" s="1"/>
  <c r="L153"/>
  <c r="I153"/>
  <c r="H153"/>
  <c r="M152"/>
  <c r="O152" s="1"/>
  <c r="L152"/>
  <c r="I152"/>
  <c r="H152"/>
  <c r="M151"/>
  <c r="O151" s="1"/>
  <c r="L151"/>
  <c r="N151" s="1"/>
  <c r="I151"/>
  <c r="H151"/>
  <c r="M150"/>
  <c r="O150" s="1"/>
  <c r="L150"/>
  <c r="I150"/>
  <c r="H150"/>
  <c r="M149"/>
  <c r="O149" s="1"/>
  <c r="L149"/>
  <c r="I149"/>
  <c r="H149"/>
  <c r="M148"/>
  <c r="O148" s="1"/>
  <c r="L148"/>
  <c r="I148"/>
  <c r="H148"/>
  <c r="M147"/>
  <c r="O147" s="1"/>
  <c r="L147"/>
  <c r="N147" s="1"/>
  <c r="I147"/>
  <c r="H147"/>
  <c r="M146"/>
  <c r="O146" s="1"/>
  <c r="L146"/>
  <c r="I146"/>
  <c r="H146"/>
  <c r="M145"/>
  <c r="O145" s="1"/>
  <c r="L145"/>
  <c r="I145"/>
  <c r="H145"/>
  <c r="M144"/>
  <c r="O144" s="1"/>
  <c r="L144"/>
  <c r="I144"/>
  <c r="H144"/>
  <c r="M143"/>
  <c r="O143" s="1"/>
  <c r="L143"/>
  <c r="N143" s="1"/>
  <c r="I143"/>
  <c r="H143"/>
  <c r="M142"/>
  <c r="O142" s="1"/>
  <c r="L142"/>
  <c r="I142"/>
  <c r="H142"/>
  <c r="M141"/>
  <c r="O141" s="1"/>
  <c r="L141"/>
  <c r="I141"/>
  <c r="H141"/>
  <c r="M140"/>
  <c r="O140" s="1"/>
  <c r="L140"/>
  <c r="I140"/>
  <c r="H140"/>
  <c r="M139"/>
  <c r="O139" s="1"/>
  <c r="L139"/>
  <c r="N139" s="1"/>
  <c r="I139"/>
  <c r="H139"/>
  <c r="M138"/>
  <c r="O138" s="1"/>
  <c r="L138"/>
  <c r="I138"/>
  <c r="H138"/>
  <c r="M137"/>
  <c r="O137" s="1"/>
  <c r="L137"/>
  <c r="I137"/>
  <c r="H137"/>
  <c r="M136"/>
  <c r="O136" s="1"/>
  <c r="L136"/>
  <c r="I136"/>
  <c r="H136"/>
  <c r="M135"/>
  <c r="O135" s="1"/>
  <c r="L135"/>
  <c r="N135" s="1"/>
  <c r="I135"/>
  <c r="H135"/>
  <c r="M134"/>
  <c r="O134" s="1"/>
  <c r="L134"/>
  <c r="N134" s="1"/>
  <c r="I134"/>
  <c r="H134"/>
  <c r="M133"/>
  <c r="O133" s="1"/>
  <c r="L133"/>
  <c r="I133"/>
  <c r="H133"/>
  <c r="M132"/>
  <c r="O132" s="1"/>
  <c r="L132"/>
  <c r="I132"/>
  <c r="H132"/>
  <c r="L131"/>
  <c r="N131" s="1"/>
  <c r="M131"/>
  <c r="O131" s="1"/>
  <c r="I131"/>
  <c r="H131"/>
  <c r="L130"/>
  <c r="N130" s="1"/>
  <c r="M130"/>
  <c r="I130"/>
  <c r="H130"/>
  <c r="M129"/>
  <c r="O129" s="1"/>
  <c r="L129"/>
  <c r="N129" s="1"/>
  <c r="I129"/>
  <c r="H129"/>
  <c r="M128"/>
  <c r="O128" s="1"/>
  <c r="L128"/>
  <c r="N128" s="1"/>
  <c r="I128"/>
  <c r="H128"/>
  <c r="M127"/>
  <c r="O127" s="1"/>
  <c r="L127"/>
  <c r="N127" s="1"/>
  <c r="I127"/>
  <c r="H127"/>
  <c r="M126"/>
  <c r="O126" s="1"/>
  <c r="L126"/>
  <c r="N126" s="1"/>
  <c r="I126"/>
  <c r="H126"/>
  <c r="M125"/>
  <c r="O125" s="1"/>
  <c r="L125"/>
  <c r="N125" s="1"/>
  <c r="I125"/>
  <c r="H125"/>
  <c r="M124"/>
  <c r="O124" s="1"/>
  <c r="L124"/>
  <c r="N124" s="1"/>
  <c r="I124"/>
  <c r="H124"/>
  <c r="M123"/>
  <c r="O123" s="1"/>
  <c r="L123"/>
  <c r="N123" s="1"/>
  <c r="I123"/>
  <c r="H123"/>
  <c r="M122"/>
  <c r="O122" s="1"/>
  <c r="L122"/>
  <c r="N122" s="1"/>
  <c r="I122"/>
  <c r="H122"/>
  <c r="M121"/>
  <c r="O121" s="1"/>
  <c r="L121"/>
  <c r="N121" s="1"/>
  <c r="I121"/>
  <c r="H121"/>
  <c r="M120"/>
  <c r="O120" s="1"/>
  <c r="L120"/>
  <c r="N120" s="1"/>
  <c r="I120"/>
  <c r="H120"/>
  <c r="M119"/>
  <c r="O119" s="1"/>
  <c r="L119"/>
  <c r="N119" s="1"/>
  <c r="I119"/>
  <c r="H119"/>
  <c r="M118"/>
  <c r="O118" s="1"/>
  <c r="L118"/>
  <c r="N118" s="1"/>
  <c r="I118"/>
  <c r="H118"/>
  <c r="M117"/>
  <c r="O117" s="1"/>
  <c r="L117"/>
  <c r="N117" s="1"/>
  <c r="I117"/>
  <c r="H117"/>
  <c r="L116"/>
  <c r="N116" s="1"/>
  <c r="M116"/>
  <c r="O116" s="1"/>
  <c r="I116"/>
  <c r="H116"/>
  <c r="L115"/>
  <c r="M115"/>
  <c r="O115" s="1"/>
  <c r="I115"/>
  <c r="H115"/>
  <c r="L114"/>
  <c r="N114" s="1"/>
  <c r="M114"/>
  <c r="O114" s="1"/>
  <c r="I114"/>
  <c r="H114"/>
  <c r="L113"/>
  <c r="M113"/>
  <c r="O113" s="1"/>
  <c r="I113"/>
  <c r="H113"/>
  <c r="L112"/>
  <c r="N112" s="1"/>
  <c r="M112"/>
  <c r="O112" s="1"/>
  <c r="I112"/>
  <c r="H112"/>
  <c r="L111"/>
  <c r="M111"/>
  <c r="O111" s="1"/>
  <c r="I111"/>
  <c r="H111"/>
  <c r="L110"/>
  <c r="N110" s="1"/>
  <c r="M110"/>
  <c r="O110" s="1"/>
  <c r="I110"/>
  <c r="H110"/>
  <c r="L109"/>
  <c r="M109"/>
  <c r="O109" s="1"/>
  <c r="I109"/>
  <c r="H109"/>
  <c r="L108"/>
  <c r="N108" s="1"/>
  <c r="M108"/>
  <c r="O108" s="1"/>
  <c r="I108"/>
  <c r="H108"/>
  <c r="L107"/>
  <c r="M107"/>
  <c r="O107" s="1"/>
  <c r="I107"/>
  <c r="H107"/>
  <c r="L106"/>
  <c r="N106" s="1"/>
  <c r="M106"/>
  <c r="O106" s="1"/>
  <c r="I106"/>
  <c r="H106"/>
  <c r="L105"/>
  <c r="M105"/>
  <c r="O105" s="1"/>
  <c r="I105"/>
  <c r="H105"/>
  <c r="L104"/>
  <c r="N104" s="1"/>
  <c r="M104"/>
  <c r="O104" s="1"/>
  <c r="I104"/>
  <c r="H104"/>
  <c r="L103"/>
  <c r="M103"/>
  <c r="O103" s="1"/>
  <c r="I103"/>
  <c r="H103"/>
  <c r="L102"/>
  <c r="N102" s="1"/>
  <c r="M102"/>
  <c r="O102" s="1"/>
  <c r="I102"/>
  <c r="H102"/>
  <c r="L101"/>
  <c r="M101"/>
  <c r="O101" s="1"/>
  <c r="I101"/>
  <c r="H101"/>
  <c r="L100"/>
  <c r="N100" s="1"/>
  <c r="M100"/>
  <c r="O100" s="1"/>
  <c r="I100"/>
  <c r="H100"/>
  <c r="L99"/>
  <c r="M99"/>
  <c r="O99" s="1"/>
  <c r="I99"/>
  <c r="H99"/>
  <c r="L98"/>
  <c r="N98" s="1"/>
  <c r="M98"/>
  <c r="O98" s="1"/>
  <c r="I98"/>
  <c r="H98"/>
  <c r="L97"/>
  <c r="M97"/>
  <c r="O97" s="1"/>
  <c r="I97"/>
  <c r="H97"/>
  <c r="L96"/>
  <c r="N96" s="1"/>
  <c r="M96"/>
  <c r="O96" s="1"/>
  <c r="I96"/>
  <c r="H96"/>
  <c r="L95"/>
  <c r="M95"/>
  <c r="O95" s="1"/>
  <c r="I95"/>
  <c r="H95"/>
  <c r="L94"/>
  <c r="N94" s="1"/>
  <c r="M94"/>
  <c r="O94" s="1"/>
  <c r="I94"/>
  <c r="H94"/>
  <c r="L93"/>
  <c r="M93"/>
  <c r="O93" s="1"/>
  <c r="I93"/>
  <c r="H93"/>
  <c r="L92"/>
  <c r="N92" s="1"/>
  <c r="M92"/>
  <c r="O92" s="1"/>
  <c r="I92"/>
  <c r="H92"/>
  <c r="L91"/>
  <c r="M91"/>
  <c r="O91" s="1"/>
  <c r="I91"/>
  <c r="H91"/>
  <c r="L90"/>
  <c r="N90" s="1"/>
  <c r="M90"/>
  <c r="O90" s="1"/>
  <c r="I90"/>
  <c r="H90"/>
  <c r="L89"/>
  <c r="M89"/>
  <c r="O89" s="1"/>
  <c r="I89"/>
  <c r="H89"/>
  <c r="L88"/>
  <c r="N88" s="1"/>
  <c r="M88"/>
  <c r="O88" s="1"/>
  <c r="I88"/>
  <c r="H88"/>
  <c r="L87"/>
  <c r="M87"/>
  <c r="O87" s="1"/>
  <c r="I87"/>
  <c r="H87"/>
  <c r="L86"/>
  <c r="N86" s="1"/>
  <c r="M86"/>
  <c r="O86" s="1"/>
  <c r="I86"/>
  <c r="H86"/>
  <c r="M85"/>
  <c r="O85" s="1"/>
  <c r="L85"/>
  <c r="N85" s="1"/>
  <c r="I85"/>
  <c r="H85"/>
  <c r="M84"/>
  <c r="O84" s="1"/>
  <c r="L84"/>
  <c r="N84" s="1"/>
  <c r="I84"/>
  <c r="H84"/>
  <c r="M83"/>
  <c r="O83" s="1"/>
  <c r="L83"/>
  <c r="N83" s="1"/>
  <c r="I83"/>
  <c r="H83"/>
  <c r="M82"/>
  <c r="O82" s="1"/>
  <c r="L82"/>
  <c r="N82" s="1"/>
  <c r="I82"/>
  <c r="H82"/>
  <c r="M81"/>
  <c r="O81" s="1"/>
  <c r="L81"/>
  <c r="N81" s="1"/>
  <c r="I81"/>
  <c r="H81"/>
  <c r="M80"/>
  <c r="O80" s="1"/>
  <c r="L80"/>
  <c r="N80" s="1"/>
  <c r="I80"/>
  <c r="H80"/>
  <c r="M79"/>
  <c r="O79" s="1"/>
  <c r="L79"/>
  <c r="N79" s="1"/>
  <c r="I79"/>
  <c r="H79"/>
  <c r="M78"/>
  <c r="O78" s="1"/>
  <c r="L78"/>
  <c r="N78" s="1"/>
  <c r="I78"/>
  <c r="H78"/>
  <c r="M77"/>
  <c r="O77" s="1"/>
  <c r="L77"/>
  <c r="N77" s="1"/>
  <c r="I77"/>
  <c r="H77"/>
  <c r="M76"/>
  <c r="O76" s="1"/>
  <c r="L76"/>
  <c r="N76" s="1"/>
  <c r="I76"/>
  <c r="H76"/>
  <c r="M75"/>
  <c r="O75" s="1"/>
  <c r="L75"/>
  <c r="N75" s="1"/>
  <c r="I75"/>
  <c r="H75"/>
  <c r="M74"/>
  <c r="O74" s="1"/>
  <c r="L74"/>
  <c r="N74" s="1"/>
  <c r="I74"/>
  <c r="H74"/>
  <c r="M73"/>
  <c r="O73" s="1"/>
  <c r="L73"/>
  <c r="N73" s="1"/>
  <c r="I73"/>
  <c r="H73"/>
  <c r="M72"/>
  <c r="O72" s="1"/>
  <c r="L72"/>
  <c r="N72" s="1"/>
  <c r="I72"/>
  <c r="H72"/>
  <c r="L71"/>
  <c r="M71"/>
  <c r="O71" s="1"/>
  <c r="I71"/>
  <c r="H71"/>
  <c r="L70"/>
  <c r="N70" s="1"/>
  <c r="M70"/>
  <c r="O70" s="1"/>
  <c r="I70"/>
  <c r="H70"/>
  <c r="L69"/>
  <c r="M69"/>
  <c r="O69" s="1"/>
  <c r="I69"/>
  <c r="H69"/>
  <c r="L68"/>
  <c r="N68" s="1"/>
  <c r="M68"/>
  <c r="O68" s="1"/>
  <c r="I68"/>
  <c r="H68"/>
  <c r="L67"/>
  <c r="M67"/>
  <c r="O67" s="1"/>
  <c r="I67"/>
  <c r="H67"/>
  <c r="L66"/>
  <c r="N66" s="1"/>
  <c r="M66"/>
  <c r="O66" s="1"/>
  <c r="I66"/>
  <c r="H66"/>
  <c r="L65"/>
  <c r="M65"/>
  <c r="O65" s="1"/>
  <c r="I65"/>
  <c r="H65"/>
  <c r="L64"/>
  <c r="N64" s="1"/>
  <c r="M64"/>
  <c r="O64" s="1"/>
  <c r="I64"/>
  <c r="H64"/>
  <c r="M63"/>
  <c r="O63" s="1"/>
  <c r="L63"/>
  <c r="N63" s="1"/>
  <c r="I63"/>
  <c r="H63"/>
  <c r="M62"/>
  <c r="O62" s="1"/>
  <c r="L62"/>
  <c r="N62" s="1"/>
  <c r="I62"/>
  <c r="H62"/>
  <c r="M61"/>
  <c r="O61" s="1"/>
  <c r="L61"/>
  <c r="N61" s="1"/>
  <c r="I61"/>
  <c r="H61"/>
  <c r="M60"/>
  <c r="O60" s="1"/>
  <c r="L60"/>
  <c r="N60" s="1"/>
  <c r="I60"/>
  <c r="H60"/>
  <c r="M59"/>
  <c r="O59" s="1"/>
  <c r="L59"/>
  <c r="N59" s="1"/>
  <c r="I59"/>
  <c r="H59"/>
  <c r="M58"/>
  <c r="O58" s="1"/>
  <c r="L58"/>
  <c r="N58" s="1"/>
  <c r="I58"/>
  <c r="H58"/>
  <c r="M57"/>
  <c r="O57" s="1"/>
  <c r="L57"/>
  <c r="N57" s="1"/>
  <c r="I57"/>
  <c r="H57"/>
  <c r="M56"/>
  <c r="O56" s="1"/>
  <c r="L56"/>
  <c r="N56" s="1"/>
  <c r="I56"/>
  <c r="H56"/>
  <c r="M55"/>
  <c r="O55" s="1"/>
  <c r="L55"/>
  <c r="N55" s="1"/>
  <c r="I55"/>
  <c r="H55"/>
  <c r="M54"/>
  <c r="O54" s="1"/>
  <c r="L54"/>
  <c r="N54" s="1"/>
  <c r="I54"/>
  <c r="H54"/>
  <c r="M53"/>
  <c r="O53" s="1"/>
  <c r="L53"/>
  <c r="N53" s="1"/>
  <c r="I53"/>
  <c r="H53"/>
  <c r="M52"/>
  <c r="O52" s="1"/>
  <c r="L52"/>
  <c r="N52" s="1"/>
  <c r="I52"/>
  <c r="H52"/>
  <c r="M51"/>
  <c r="O51" s="1"/>
  <c r="L51"/>
  <c r="N51" s="1"/>
  <c r="I51"/>
  <c r="H51"/>
  <c r="M50"/>
  <c r="O50" s="1"/>
  <c r="L50"/>
  <c r="N50" s="1"/>
  <c r="I50"/>
  <c r="H50"/>
  <c r="M49"/>
  <c r="O49" s="1"/>
  <c r="L49"/>
  <c r="N49" s="1"/>
  <c r="I49"/>
  <c r="H49"/>
  <c r="M48"/>
  <c r="O48" s="1"/>
  <c r="L48"/>
  <c r="N48" s="1"/>
  <c r="I48"/>
  <c r="H48"/>
  <c r="L47"/>
  <c r="N47" s="1"/>
  <c r="M47"/>
  <c r="O47" s="1"/>
  <c r="I47"/>
  <c r="H47"/>
  <c r="L46"/>
  <c r="N46" s="1"/>
  <c r="M46"/>
  <c r="O46" s="1"/>
  <c r="I46"/>
  <c r="H46"/>
  <c r="L45"/>
  <c r="M45"/>
  <c r="O45" s="1"/>
  <c r="I45"/>
  <c r="H45"/>
  <c r="L44"/>
  <c r="N44" s="1"/>
  <c r="M44"/>
  <c r="O44" s="1"/>
  <c r="I44"/>
  <c r="H44"/>
  <c r="L43"/>
  <c r="N43" s="1"/>
  <c r="M43"/>
  <c r="I43"/>
  <c r="H43"/>
  <c r="L42"/>
  <c r="N42" s="1"/>
  <c r="M42"/>
  <c r="I42"/>
  <c r="H42"/>
  <c r="L41"/>
  <c r="N41" s="1"/>
  <c r="M41"/>
  <c r="O41" s="1"/>
  <c r="I41"/>
  <c r="H41"/>
  <c r="L40"/>
  <c r="N40" s="1"/>
  <c r="M40"/>
  <c r="O40" s="1"/>
  <c r="I40"/>
  <c r="H40"/>
  <c r="M39"/>
  <c r="O39" s="1"/>
  <c r="L39"/>
  <c r="I39"/>
  <c r="H39"/>
  <c r="M38"/>
  <c r="O38" s="1"/>
  <c r="L38"/>
  <c r="N38" s="1"/>
  <c r="I38"/>
  <c r="H38"/>
  <c r="M37"/>
  <c r="O37" s="1"/>
  <c r="L37"/>
  <c r="N37" s="1"/>
  <c r="I37"/>
  <c r="H37"/>
  <c r="M36"/>
  <c r="L36"/>
  <c r="N36" s="1"/>
  <c r="I36"/>
  <c r="H36"/>
  <c r="M35"/>
  <c r="L35"/>
  <c r="N35" s="1"/>
  <c r="I35"/>
  <c r="H35"/>
  <c r="M34"/>
  <c r="O34" s="1"/>
  <c r="L34"/>
  <c r="N34" s="1"/>
  <c r="I34"/>
  <c r="H34"/>
  <c r="M33"/>
  <c r="O33" s="1"/>
  <c r="L33"/>
  <c r="N33" s="1"/>
  <c r="I33"/>
  <c r="H33"/>
  <c r="P32"/>
  <c r="R32" s="1"/>
  <c r="M32"/>
  <c r="O32" s="1"/>
  <c r="L32"/>
  <c r="N32" s="1"/>
  <c r="I32"/>
  <c r="H32"/>
  <c r="M31"/>
  <c r="O31" s="1"/>
  <c r="L31"/>
  <c r="N31" s="1"/>
  <c r="I31"/>
  <c r="H31"/>
  <c r="M30"/>
  <c r="O30" s="1"/>
  <c r="L30"/>
  <c r="N30" s="1"/>
  <c r="I30"/>
  <c r="H30"/>
  <c r="M29"/>
  <c r="O29" s="1"/>
  <c r="L29"/>
  <c r="N29" s="1"/>
  <c r="I29"/>
  <c r="H29"/>
  <c r="M28"/>
  <c r="O28" s="1"/>
  <c r="L28"/>
  <c r="N28" s="1"/>
  <c r="I28"/>
  <c r="H28"/>
  <c r="M27"/>
  <c r="O27" s="1"/>
  <c r="L27"/>
  <c r="N27" s="1"/>
  <c r="I27"/>
  <c r="H27"/>
  <c r="M26"/>
  <c r="O26" s="1"/>
  <c r="L26"/>
  <c r="N26" s="1"/>
  <c r="I26"/>
  <c r="H26"/>
  <c r="M25"/>
  <c r="O25" s="1"/>
  <c r="L25"/>
  <c r="N25" s="1"/>
  <c r="I25"/>
  <c r="H25"/>
  <c r="M24"/>
  <c r="O24" s="1"/>
  <c r="L24"/>
  <c r="N24" s="1"/>
  <c r="I24"/>
  <c r="H24"/>
  <c r="M23"/>
  <c r="O23" s="1"/>
  <c r="L23"/>
  <c r="I23"/>
  <c r="H23"/>
  <c r="M22"/>
  <c r="O22" s="1"/>
  <c r="L22"/>
  <c r="N22" s="1"/>
  <c r="I22"/>
  <c r="H22"/>
  <c r="M21"/>
  <c r="O21" s="1"/>
  <c r="L21"/>
  <c r="N21" s="1"/>
  <c r="I21"/>
  <c r="H21"/>
  <c r="M20"/>
  <c r="O20" s="1"/>
  <c r="L20"/>
  <c r="I20"/>
  <c r="H20"/>
  <c r="M19"/>
  <c r="O19" s="1"/>
  <c r="L19"/>
  <c r="I19"/>
  <c r="H19"/>
  <c r="M18"/>
  <c r="O18" s="1"/>
  <c r="L18"/>
  <c r="I18"/>
  <c r="H18"/>
  <c r="M17"/>
  <c r="O17" s="1"/>
  <c r="L17"/>
  <c r="I17"/>
  <c r="H17"/>
  <c r="M16"/>
  <c r="O16" s="1"/>
  <c r="L16"/>
  <c r="I16"/>
  <c r="H16"/>
  <c r="M15"/>
  <c r="O15" s="1"/>
  <c r="L15"/>
  <c r="I15"/>
  <c r="H15"/>
  <c r="M14"/>
  <c r="O14" s="1"/>
  <c r="L14"/>
  <c r="I14"/>
  <c r="H14"/>
  <c r="M13"/>
  <c r="O13" s="1"/>
  <c r="L13"/>
  <c r="I13"/>
  <c r="H13"/>
  <c r="M12"/>
  <c r="O12" s="1"/>
  <c r="L12"/>
  <c r="N12" s="1"/>
  <c r="I12"/>
  <c r="H12"/>
  <c r="M11"/>
  <c r="O11" s="1"/>
  <c r="L11"/>
  <c r="N11" s="1"/>
  <c r="I11"/>
  <c r="H11"/>
  <c r="M10"/>
  <c r="O10" s="1"/>
  <c r="L10"/>
  <c r="I10"/>
  <c r="H10"/>
  <c r="M9"/>
  <c r="O9" s="1"/>
  <c r="L9"/>
  <c r="I9"/>
  <c r="H9"/>
  <c r="M8"/>
  <c r="O8" s="1"/>
  <c r="L8"/>
  <c r="N8" s="1"/>
  <c r="I8"/>
  <c r="H8"/>
  <c r="M7"/>
  <c r="L7"/>
  <c r="I7"/>
  <c r="I253" s="1"/>
  <c r="H7"/>
  <c r="H253" s="1"/>
  <c r="O35" l="1"/>
  <c r="P35" s="1"/>
  <c r="R35" s="1"/>
  <c r="N45"/>
  <c r="P45" s="1"/>
  <c r="N65"/>
  <c r="P65" s="1"/>
  <c r="R65" s="1"/>
  <c r="N67"/>
  <c r="P67" s="1"/>
  <c r="R67" s="1"/>
  <c r="N69"/>
  <c r="P69" s="1"/>
  <c r="R69" s="1"/>
  <c r="N71"/>
  <c r="P71" s="1"/>
  <c r="R71" s="1"/>
  <c r="T71" s="1"/>
  <c r="N133"/>
  <c r="P133" s="1"/>
  <c r="R133" s="1"/>
  <c r="N137"/>
  <c r="P137" s="1"/>
  <c r="R137" s="1"/>
  <c r="N141"/>
  <c r="P141" s="1"/>
  <c r="R141" s="1"/>
  <c r="N145"/>
  <c r="P145" s="1"/>
  <c r="R145" s="1"/>
  <c r="N149"/>
  <c r="P149" s="1"/>
  <c r="R149" s="1"/>
  <c r="N153"/>
  <c r="P153" s="1"/>
  <c r="R153" s="1"/>
  <c r="N157"/>
  <c r="P157" s="1"/>
  <c r="R157" s="1"/>
  <c r="N89"/>
  <c r="P89" s="1"/>
  <c r="R89" s="1"/>
  <c r="N93"/>
  <c r="P93" s="1"/>
  <c r="R93" s="1"/>
  <c r="N97"/>
  <c r="P97" s="1"/>
  <c r="R97" s="1"/>
  <c r="N101"/>
  <c r="P101" s="1"/>
  <c r="R101" s="1"/>
  <c r="N107"/>
  <c r="P107" s="1"/>
  <c r="R107" s="1"/>
  <c r="N113"/>
  <c r="P113" s="1"/>
  <c r="R113" s="1"/>
  <c r="N115"/>
  <c r="P115" s="1"/>
  <c r="R115" s="1"/>
  <c r="N91"/>
  <c r="P91" s="1"/>
  <c r="R91" s="1"/>
  <c r="P99"/>
  <c r="R99" s="1"/>
  <c r="N99"/>
  <c r="N105"/>
  <c r="P105" s="1"/>
  <c r="R105" s="1"/>
  <c r="N109"/>
  <c r="P109" s="1"/>
  <c r="R109" s="1"/>
  <c r="N10"/>
  <c r="P10" s="1"/>
  <c r="R10" s="1"/>
  <c r="P14"/>
  <c r="R14" s="1"/>
  <c r="N14"/>
  <c r="N16"/>
  <c r="P16" s="1"/>
  <c r="R16" s="1"/>
  <c r="N18"/>
  <c r="P18" s="1"/>
  <c r="R18" s="1"/>
  <c r="N20"/>
  <c r="P20" s="1"/>
  <c r="R20" s="1"/>
  <c r="P87"/>
  <c r="R87" s="1"/>
  <c r="N87"/>
  <c r="N95"/>
  <c r="P95" s="1"/>
  <c r="R95" s="1"/>
  <c r="N103"/>
  <c r="P103" s="1"/>
  <c r="R103" s="1"/>
  <c r="N111"/>
  <c r="P111" s="1"/>
  <c r="R111" s="1"/>
  <c r="P42"/>
  <c r="R42" s="1"/>
  <c r="O42"/>
  <c r="P188"/>
  <c r="R188" s="1"/>
  <c r="P210"/>
  <c r="R210" s="1"/>
  <c r="O36"/>
  <c r="P36" s="1"/>
  <c r="R36" s="1"/>
  <c r="O130"/>
  <c r="P130" s="1"/>
  <c r="R130" s="1"/>
  <c r="P132"/>
  <c r="R132" s="1"/>
  <c r="N132"/>
  <c r="P136"/>
  <c r="R136" s="1"/>
  <c r="N136"/>
  <c r="N138"/>
  <c r="P138" s="1"/>
  <c r="R138" s="1"/>
  <c r="N140"/>
  <c r="P140" s="1"/>
  <c r="R140" s="1"/>
  <c r="P142"/>
  <c r="R142" s="1"/>
  <c r="N142"/>
  <c r="P144"/>
  <c r="R144" s="1"/>
  <c r="N144"/>
  <c r="N146"/>
  <c r="P146" s="1"/>
  <c r="R146" s="1"/>
  <c r="N148"/>
  <c r="P148" s="1"/>
  <c r="R148" s="1"/>
  <c r="P150"/>
  <c r="R150" s="1"/>
  <c r="N150"/>
  <c r="P152"/>
  <c r="R152" s="1"/>
  <c r="N152"/>
  <c r="N154"/>
  <c r="P154" s="1"/>
  <c r="R154" s="1"/>
  <c r="N162"/>
  <c r="P162" s="1"/>
  <c r="R162" s="1"/>
  <c r="P15"/>
  <c r="R15" s="1"/>
  <c r="N15"/>
  <c r="N17"/>
  <c r="P17" s="1"/>
  <c r="R17" s="1"/>
  <c r="N19"/>
  <c r="P19" s="1"/>
  <c r="R19" s="1"/>
  <c r="T19" s="1"/>
  <c r="P23"/>
  <c r="R23" s="1"/>
  <c r="N23"/>
  <c r="L253"/>
  <c r="N7"/>
  <c r="N9"/>
  <c r="P9" s="1"/>
  <c r="R9" s="1"/>
  <c r="N13"/>
  <c r="P13" s="1"/>
  <c r="R13" s="1"/>
  <c r="M253"/>
  <c r="O7"/>
  <c r="P39"/>
  <c r="R39" s="1"/>
  <c r="T39" s="1"/>
  <c r="N39"/>
  <c r="O43"/>
  <c r="P43" s="1"/>
  <c r="R43" s="1"/>
  <c r="P194"/>
  <c r="R194" s="1"/>
  <c r="N194"/>
  <c r="P195"/>
  <c r="R195" s="1"/>
  <c r="N195"/>
  <c r="N197"/>
  <c r="P197" s="1"/>
  <c r="R197" s="1"/>
  <c r="N198"/>
  <c r="P198" s="1"/>
  <c r="R198" s="1"/>
  <c r="P199"/>
  <c r="R199" s="1"/>
  <c r="N199"/>
  <c r="P200"/>
  <c r="R200" s="1"/>
  <c r="N200"/>
  <c r="N201"/>
  <c r="P201" s="1"/>
  <c r="R201" s="1"/>
  <c r="N202"/>
  <c r="P202" s="1"/>
  <c r="R202" s="1"/>
  <c r="P203"/>
  <c r="R203" s="1"/>
  <c r="N203"/>
  <c r="P204"/>
  <c r="R204" s="1"/>
  <c r="N204"/>
  <c r="N205"/>
  <c r="P205" s="1"/>
  <c r="R205" s="1"/>
  <c r="T205" s="1"/>
  <c r="W205" s="1"/>
  <c r="S205" i="14" s="1"/>
  <c r="T205" s="1"/>
  <c r="V205" s="1"/>
  <c r="N231" i="13"/>
  <c r="P231" s="1"/>
  <c r="R231" s="1"/>
  <c r="P242"/>
  <c r="N242"/>
  <c r="P183"/>
  <c r="R183" s="1"/>
  <c r="T183" s="1"/>
  <c r="W183" s="1"/>
  <c r="S183" i="14" s="1"/>
  <c r="T183" s="1"/>
  <c r="U183" s="1"/>
  <c r="N183" i="13"/>
  <c r="O187"/>
  <c r="P187" s="1"/>
  <c r="R187" s="1"/>
  <c r="O213"/>
  <c r="P213" s="1"/>
  <c r="R213" s="1"/>
  <c r="T213" s="1"/>
  <c r="P218"/>
  <c r="R218" s="1"/>
  <c r="N218"/>
  <c r="P225"/>
  <c r="R225" s="1"/>
  <c r="T225" s="1"/>
  <c r="W225" s="1"/>
  <c r="S225" i="14" s="1"/>
  <c r="T225" s="1"/>
  <c r="N225" i="13"/>
  <c r="P233"/>
  <c r="R233" s="1"/>
  <c r="O233"/>
  <c r="O234"/>
  <c r="P234" s="1"/>
  <c r="R234" s="1"/>
  <c r="P245"/>
  <c r="R245" s="1"/>
  <c r="N245"/>
  <c r="P246"/>
  <c r="R246" s="1"/>
  <c r="N246"/>
  <c r="P247"/>
  <c r="N247"/>
  <c r="N248"/>
  <c r="P248" s="1"/>
  <c r="R248" s="1"/>
  <c r="P249"/>
  <c r="R249" s="1"/>
  <c r="N249"/>
  <c r="P206"/>
  <c r="R206" s="1"/>
  <c r="O206"/>
  <c r="P216"/>
  <c r="R216" s="1"/>
  <c r="O216"/>
  <c r="O217"/>
  <c r="P217" s="1"/>
  <c r="R217" s="1"/>
  <c r="P220"/>
  <c r="R220" s="1"/>
  <c r="O220"/>
  <c r="P221"/>
  <c r="R221" s="1"/>
  <c r="O221"/>
  <c r="P224"/>
  <c r="R224" s="1"/>
  <c r="O224"/>
  <c r="N182"/>
  <c r="P182" s="1"/>
  <c r="R182" s="1"/>
  <c r="T182" s="1"/>
  <c r="P158"/>
  <c r="R158" s="1"/>
  <c r="P156"/>
  <c r="R156" s="1"/>
  <c r="T156" s="1"/>
  <c r="P134"/>
  <c r="R134" s="1"/>
  <c r="P41"/>
  <c r="R41" s="1"/>
  <c r="P46"/>
  <c r="R46" s="1"/>
  <c r="P33"/>
  <c r="R33" s="1"/>
  <c r="P24"/>
  <c r="R24" s="1"/>
  <c r="P25"/>
  <c r="R25" s="1"/>
  <c r="P26"/>
  <c r="R26" s="1"/>
  <c r="P27"/>
  <c r="R27" s="1"/>
  <c r="P28"/>
  <c r="R28" s="1"/>
  <c r="P29"/>
  <c r="R29" s="1"/>
  <c r="P30"/>
  <c r="R30" s="1"/>
  <c r="P31"/>
  <c r="R31" s="1"/>
  <c r="P44"/>
  <c r="R44" s="1"/>
  <c r="P78"/>
  <c r="R78" s="1"/>
  <c r="P79"/>
  <c r="R79" s="1"/>
  <c r="P82"/>
  <c r="R82" s="1"/>
  <c r="P83"/>
  <c r="R83" s="1"/>
  <c r="P84"/>
  <c r="R84" s="1"/>
  <c r="P117"/>
  <c r="R117" s="1"/>
  <c r="P118"/>
  <c r="R118" s="1"/>
  <c r="P119"/>
  <c r="R119" s="1"/>
  <c r="P120"/>
  <c r="R120" s="1"/>
  <c r="P121"/>
  <c r="R121" s="1"/>
  <c r="P122"/>
  <c r="R122" s="1"/>
  <c r="P123"/>
  <c r="R123" s="1"/>
  <c r="P124"/>
  <c r="R124" s="1"/>
  <c r="P125"/>
  <c r="R125" s="1"/>
  <c r="P126"/>
  <c r="R126" s="1"/>
  <c r="P127"/>
  <c r="R127" s="1"/>
  <c r="T127" s="1"/>
  <c r="P128"/>
  <c r="R128" s="1"/>
  <c r="P129"/>
  <c r="R129" s="1"/>
  <c r="P163"/>
  <c r="R163" s="1"/>
  <c r="T163" s="1"/>
  <c r="P164"/>
  <c r="R164" s="1"/>
  <c r="P168"/>
  <c r="P185"/>
  <c r="R185" s="1"/>
  <c r="P190"/>
  <c r="R190" s="1"/>
  <c r="P211"/>
  <c r="R211" s="1"/>
  <c r="P212"/>
  <c r="R212" s="1"/>
  <c r="P222"/>
  <c r="R222" s="1"/>
  <c r="P235"/>
  <c r="R235" s="1"/>
  <c r="P236"/>
  <c r="R236" s="1"/>
  <c r="P237"/>
  <c r="R237" s="1"/>
  <c r="P240"/>
  <c r="R240" s="1"/>
  <c r="T240" s="1"/>
  <c r="W240" s="1"/>
  <c r="S240" i="14" s="1"/>
  <c r="T240" s="1"/>
  <c r="V240" s="1"/>
  <c r="P34" i="13"/>
  <c r="R34" s="1"/>
  <c r="P40"/>
  <c r="R40" s="1"/>
  <c r="P47"/>
  <c r="R47" s="1"/>
  <c r="T47" s="1"/>
  <c r="W47" s="1"/>
  <c r="S47" i="14" s="1"/>
  <c r="T47" s="1"/>
  <c r="P21" i="13"/>
  <c r="R21" s="1"/>
  <c r="P22"/>
  <c r="R22" s="1"/>
  <c r="P37"/>
  <c r="R37" s="1"/>
  <c r="P38"/>
  <c r="R38" s="1"/>
  <c r="P61"/>
  <c r="P73"/>
  <c r="R73" s="1"/>
  <c r="P75"/>
  <c r="R75" s="1"/>
  <c r="P159"/>
  <c r="R159" s="1"/>
  <c r="P160"/>
  <c r="R160" s="1"/>
  <c r="P161"/>
  <c r="R161" s="1"/>
  <c r="P167"/>
  <c r="R167" s="1"/>
  <c r="P184"/>
  <c r="R184" s="1"/>
  <c r="P189"/>
  <c r="R189" s="1"/>
  <c r="P207"/>
  <c r="R207" s="1"/>
  <c r="P208"/>
  <c r="R208" s="1"/>
  <c r="P209"/>
  <c r="R209" s="1"/>
  <c r="P215"/>
  <c r="R215" s="1"/>
  <c r="P229"/>
  <c r="R229" s="1"/>
  <c r="T229" s="1"/>
  <c r="P131"/>
  <c r="P166"/>
  <c r="R166" s="1"/>
  <c r="P193"/>
  <c r="R193" s="1"/>
  <c r="T193" s="1"/>
  <c r="P214"/>
  <c r="R214" s="1"/>
  <c r="P165"/>
  <c r="R165" s="1"/>
  <c r="P169"/>
  <c r="R169" s="1"/>
  <c r="P170"/>
  <c r="R170" s="1"/>
  <c r="P171"/>
  <c r="R171" s="1"/>
  <c r="P172"/>
  <c r="R172" s="1"/>
  <c r="P173"/>
  <c r="R173" s="1"/>
  <c r="P174"/>
  <c r="R174" s="1"/>
  <c r="P175"/>
  <c r="R175" s="1"/>
  <c r="P176"/>
  <c r="P7"/>
  <c r="R7" s="1"/>
  <c r="T7" s="1"/>
  <c r="P191"/>
  <c r="R191" s="1"/>
  <c r="P241"/>
  <c r="R241" s="1"/>
  <c r="P12"/>
  <c r="R12" s="1"/>
  <c r="P8"/>
  <c r="R8" s="1"/>
  <c r="P11"/>
  <c r="R11" s="1"/>
  <c r="R247"/>
  <c r="P72"/>
  <c r="P80"/>
  <c r="R80" s="1"/>
  <c r="P63"/>
  <c r="R63" s="1"/>
  <c r="T63" s="1"/>
  <c r="P74"/>
  <c r="R74" s="1"/>
  <c r="P76"/>
  <c r="R76" s="1"/>
  <c r="T76" s="1"/>
  <c r="P77"/>
  <c r="R77" s="1"/>
  <c r="P81"/>
  <c r="R81" s="1"/>
  <c r="T81" s="1"/>
  <c r="P85"/>
  <c r="R85" s="1"/>
  <c r="T85" s="1"/>
  <c r="P135"/>
  <c r="R135" s="1"/>
  <c r="P139"/>
  <c r="R139" s="1"/>
  <c r="P143"/>
  <c r="R143" s="1"/>
  <c r="P147"/>
  <c r="R147" s="1"/>
  <c r="P151"/>
  <c r="R151" s="1"/>
  <c r="P155"/>
  <c r="R155" s="1"/>
  <c r="T155" s="1"/>
  <c r="P177"/>
  <c r="R177" s="1"/>
  <c r="P196"/>
  <c r="R196" s="1"/>
  <c r="P239"/>
  <c r="R239" s="1"/>
  <c r="P60"/>
  <c r="R60" s="1"/>
  <c r="P64"/>
  <c r="R64" s="1"/>
  <c r="P66"/>
  <c r="R66" s="1"/>
  <c r="P68"/>
  <c r="R68" s="1"/>
  <c r="P70"/>
  <c r="R70" s="1"/>
  <c r="P86"/>
  <c r="R86" s="1"/>
  <c r="P88"/>
  <c r="R88" s="1"/>
  <c r="P90"/>
  <c r="R90" s="1"/>
  <c r="P92"/>
  <c r="R92" s="1"/>
  <c r="P94"/>
  <c r="R94" s="1"/>
  <c r="P96"/>
  <c r="R96" s="1"/>
  <c r="P98"/>
  <c r="R98" s="1"/>
  <c r="P100"/>
  <c r="R100" s="1"/>
  <c r="P102"/>
  <c r="R102" s="1"/>
  <c r="P104"/>
  <c r="R104" s="1"/>
  <c r="P106"/>
  <c r="R106" s="1"/>
  <c r="P108"/>
  <c r="R108" s="1"/>
  <c r="P110"/>
  <c r="R110" s="1"/>
  <c r="P112"/>
  <c r="R112" s="1"/>
  <c r="P114"/>
  <c r="R114" s="1"/>
  <c r="P116"/>
  <c r="R116" s="1"/>
  <c r="P219"/>
  <c r="R219" s="1"/>
  <c r="P232"/>
  <c r="R232" s="1"/>
  <c r="P238"/>
  <c r="R238" s="1"/>
  <c r="P48"/>
  <c r="R48" s="1"/>
  <c r="P49"/>
  <c r="R49" s="1"/>
  <c r="P50"/>
  <c r="R50" s="1"/>
  <c r="P51"/>
  <c r="R51" s="1"/>
  <c r="P52"/>
  <c r="R52" s="1"/>
  <c r="P53"/>
  <c r="R53" s="1"/>
  <c r="P54"/>
  <c r="R54" s="1"/>
  <c r="P55"/>
  <c r="R55" s="1"/>
  <c r="P56"/>
  <c r="R56" s="1"/>
  <c r="P57"/>
  <c r="R57" s="1"/>
  <c r="P58"/>
  <c r="R58" s="1"/>
  <c r="P59"/>
  <c r="R59" s="1"/>
  <c r="T59" s="1"/>
  <c r="P186"/>
  <c r="R186" s="1"/>
  <c r="P223"/>
  <c r="R223" s="1"/>
  <c r="P62"/>
  <c r="R62" s="1"/>
  <c r="H252"/>
  <c r="P226"/>
  <c r="R226" s="1"/>
  <c r="P227"/>
  <c r="R227" s="1"/>
  <c r="P228"/>
  <c r="R228" s="1"/>
  <c r="P178"/>
  <c r="R178" s="1"/>
  <c r="P179"/>
  <c r="R179" s="1"/>
  <c r="P180"/>
  <c r="R180" s="1"/>
  <c r="P181"/>
  <c r="R181" s="1"/>
  <c r="T181" s="1"/>
  <c r="R230"/>
  <c r="P243"/>
  <c r="R243" s="1"/>
  <c r="P251"/>
  <c r="R251" s="1"/>
  <c r="I252"/>
  <c r="P244"/>
  <c r="R244" s="1"/>
  <c r="P250"/>
  <c r="R250" s="1"/>
  <c r="U19" l="1"/>
  <c r="W19" s="1"/>
  <c r="S19" i="14" s="1"/>
  <c r="T19" s="1"/>
  <c r="U19" s="1"/>
  <c r="W71" i="13"/>
  <c r="S71" i="14" s="1"/>
  <c r="T71" s="1"/>
  <c r="U71" s="1"/>
  <c r="U71" i="13"/>
  <c r="W182"/>
  <c r="V182"/>
  <c r="Q182" i="14" s="1"/>
  <c r="R182" s="1"/>
  <c r="T182" s="1"/>
  <c r="V182" s="1"/>
  <c r="U213" i="13"/>
  <c r="W213" s="1"/>
  <c r="S213" i="14" s="1"/>
  <c r="T213" s="1"/>
  <c r="U213" s="1"/>
  <c r="W81" i="13"/>
  <c r="V81"/>
  <c r="Q81" i="14" s="1"/>
  <c r="R81" s="1"/>
  <c r="T81" s="1"/>
  <c r="V81" s="1"/>
  <c r="U155" i="13"/>
  <c r="W155" s="1"/>
  <c r="S155" i="14" s="1"/>
  <c r="T155" s="1"/>
  <c r="U155" s="1"/>
  <c r="U193" i="13"/>
  <c r="W193" s="1"/>
  <c r="S193" i="14" s="1"/>
  <c r="T193" s="1"/>
  <c r="U193" s="1"/>
  <c r="U59" i="13"/>
  <c r="W59" s="1"/>
  <c r="S59" i="14" s="1"/>
  <c r="T59" s="1"/>
  <c r="W76" i="13"/>
  <c r="V76"/>
  <c r="Q76" i="14" s="1"/>
  <c r="R76" s="1"/>
  <c r="T76" s="1"/>
  <c r="W39" i="13"/>
  <c r="S39" i="14" s="1"/>
  <c r="T39" s="1"/>
  <c r="U39" s="1"/>
  <c r="U39" i="13"/>
  <c r="W63"/>
  <c r="S63" i="14" s="1"/>
  <c r="T63" s="1"/>
  <c r="U63" i="13"/>
  <c r="W229"/>
  <c r="S229" i="14" s="1"/>
  <c r="T229" s="1"/>
  <c r="U229" s="1"/>
  <c r="U229" i="13"/>
  <c r="W163"/>
  <c r="S163" i="14" s="1"/>
  <c r="T163" s="1"/>
  <c r="U163" i="13"/>
  <c r="U156"/>
  <c r="W156" s="1"/>
  <c r="S156" i="14" s="1"/>
  <c r="T156" s="1"/>
  <c r="U181" i="13"/>
  <c r="W181" s="1"/>
  <c r="S181" i="14" s="1"/>
  <c r="T181" s="1"/>
  <c r="U85" i="13"/>
  <c r="W85" s="1"/>
  <c r="S85" i="14" s="1"/>
  <c r="T85" s="1"/>
  <c r="U85" s="1"/>
  <c r="U127" i="13"/>
  <c r="W127" s="1"/>
  <c r="S127" i="14" s="1"/>
  <c r="T127" s="1"/>
  <c r="P253" i="13"/>
  <c r="T8"/>
  <c r="S182" i="12"/>
  <c r="S189"/>
  <c r="S190"/>
  <c r="S193"/>
  <c r="S201"/>
  <c r="S207"/>
  <c r="S209"/>
  <c r="S211"/>
  <c r="S213"/>
  <c r="S217"/>
  <c r="S221"/>
  <c r="S228"/>
  <c r="S230"/>
  <c r="S231"/>
  <c r="S235"/>
  <c r="S239"/>
  <c r="S240"/>
  <c r="S244"/>
  <c r="S247"/>
  <c r="S249"/>
  <c r="S179"/>
  <c r="Q228"/>
  <c r="Q230"/>
  <c r="Q235"/>
  <c r="Q240"/>
  <c r="Q244"/>
  <c r="Q182"/>
  <c r="Q199"/>
  <c r="S8" i="14" l="1"/>
  <c r="U8" i="13"/>
  <c r="S16" i="12"/>
  <c r="S19"/>
  <c r="S23"/>
  <c r="S25"/>
  <c r="S29"/>
  <c r="S39"/>
  <c r="S40"/>
  <c r="S43"/>
  <c r="S54"/>
  <c r="S61"/>
  <c r="S63"/>
  <c r="S71"/>
  <c r="S75"/>
  <c r="S80"/>
  <c r="S81"/>
  <c r="S84"/>
  <c r="S85"/>
  <c r="S89"/>
  <c r="S90"/>
  <c r="S94"/>
  <c r="S100"/>
  <c r="S105"/>
  <c r="S110"/>
  <c r="S115"/>
  <c r="S127"/>
  <c r="S129"/>
  <c r="S131"/>
  <c r="S133"/>
  <c r="S137"/>
  <c r="S140"/>
  <c r="S146"/>
  <c r="S147"/>
  <c r="S154"/>
  <c r="S155"/>
  <c r="S157"/>
  <c r="S159"/>
  <c r="S163"/>
  <c r="S171"/>
  <c r="S175"/>
  <c r="S176"/>
  <c r="S177"/>
  <c r="S178"/>
  <c r="S8"/>
  <c r="Q75"/>
  <c r="Q129"/>
  <c r="Q163"/>
  <c r="Q176"/>
  <c r="T8" i="14" l="1"/>
  <c r="Q109" i="11"/>
  <c r="K180" i="12"/>
  <c r="M180" s="1"/>
  <c r="O180" s="1"/>
  <c r="K181"/>
  <c r="M181" s="1"/>
  <c r="O181" s="1"/>
  <c r="K182"/>
  <c r="K183"/>
  <c r="M183" s="1"/>
  <c r="O183" s="1"/>
  <c r="K184"/>
  <c r="K185"/>
  <c r="K186"/>
  <c r="K187"/>
  <c r="K188"/>
  <c r="M188" s="1"/>
  <c r="O188" s="1"/>
  <c r="K189"/>
  <c r="K190"/>
  <c r="K191"/>
  <c r="M191" s="1"/>
  <c r="O191" s="1"/>
  <c r="K192"/>
  <c r="M192" s="1"/>
  <c r="O192" s="1"/>
  <c r="K193"/>
  <c r="K194"/>
  <c r="K195"/>
  <c r="K196"/>
  <c r="M196" s="1"/>
  <c r="O196" s="1"/>
  <c r="K197"/>
  <c r="K198"/>
  <c r="K199"/>
  <c r="M199" s="1"/>
  <c r="O199" s="1"/>
  <c r="K200"/>
  <c r="M200" s="1"/>
  <c r="O200" s="1"/>
  <c r="K201"/>
  <c r="K202"/>
  <c r="M202" s="1"/>
  <c r="O202" s="1"/>
  <c r="K203"/>
  <c r="M203" s="1"/>
  <c r="O203" s="1"/>
  <c r="K204"/>
  <c r="M204" s="1"/>
  <c r="O204" s="1"/>
  <c r="K205"/>
  <c r="K206"/>
  <c r="K207"/>
  <c r="M207" s="1"/>
  <c r="O207" s="1"/>
  <c r="K208"/>
  <c r="M208" s="1"/>
  <c r="O208" s="1"/>
  <c r="K209"/>
  <c r="M209" s="1"/>
  <c r="O209" s="1"/>
  <c r="K210"/>
  <c r="K211"/>
  <c r="M211" s="1"/>
  <c r="O211" s="1"/>
  <c r="K212"/>
  <c r="M212" s="1"/>
  <c r="O212" s="1"/>
  <c r="K213"/>
  <c r="M213" s="1"/>
  <c r="O213" s="1"/>
  <c r="K214"/>
  <c r="M214" s="1"/>
  <c r="O214" s="1"/>
  <c r="K215"/>
  <c r="M215" s="1"/>
  <c r="O215" s="1"/>
  <c r="K216"/>
  <c r="M216" s="1"/>
  <c r="O216" s="1"/>
  <c r="K217"/>
  <c r="K218"/>
  <c r="M218" s="1"/>
  <c r="O218" s="1"/>
  <c r="K219"/>
  <c r="M219" s="1"/>
  <c r="O219" s="1"/>
  <c r="K220"/>
  <c r="M220" s="1"/>
  <c r="O220" s="1"/>
  <c r="K221"/>
  <c r="K222"/>
  <c r="K223"/>
  <c r="M223" s="1"/>
  <c r="O223" s="1"/>
  <c r="K224"/>
  <c r="M224" s="1"/>
  <c r="O224" s="1"/>
  <c r="K225"/>
  <c r="K226"/>
  <c r="K227"/>
  <c r="K228"/>
  <c r="M228" s="1"/>
  <c r="O228" s="1"/>
  <c r="K229"/>
  <c r="K230"/>
  <c r="K231"/>
  <c r="M231" s="1"/>
  <c r="O231" s="1"/>
  <c r="K232"/>
  <c r="M232" s="1"/>
  <c r="O232" s="1"/>
  <c r="K233"/>
  <c r="K234"/>
  <c r="K235"/>
  <c r="M235" s="1"/>
  <c r="O235" s="1"/>
  <c r="K236"/>
  <c r="M236" s="1"/>
  <c r="O236" s="1"/>
  <c r="K237"/>
  <c r="K238"/>
  <c r="K239"/>
  <c r="M239" s="1"/>
  <c r="O239" s="1"/>
  <c r="K240"/>
  <c r="M240" s="1"/>
  <c r="O240" s="1"/>
  <c r="K241"/>
  <c r="M241" s="1"/>
  <c r="O241" s="1"/>
  <c r="K242"/>
  <c r="M242" s="1"/>
  <c r="O242" s="1"/>
  <c r="K243"/>
  <c r="M243" s="1"/>
  <c r="O243" s="1"/>
  <c r="K244"/>
  <c r="K245"/>
  <c r="M245" s="1"/>
  <c r="O245" s="1"/>
  <c r="K246"/>
  <c r="K247"/>
  <c r="M247" s="1"/>
  <c r="O247" s="1"/>
  <c r="K248"/>
  <c r="M248" s="1"/>
  <c r="O248" s="1"/>
  <c r="K249"/>
  <c r="M249" s="1"/>
  <c r="O249" s="1"/>
  <c r="K250"/>
  <c r="K251"/>
  <c r="M251" s="1"/>
  <c r="O251" s="1"/>
  <c r="K179"/>
  <c r="M179" s="1"/>
  <c r="O179" s="1"/>
  <c r="J180"/>
  <c r="J181"/>
  <c r="J182"/>
  <c r="J183"/>
  <c r="L183" s="1"/>
  <c r="N183" s="1"/>
  <c r="J184"/>
  <c r="L184" s="1"/>
  <c r="N184" s="1"/>
  <c r="J185"/>
  <c r="J186"/>
  <c r="L186" s="1"/>
  <c r="N186" s="1"/>
  <c r="J187"/>
  <c r="L187" s="1"/>
  <c r="N187" s="1"/>
  <c r="J188"/>
  <c r="J189"/>
  <c r="J190"/>
  <c r="L190" s="1"/>
  <c r="N190" s="1"/>
  <c r="J191"/>
  <c r="L191" s="1"/>
  <c r="N191" s="1"/>
  <c r="J192"/>
  <c r="J193"/>
  <c r="J194"/>
  <c r="L194" s="1"/>
  <c r="N194" s="1"/>
  <c r="J195"/>
  <c r="L195" s="1"/>
  <c r="N195" s="1"/>
  <c r="J196"/>
  <c r="L196" s="1"/>
  <c r="N196" s="1"/>
  <c r="J197"/>
  <c r="J198"/>
  <c r="L198" s="1"/>
  <c r="N198" s="1"/>
  <c r="J199"/>
  <c r="L199" s="1"/>
  <c r="N199" s="1"/>
  <c r="J200"/>
  <c r="J201"/>
  <c r="J202"/>
  <c r="L202" s="1"/>
  <c r="N202" s="1"/>
  <c r="J203"/>
  <c r="L203" s="1"/>
  <c r="N203" s="1"/>
  <c r="J204"/>
  <c r="L204" s="1"/>
  <c r="N204" s="1"/>
  <c r="J205"/>
  <c r="L205" s="1"/>
  <c r="N205" s="1"/>
  <c r="J206"/>
  <c r="J207"/>
  <c r="L207" s="1"/>
  <c r="N207" s="1"/>
  <c r="J208"/>
  <c r="J209"/>
  <c r="J210"/>
  <c r="J211"/>
  <c r="L211" s="1"/>
  <c r="N211" s="1"/>
  <c r="J212"/>
  <c r="L212" s="1"/>
  <c r="N212" s="1"/>
  <c r="J213"/>
  <c r="L213" s="1"/>
  <c r="N213" s="1"/>
  <c r="J214"/>
  <c r="L214" s="1"/>
  <c r="N214" s="1"/>
  <c r="J215"/>
  <c r="L215" s="1"/>
  <c r="N215" s="1"/>
  <c r="J216"/>
  <c r="L216" s="1"/>
  <c r="N216" s="1"/>
  <c r="J217"/>
  <c r="L217" s="1"/>
  <c r="N217" s="1"/>
  <c r="J218"/>
  <c r="L218" s="1"/>
  <c r="N218" s="1"/>
  <c r="J219"/>
  <c r="L219" s="1"/>
  <c r="N219" s="1"/>
  <c r="J220"/>
  <c r="L220" s="1"/>
  <c r="N220" s="1"/>
  <c r="J221"/>
  <c r="L221" s="1"/>
  <c r="N221" s="1"/>
  <c r="J222"/>
  <c r="L222" s="1"/>
  <c r="N222" s="1"/>
  <c r="J223"/>
  <c r="L223" s="1"/>
  <c r="N223" s="1"/>
  <c r="J224"/>
  <c r="L224" s="1"/>
  <c r="N224" s="1"/>
  <c r="J225"/>
  <c r="J226"/>
  <c r="L226" s="1"/>
  <c r="N226" s="1"/>
  <c r="J227"/>
  <c r="L227" s="1"/>
  <c r="N227" s="1"/>
  <c r="J228"/>
  <c r="J229"/>
  <c r="L229" s="1"/>
  <c r="N229" s="1"/>
  <c r="J230"/>
  <c r="L230" s="1"/>
  <c r="N230" s="1"/>
  <c r="J231"/>
  <c r="L231" s="1"/>
  <c r="N231" s="1"/>
  <c r="J232"/>
  <c r="J233"/>
  <c r="L233" s="1"/>
  <c r="N233" s="1"/>
  <c r="J234"/>
  <c r="J235"/>
  <c r="L235" s="1"/>
  <c r="N235" s="1"/>
  <c r="J236"/>
  <c r="J237"/>
  <c r="L237" s="1"/>
  <c r="N237" s="1"/>
  <c r="J238"/>
  <c r="L238" s="1"/>
  <c r="N238" s="1"/>
  <c r="J239"/>
  <c r="L239" s="1"/>
  <c r="N239" s="1"/>
  <c r="J240"/>
  <c r="J241"/>
  <c r="J242"/>
  <c r="L242" s="1"/>
  <c r="N242" s="1"/>
  <c r="J243"/>
  <c r="L243" s="1"/>
  <c r="N243" s="1"/>
  <c r="J244"/>
  <c r="L244" s="1"/>
  <c r="N244" s="1"/>
  <c r="J245"/>
  <c r="L245" s="1"/>
  <c r="N245" s="1"/>
  <c r="J246"/>
  <c r="L246" s="1"/>
  <c r="N246" s="1"/>
  <c r="J247"/>
  <c r="L247" s="1"/>
  <c r="N247" s="1"/>
  <c r="J248"/>
  <c r="L248" s="1"/>
  <c r="N248" s="1"/>
  <c r="J249"/>
  <c r="J250"/>
  <c r="J251"/>
  <c r="L251" s="1"/>
  <c r="N251" s="1"/>
  <c r="J179"/>
  <c r="K8"/>
  <c r="K9"/>
  <c r="K10"/>
  <c r="M10" s="1"/>
  <c r="O10" s="1"/>
  <c r="K11"/>
  <c r="K12"/>
  <c r="K13"/>
  <c r="M13" s="1"/>
  <c r="O13" s="1"/>
  <c r="K14"/>
  <c r="M14" s="1"/>
  <c r="O14" s="1"/>
  <c r="K15"/>
  <c r="K16"/>
  <c r="K17"/>
  <c r="K18"/>
  <c r="M18" s="1"/>
  <c r="O18" s="1"/>
  <c r="K19"/>
  <c r="K20"/>
  <c r="K21"/>
  <c r="M21" s="1"/>
  <c r="O21" s="1"/>
  <c r="K22"/>
  <c r="M22" s="1"/>
  <c r="O22" s="1"/>
  <c r="K23"/>
  <c r="K24"/>
  <c r="K25"/>
  <c r="K26"/>
  <c r="M26" s="1"/>
  <c r="O26" s="1"/>
  <c r="K27"/>
  <c r="K28"/>
  <c r="K29"/>
  <c r="M29" s="1"/>
  <c r="O29" s="1"/>
  <c r="K30"/>
  <c r="M30" s="1"/>
  <c r="O30" s="1"/>
  <c r="K31"/>
  <c r="K32"/>
  <c r="K33"/>
  <c r="K34"/>
  <c r="M34" s="1"/>
  <c r="O34" s="1"/>
  <c r="K35"/>
  <c r="K36"/>
  <c r="K37"/>
  <c r="M37" s="1"/>
  <c r="O37" s="1"/>
  <c r="K38"/>
  <c r="M38" s="1"/>
  <c r="O38" s="1"/>
  <c r="K39"/>
  <c r="K40"/>
  <c r="K41"/>
  <c r="M41" s="1"/>
  <c r="O41" s="1"/>
  <c r="K42"/>
  <c r="M42" s="1"/>
  <c r="O42" s="1"/>
  <c r="K43"/>
  <c r="K44"/>
  <c r="K45"/>
  <c r="M45" s="1"/>
  <c r="O45" s="1"/>
  <c r="K46"/>
  <c r="M46" s="1"/>
  <c r="O46" s="1"/>
  <c r="K47"/>
  <c r="K48"/>
  <c r="K49"/>
  <c r="K50"/>
  <c r="M50" s="1"/>
  <c r="O50" s="1"/>
  <c r="K51"/>
  <c r="K52"/>
  <c r="K53"/>
  <c r="M53" s="1"/>
  <c r="O53" s="1"/>
  <c r="K54"/>
  <c r="M54" s="1"/>
  <c r="O54" s="1"/>
  <c r="K55"/>
  <c r="K56"/>
  <c r="K57"/>
  <c r="K58"/>
  <c r="M58" s="1"/>
  <c r="O58" s="1"/>
  <c r="K59"/>
  <c r="K60"/>
  <c r="K61"/>
  <c r="M61" s="1"/>
  <c r="O61" s="1"/>
  <c r="K62"/>
  <c r="M62" s="1"/>
  <c r="O62" s="1"/>
  <c r="K63"/>
  <c r="K64"/>
  <c r="K65"/>
  <c r="K66"/>
  <c r="M66" s="1"/>
  <c r="O66" s="1"/>
  <c r="K67"/>
  <c r="K68"/>
  <c r="K69"/>
  <c r="M69" s="1"/>
  <c r="O69" s="1"/>
  <c r="K70"/>
  <c r="M70" s="1"/>
  <c r="O70" s="1"/>
  <c r="K71"/>
  <c r="K72"/>
  <c r="K73"/>
  <c r="K74"/>
  <c r="M74" s="1"/>
  <c r="O74" s="1"/>
  <c r="K75"/>
  <c r="M75" s="1"/>
  <c r="O75" s="1"/>
  <c r="K76"/>
  <c r="K77"/>
  <c r="M77" s="1"/>
  <c r="O77" s="1"/>
  <c r="K78"/>
  <c r="M78" s="1"/>
  <c r="O78" s="1"/>
  <c r="K79"/>
  <c r="M79" s="1"/>
  <c r="O79" s="1"/>
  <c r="K80"/>
  <c r="K81"/>
  <c r="M81" s="1"/>
  <c r="O81" s="1"/>
  <c r="K82"/>
  <c r="M82" s="1"/>
  <c r="O82" s="1"/>
  <c r="K83"/>
  <c r="M83" s="1"/>
  <c r="O83" s="1"/>
  <c r="K84"/>
  <c r="K85"/>
  <c r="K86"/>
  <c r="M86" s="1"/>
  <c r="O86" s="1"/>
  <c r="K87"/>
  <c r="M87" s="1"/>
  <c r="O87" s="1"/>
  <c r="K88"/>
  <c r="K89"/>
  <c r="M89" s="1"/>
  <c r="O89" s="1"/>
  <c r="K90"/>
  <c r="M90" s="1"/>
  <c r="O90" s="1"/>
  <c r="K91"/>
  <c r="M91" s="1"/>
  <c r="O91" s="1"/>
  <c r="K92"/>
  <c r="K93"/>
  <c r="M93" s="1"/>
  <c r="O93" s="1"/>
  <c r="K94"/>
  <c r="M94" s="1"/>
  <c r="O94" s="1"/>
  <c r="K95"/>
  <c r="M95" s="1"/>
  <c r="O95" s="1"/>
  <c r="K96"/>
  <c r="K97"/>
  <c r="M97" s="1"/>
  <c r="O97" s="1"/>
  <c r="K98"/>
  <c r="M98" s="1"/>
  <c r="O98" s="1"/>
  <c r="K99"/>
  <c r="M99" s="1"/>
  <c r="O99" s="1"/>
  <c r="K100"/>
  <c r="K101"/>
  <c r="M101" s="1"/>
  <c r="O101" s="1"/>
  <c r="K102"/>
  <c r="M102" s="1"/>
  <c r="O102" s="1"/>
  <c r="K103"/>
  <c r="M103" s="1"/>
  <c r="O103" s="1"/>
  <c r="K104"/>
  <c r="K105"/>
  <c r="K106"/>
  <c r="M106" s="1"/>
  <c r="O106" s="1"/>
  <c r="K107"/>
  <c r="M107" s="1"/>
  <c r="O107" s="1"/>
  <c r="K108"/>
  <c r="K109"/>
  <c r="K110"/>
  <c r="M110" s="1"/>
  <c r="O110" s="1"/>
  <c r="K111"/>
  <c r="M111" s="1"/>
  <c r="O111" s="1"/>
  <c r="K112"/>
  <c r="K113"/>
  <c r="M113" s="1"/>
  <c r="O113" s="1"/>
  <c r="K114"/>
  <c r="M114" s="1"/>
  <c r="O114" s="1"/>
  <c r="K115"/>
  <c r="M115" s="1"/>
  <c r="O115" s="1"/>
  <c r="K116"/>
  <c r="K117"/>
  <c r="M117" s="1"/>
  <c r="O117" s="1"/>
  <c r="K118"/>
  <c r="M118" s="1"/>
  <c r="O118" s="1"/>
  <c r="K119"/>
  <c r="M119" s="1"/>
  <c r="O119" s="1"/>
  <c r="K120"/>
  <c r="K121"/>
  <c r="M121" s="1"/>
  <c r="O121" s="1"/>
  <c r="K122"/>
  <c r="M122" s="1"/>
  <c r="O122" s="1"/>
  <c r="K123"/>
  <c r="M123" s="1"/>
  <c r="O123" s="1"/>
  <c r="K124"/>
  <c r="K125"/>
  <c r="K126"/>
  <c r="M126" s="1"/>
  <c r="O126" s="1"/>
  <c r="K127"/>
  <c r="M127" s="1"/>
  <c r="O127" s="1"/>
  <c r="K128"/>
  <c r="K129"/>
  <c r="M129" s="1"/>
  <c r="O129" s="1"/>
  <c r="K130"/>
  <c r="M130" s="1"/>
  <c r="O130" s="1"/>
  <c r="K131"/>
  <c r="M131" s="1"/>
  <c r="O131" s="1"/>
  <c r="K132"/>
  <c r="K133"/>
  <c r="M133" s="1"/>
  <c r="O133" s="1"/>
  <c r="K134"/>
  <c r="M134" s="1"/>
  <c r="O134" s="1"/>
  <c r="K135"/>
  <c r="M135" s="1"/>
  <c r="O135" s="1"/>
  <c r="K136"/>
  <c r="K137"/>
  <c r="M137" s="1"/>
  <c r="O137" s="1"/>
  <c r="K138"/>
  <c r="M138" s="1"/>
  <c r="O138" s="1"/>
  <c r="K139"/>
  <c r="M139" s="1"/>
  <c r="O139" s="1"/>
  <c r="K140"/>
  <c r="K141"/>
  <c r="K142"/>
  <c r="M142" s="1"/>
  <c r="O142" s="1"/>
  <c r="K143"/>
  <c r="M143" s="1"/>
  <c r="O143" s="1"/>
  <c r="K144"/>
  <c r="K145"/>
  <c r="M145" s="1"/>
  <c r="O145" s="1"/>
  <c r="K146"/>
  <c r="M146" s="1"/>
  <c r="O146" s="1"/>
  <c r="K147"/>
  <c r="M147" s="1"/>
  <c r="O147" s="1"/>
  <c r="K148"/>
  <c r="K149"/>
  <c r="M149" s="1"/>
  <c r="O149" s="1"/>
  <c r="K150"/>
  <c r="M150" s="1"/>
  <c r="O150" s="1"/>
  <c r="K151"/>
  <c r="K152"/>
  <c r="K153"/>
  <c r="K154"/>
  <c r="M154" s="1"/>
  <c r="O154" s="1"/>
  <c r="K155"/>
  <c r="M155" s="1"/>
  <c r="O155" s="1"/>
  <c r="K156"/>
  <c r="K157"/>
  <c r="M157" s="1"/>
  <c r="O157" s="1"/>
  <c r="K158"/>
  <c r="M158" s="1"/>
  <c r="O158" s="1"/>
  <c r="K159"/>
  <c r="M159" s="1"/>
  <c r="O159" s="1"/>
  <c r="K160"/>
  <c r="K161"/>
  <c r="M161" s="1"/>
  <c r="O161" s="1"/>
  <c r="K162"/>
  <c r="M162" s="1"/>
  <c r="O162" s="1"/>
  <c r="K163"/>
  <c r="M163" s="1"/>
  <c r="O163" s="1"/>
  <c r="K164"/>
  <c r="K165"/>
  <c r="M165" s="1"/>
  <c r="O165" s="1"/>
  <c r="K166"/>
  <c r="M166" s="1"/>
  <c r="O166" s="1"/>
  <c r="K167"/>
  <c r="M167" s="1"/>
  <c r="O167" s="1"/>
  <c r="K168"/>
  <c r="K169"/>
  <c r="K170"/>
  <c r="M170" s="1"/>
  <c r="O170" s="1"/>
  <c r="K171"/>
  <c r="M171" s="1"/>
  <c r="O171" s="1"/>
  <c r="K172"/>
  <c r="K173"/>
  <c r="K174"/>
  <c r="M174" s="1"/>
  <c r="O174" s="1"/>
  <c r="K175"/>
  <c r="M175" s="1"/>
  <c r="O175" s="1"/>
  <c r="K176"/>
  <c r="K177"/>
  <c r="K178"/>
  <c r="M178" s="1"/>
  <c r="O178" s="1"/>
  <c r="M206"/>
  <c r="O206" s="1"/>
  <c r="M210"/>
  <c r="O210" s="1"/>
  <c r="M222"/>
  <c r="O222" s="1"/>
  <c r="M227"/>
  <c r="O227" s="1"/>
  <c r="M246"/>
  <c r="O246" s="1"/>
  <c r="K7"/>
  <c r="M7" s="1"/>
  <c r="O7" s="1"/>
  <c r="J8"/>
  <c r="J9"/>
  <c r="J10"/>
  <c r="J11"/>
  <c r="L11" s="1"/>
  <c r="N11" s="1"/>
  <c r="J12"/>
  <c r="L12" s="1"/>
  <c r="N12" s="1"/>
  <c r="J13"/>
  <c r="J14"/>
  <c r="J15"/>
  <c r="J16"/>
  <c r="L16" s="1"/>
  <c r="N16" s="1"/>
  <c r="J17"/>
  <c r="J18"/>
  <c r="J19"/>
  <c r="L19" s="1"/>
  <c r="N19" s="1"/>
  <c r="J20"/>
  <c r="L20" s="1"/>
  <c r="N20" s="1"/>
  <c r="J21"/>
  <c r="J22"/>
  <c r="J23"/>
  <c r="L23" s="1"/>
  <c r="N23" s="1"/>
  <c r="J24"/>
  <c r="L24" s="1"/>
  <c r="N24" s="1"/>
  <c r="J25"/>
  <c r="J26"/>
  <c r="J27"/>
  <c r="L27" s="1"/>
  <c r="N27" s="1"/>
  <c r="J28"/>
  <c r="L28" s="1"/>
  <c r="N28" s="1"/>
  <c r="J29"/>
  <c r="J30"/>
  <c r="J31"/>
  <c r="J32"/>
  <c r="L32" s="1"/>
  <c r="N32" s="1"/>
  <c r="J33"/>
  <c r="J34"/>
  <c r="J35"/>
  <c r="L35" s="1"/>
  <c r="N35" s="1"/>
  <c r="J36"/>
  <c r="L36" s="1"/>
  <c r="N36" s="1"/>
  <c r="J37"/>
  <c r="J38"/>
  <c r="J39"/>
  <c r="J40"/>
  <c r="L40" s="1"/>
  <c r="N40" s="1"/>
  <c r="J41"/>
  <c r="J42"/>
  <c r="J43"/>
  <c r="L43" s="1"/>
  <c r="N43" s="1"/>
  <c r="J44"/>
  <c r="L44" s="1"/>
  <c r="N44" s="1"/>
  <c r="J45"/>
  <c r="J46"/>
  <c r="J47"/>
  <c r="J48"/>
  <c r="L48" s="1"/>
  <c r="N48" s="1"/>
  <c r="J49"/>
  <c r="J50"/>
  <c r="J51"/>
  <c r="L51" s="1"/>
  <c r="N51" s="1"/>
  <c r="J52"/>
  <c r="L52" s="1"/>
  <c r="N52" s="1"/>
  <c r="J53"/>
  <c r="J54"/>
  <c r="J55"/>
  <c r="J56"/>
  <c r="L56" s="1"/>
  <c r="N56" s="1"/>
  <c r="J57"/>
  <c r="J58"/>
  <c r="J59"/>
  <c r="L59" s="1"/>
  <c r="N59" s="1"/>
  <c r="J60"/>
  <c r="L60" s="1"/>
  <c r="N60" s="1"/>
  <c r="J61"/>
  <c r="J62"/>
  <c r="J63"/>
  <c r="J64"/>
  <c r="L64" s="1"/>
  <c r="N64" s="1"/>
  <c r="J65"/>
  <c r="J66"/>
  <c r="J67"/>
  <c r="L67" s="1"/>
  <c r="N67" s="1"/>
  <c r="J68"/>
  <c r="L68" s="1"/>
  <c r="N68" s="1"/>
  <c r="J69"/>
  <c r="J70"/>
  <c r="J71"/>
  <c r="J72"/>
  <c r="L72" s="1"/>
  <c r="N72" s="1"/>
  <c r="J73"/>
  <c r="J74"/>
  <c r="J75"/>
  <c r="L75" s="1"/>
  <c r="N75" s="1"/>
  <c r="J76"/>
  <c r="L76" s="1"/>
  <c r="N76" s="1"/>
  <c r="J77"/>
  <c r="J78"/>
  <c r="J79"/>
  <c r="J80"/>
  <c r="L80" s="1"/>
  <c r="N80" s="1"/>
  <c r="J81"/>
  <c r="J82"/>
  <c r="J83"/>
  <c r="L83" s="1"/>
  <c r="N83" s="1"/>
  <c r="J84"/>
  <c r="L84" s="1"/>
  <c r="N84" s="1"/>
  <c r="J85"/>
  <c r="J86"/>
  <c r="J87"/>
  <c r="L87" s="1"/>
  <c r="N87" s="1"/>
  <c r="J88"/>
  <c r="L88" s="1"/>
  <c r="N88" s="1"/>
  <c r="J89"/>
  <c r="J90"/>
  <c r="J91"/>
  <c r="L91" s="1"/>
  <c r="N91" s="1"/>
  <c r="J92"/>
  <c r="L92" s="1"/>
  <c r="N92" s="1"/>
  <c r="J93"/>
  <c r="L93" s="1"/>
  <c r="N93" s="1"/>
  <c r="J94"/>
  <c r="J95"/>
  <c r="L95" s="1"/>
  <c r="N95" s="1"/>
  <c r="J96"/>
  <c r="L96" s="1"/>
  <c r="N96" s="1"/>
  <c r="J97"/>
  <c r="J98"/>
  <c r="J99"/>
  <c r="J100"/>
  <c r="L100" s="1"/>
  <c r="N100" s="1"/>
  <c r="J101"/>
  <c r="J102"/>
  <c r="J103"/>
  <c r="L103" s="1"/>
  <c r="N103" s="1"/>
  <c r="J104"/>
  <c r="L104" s="1"/>
  <c r="N104" s="1"/>
  <c r="J105"/>
  <c r="J106"/>
  <c r="J107"/>
  <c r="L107" s="1"/>
  <c r="N107" s="1"/>
  <c r="J108"/>
  <c r="L108" s="1"/>
  <c r="N108" s="1"/>
  <c r="J109"/>
  <c r="L109" s="1"/>
  <c r="N109" s="1"/>
  <c r="J110"/>
  <c r="J111"/>
  <c r="L111" s="1"/>
  <c r="N111" s="1"/>
  <c r="J112"/>
  <c r="L112" s="1"/>
  <c r="N112" s="1"/>
  <c r="J113"/>
  <c r="J114"/>
  <c r="J115"/>
  <c r="L115" s="1"/>
  <c r="N115" s="1"/>
  <c r="J116"/>
  <c r="L116" s="1"/>
  <c r="N116" s="1"/>
  <c r="J117"/>
  <c r="L117" s="1"/>
  <c r="N117" s="1"/>
  <c r="J118"/>
  <c r="J119"/>
  <c r="J120"/>
  <c r="L120" s="1"/>
  <c r="N120" s="1"/>
  <c r="J121"/>
  <c r="L121" s="1"/>
  <c r="N121" s="1"/>
  <c r="J122"/>
  <c r="J123"/>
  <c r="L123" s="1"/>
  <c r="N123" s="1"/>
  <c r="J124"/>
  <c r="L124" s="1"/>
  <c r="N124" s="1"/>
  <c r="J125"/>
  <c r="J126"/>
  <c r="J127"/>
  <c r="L127" s="1"/>
  <c r="N127" s="1"/>
  <c r="J128"/>
  <c r="L128" s="1"/>
  <c r="N128" s="1"/>
  <c r="J129"/>
  <c r="L129" s="1"/>
  <c r="N129" s="1"/>
  <c r="J130"/>
  <c r="J131"/>
  <c r="L131" s="1"/>
  <c r="N131" s="1"/>
  <c r="J132"/>
  <c r="L132" s="1"/>
  <c r="N132" s="1"/>
  <c r="J133"/>
  <c r="J134"/>
  <c r="J135"/>
  <c r="J136"/>
  <c r="L136" s="1"/>
  <c r="N136" s="1"/>
  <c r="J137"/>
  <c r="J138"/>
  <c r="J139"/>
  <c r="L139" s="1"/>
  <c r="N139" s="1"/>
  <c r="J140"/>
  <c r="L140" s="1"/>
  <c r="N140" s="1"/>
  <c r="J141"/>
  <c r="J142"/>
  <c r="J143"/>
  <c r="L143" s="1"/>
  <c r="N143" s="1"/>
  <c r="J144"/>
  <c r="L144" s="1"/>
  <c r="N144" s="1"/>
  <c r="J145"/>
  <c r="J146"/>
  <c r="J147"/>
  <c r="L147" s="1"/>
  <c r="N147" s="1"/>
  <c r="J148"/>
  <c r="L148" s="1"/>
  <c r="N148" s="1"/>
  <c r="J149"/>
  <c r="L149" s="1"/>
  <c r="N149" s="1"/>
  <c r="J150"/>
  <c r="J151"/>
  <c r="L151" s="1"/>
  <c r="N151" s="1"/>
  <c r="J152"/>
  <c r="L152" s="1"/>
  <c r="N152" s="1"/>
  <c r="J153"/>
  <c r="L153" s="1"/>
  <c r="N153" s="1"/>
  <c r="J154"/>
  <c r="J155"/>
  <c r="L155" s="1"/>
  <c r="N155" s="1"/>
  <c r="J156"/>
  <c r="L156" s="1"/>
  <c r="N156" s="1"/>
  <c r="J157"/>
  <c r="L157" s="1"/>
  <c r="N157" s="1"/>
  <c r="J158"/>
  <c r="J159"/>
  <c r="L159" s="1"/>
  <c r="N159" s="1"/>
  <c r="J160"/>
  <c r="L160" s="1"/>
  <c r="N160" s="1"/>
  <c r="J161"/>
  <c r="L161" s="1"/>
  <c r="N161" s="1"/>
  <c r="J162"/>
  <c r="J163"/>
  <c r="J164"/>
  <c r="L164" s="1"/>
  <c r="N164" s="1"/>
  <c r="J165"/>
  <c r="L165" s="1"/>
  <c r="N165" s="1"/>
  <c r="J166"/>
  <c r="J167"/>
  <c r="L167" s="1"/>
  <c r="N167" s="1"/>
  <c r="J168"/>
  <c r="L168" s="1"/>
  <c r="N168" s="1"/>
  <c r="J169"/>
  <c r="J170"/>
  <c r="J171"/>
  <c r="L171" s="1"/>
  <c r="N171" s="1"/>
  <c r="J172"/>
  <c r="L172" s="1"/>
  <c r="N172" s="1"/>
  <c r="J173"/>
  <c r="L173" s="1"/>
  <c r="N173" s="1"/>
  <c r="J174"/>
  <c r="J175"/>
  <c r="L175" s="1"/>
  <c r="N175" s="1"/>
  <c r="J176"/>
  <c r="L176" s="1"/>
  <c r="N176" s="1"/>
  <c r="J177"/>
  <c r="L177" s="1"/>
  <c r="N177" s="1"/>
  <c r="L236"/>
  <c r="N236" s="1"/>
  <c r="L240"/>
  <c r="N240" s="1"/>
  <c r="J7"/>
  <c r="L7" s="1"/>
  <c r="N7" s="1"/>
  <c r="L178"/>
  <c r="N178" s="1"/>
  <c r="I251"/>
  <c r="H251"/>
  <c r="M250"/>
  <c r="O250" s="1"/>
  <c r="L250"/>
  <c r="N250" s="1"/>
  <c r="I250"/>
  <c r="H250"/>
  <c r="L249"/>
  <c r="N249" s="1"/>
  <c r="I249"/>
  <c r="H249"/>
  <c r="I248"/>
  <c r="H248"/>
  <c r="I247"/>
  <c r="H247"/>
  <c r="I246"/>
  <c r="H246"/>
  <c r="I245"/>
  <c r="H245"/>
  <c r="M244"/>
  <c r="O244" s="1"/>
  <c r="I244"/>
  <c r="H244"/>
  <c r="I243"/>
  <c r="H243"/>
  <c r="I242"/>
  <c r="H242"/>
  <c r="L241"/>
  <c r="N241" s="1"/>
  <c r="I241"/>
  <c r="H241"/>
  <c r="I240"/>
  <c r="H240"/>
  <c r="I239"/>
  <c r="H239"/>
  <c r="M238"/>
  <c r="O238" s="1"/>
  <c r="I238"/>
  <c r="H238"/>
  <c r="M237"/>
  <c r="O237" s="1"/>
  <c r="I237"/>
  <c r="H237"/>
  <c r="I236"/>
  <c r="H236"/>
  <c r="I235"/>
  <c r="H235"/>
  <c r="M234"/>
  <c r="O234" s="1"/>
  <c r="L234"/>
  <c r="N234" s="1"/>
  <c r="I234"/>
  <c r="H234"/>
  <c r="M233"/>
  <c r="O233" s="1"/>
  <c r="I233"/>
  <c r="H233"/>
  <c r="L232"/>
  <c r="N232" s="1"/>
  <c r="I232"/>
  <c r="H232"/>
  <c r="I231"/>
  <c r="H231"/>
  <c r="M230"/>
  <c r="O230" s="1"/>
  <c r="I230"/>
  <c r="H230"/>
  <c r="M229"/>
  <c r="O229" s="1"/>
  <c r="I229"/>
  <c r="H229"/>
  <c r="L228"/>
  <c r="N228" s="1"/>
  <c r="I228"/>
  <c r="H228"/>
  <c r="I227"/>
  <c r="H227"/>
  <c r="M226"/>
  <c r="O226" s="1"/>
  <c r="I226"/>
  <c r="H226"/>
  <c r="M225"/>
  <c r="O225" s="1"/>
  <c r="L225"/>
  <c r="N225" s="1"/>
  <c r="I225"/>
  <c r="H225"/>
  <c r="I224"/>
  <c r="H224"/>
  <c r="I223"/>
  <c r="H223"/>
  <c r="I222"/>
  <c r="H222"/>
  <c r="M221"/>
  <c r="O221" s="1"/>
  <c r="I221"/>
  <c r="H221"/>
  <c r="I220"/>
  <c r="H220"/>
  <c r="I219"/>
  <c r="H219"/>
  <c r="I218"/>
  <c r="H218"/>
  <c r="M217"/>
  <c r="O217" s="1"/>
  <c r="I217"/>
  <c r="H217"/>
  <c r="I216"/>
  <c r="H216"/>
  <c r="I215"/>
  <c r="H215"/>
  <c r="I214"/>
  <c r="H214"/>
  <c r="I213"/>
  <c r="H213"/>
  <c r="I212"/>
  <c r="H212"/>
  <c r="I211"/>
  <c r="H211"/>
  <c r="L210"/>
  <c r="N210" s="1"/>
  <c r="I210"/>
  <c r="H210"/>
  <c r="L209"/>
  <c r="N209" s="1"/>
  <c r="I209"/>
  <c r="H209"/>
  <c r="L208"/>
  <c r="N208" s="1"/>
  <c r="I208"/>
  <c r="H208"/>
  <c r="I207"/>
  <c r="H207"/>
  <c r="L206"/>
  <c r="N206" s="1"/>
  <c r="I206"/>
  <c r="H206"/>
  <c r="M205"/>
  <c r="O205" s="1"/>
  <c r="I205"/>
  <c r="H205"/>
  <c r="I204"/>
  <c r="H204"/>
  <c r="I203"/>
  <c r="H203"/>
  <c r="I202"/>
  <c r="H202"/>
  <c r="M201"/>
  <c r="O201" s="1"/>
  <c r="L201"/>
  <c r="N201" s="1"/>
  <c r="I201"/>
  <c r="H201"/>
  <c r="L200"/>
  <c r="N200" s="1"/>
  <c r="I200"/>
  <c r="H200"/>
  <c r="I199"/>
  <c r="H199"/>
  <c r="M198"/>
  <c r="O198" s="1"/>
  <c r="I198"/>
  <c r="H198"/>
  <c r="M197"/>
  <c r="O197" s="1"/>
  <c r="L197"/>
  <c r="N197" s="1"/>
  <c r="I197"/>
  <c r="H197"/>
  <c r="I196"/>
  <c r="H196"/>
  <c r="M195"/>
  <c r="O195" s="1"/>
  <c r="I195"/>
  <c r="H195"/>
  <c r="M194"/>
  <c r="O194" s="1"/>
  <c r="I194"/>
  <c r="H194"/>
  <c r="M193"/>
  <c r="O193" s="1"/>
  <c r="L193"/>
  <c r="N193" s="1"/>
  <c r="I193"/>
  <c r="H193"/>
  <c r="L192"/>
  <c r="N192" s="1"/>
  <c r="I192"/>
  <c r="H192"/>
  <c r="I191"/>
  <c r="H191"/>
  <c r="M190"/>
  <c r="O190" s="1"/>
  <c r="I190"/>
  <c r="H190"/>
  <c r="M189"/>
  <c r="O189" s="1"/>
  <c r="L189"/>
  <c r="N189" s="1"/>
  <c r="I189"/>
  <c r="H189"/>
  <c r="L188"/>
  <c r="N188" s="1"/>
  <c r="I188"/>
  <c r="H188"/>
  <c r="M187"/>
  <c r="O187" s="1"/>
  <c r="I187"/>
  <c r="H187"/>
  <c r="M186"/>
  <c r="O186" s="1"/>
  <c r="I186"/>
  <c r="H186"/>
  <c r="M185"/>
  <c r="O185" s="1"/>
  <c r="L185"/>
  <c r="N185" s="1"/>
  <c r="I185"/>
  <c r="H185"/>
  <c r="M184"/>
  <c r="O184" s="1"/>
  <c r="I184"/>
  <c r="H184"/>
  <c r="I183"/>
  <c r="H183"/>
  <c r="M182"/>
  <c r="O182" s="1"/>
  <c r="L182"/>
  <c r="N182" s="1"/>
  <c r="I182"/>
  <c r="H182"/>
  <c r="L181"/>
  <c r="N181" s="1"/>
  <c r="I181"/>
  <c r="H181"/>
  <c r="L180"/>
  <c r="N180" s="1"/>
  <c r="I180"/>
  <c r="H180"/>
  <c r="L179"/>
  <c r="N179" s="1"/>
  <c r="I179"/>
  <c r="H179"/>
  <c r="M177"/>
  <c r="O177" s="1"/>
  <c r="I177"/>
  <c r="H177"/>
  <c r="M176"/>
  <c r="O176" s="1"/>
  <c r="I176"/>
  <c r="H176"/>
  <c r="I175"/>
  <c r="H175"/>
  <c r="L174"/>
  <c r="N174" s="1"/>
  <c r="I174"/>
  <c r="H174"/>
  <c r="M173"/>
  <c r="O173" s="1"/>
  <c r="I173"/>
  <c r="H173"/>
  <c r="M172"/>
  <c r="O172" s="1"/>
  <c r="I172"/>
  <c r="H172"/>
  <c r="I171"/>
  <c r="H171"/>
  <c r="L170"/>
  <c r="N170" s="1"/>
  <c r="I170"/>
  <c r="H170"/>
  <c r="M169"/>
  <c r="O169" s="1"/>
  <c r="L169"/>
  <c r="N169" s="1"/>
  <c r="I169"/>
  <c r="H169"/>
  <c r="M168"/>
  <c r="O168" s="1"/>
  <c r="I168"/>
  <c r="H168"/>
  <c r="I167"/>
  <c r="H167"/>
  <c r="L166"/>
  <c r="N166" s="1"/>
  <c r="I166"/>
  <c r="H166"/>
  <c r="I165"/>
  <c r="H165"/>
  <c r="M164"/>
  <c r="O164" s="1"/>
  <c r="I164"/>
  <c r="H164"/>
  <c r="L163"/>
  <c r="N163" s="1"/>
  <c r="I163"/>
  <c r="H163"/>
  <c r="L162"/>
  <c r="N162" s="1"/>
  <c r="I162"/>
  <c r="H162"/>
  <c r="I161"/>
  <c r="H161"/>
  <c r="M160"/>
  <c r="O160" s="1"/>
  <c r="I160"/>
  <c r="H160"/>
  <c r="I159"/>
  <c r="H159"/>
  <c r="L158"/>
  <c r="N158" s="1"/>
  <c r="I158"/>
  <c r="H158"/>
  <c r="I157"/>
  <c r="H157"/>
  <c r="M156"/>
  <c r="O156" s="1"/>
  <c r="I156"/>
  <c r="H156"/>
  <c r="I155"/>
  <c r="H155"/>
  <c r="L154"/>
  <c r="N154" s="1"/>
  <c r="I154"/>
  <c r="H154"/>
  <c r="M153"/>
  <c r="O153" s="1"/>
  <c r="I153"/>
  <c r="H153"/>
  <c r="M152"/>
  <c r="O152" s="1"/>
  <c r="I152"/>
  <c r="H152"/>
  <c r="M151"/>
  <c r="O151" s="1"/>
  <c r="I151"/>
  <c r="H151"/>
  <c r="L150"/>
  <c r="N150" s="1"/>
  <c r="I150"/>
  <c r="H150"/>
  <c r="I149"/>
  <c r="H149"/>
  <c r="M148"/>
  <c r="O148" s="1"/>
  <c r="I148"/>
  <c r="H148"/>
  <c r="I147"/>
  <c r="H147"/>
  <c r="L146"/>
  <c r="N146" s="1"/>
  <c r="I146"/>
  <c r="H146"/>
  <c r="L145"/>
  <c r="N145" s="1"/>
  <c r="I145"/>
  <c r="H145"/>
  <c r="M144"/>
  <c r="O144" s="1"/>
  <c r="I144"/>
  <c r="H144"/>
  <c r="I143"/>
  <c r="H143"/>
  <c r="L142"/>
  <c r="N142" s="1"/>
  <c r="I142"/>
  <c r="H142"/>
  <c r="M141"/>
  <c r="O141" s="1"/>
  <c r="L141"/>
  <c r="N141" s="1"/>
  <c r="I141"/>
  <c r="H141"/>
  <c r="M140"/>
  <c r="O140" s="1"/>
  <c r="I140"/>
  <c r="H140"/>
  <c r="I139"/>
  <c r="H139"/>
  <c r="L138"/>
  <c r="N138" s="1"/>
  <c r="I138"/>
  <c r="H138"/>
  <c r="L137"/>
  <c r="N137" s="1"/>
  <c r="I137"/>
  <c r="H137"/>
  <c r="M136"/>
  <c r="O136" s="1"/>
  <c r="I136"/>
  <c r="H136"/>
  <c r="L135"/>
  <c r="N135" s="1"/>
  <c r="I135"/>
  <c r="H135"/>
  <c r="L134"/>
  <c r="N134" s="1"/>
  <c r="I134"/>
  <c r="H134"/>
  <c r="L133"/>
  <c r="N133" s="1"/>
  <c r="I133"/>
  <c r="H133"/>
  <c r="M132"/>
  <c r="O132" s="1"/>
  <c r="I132"/>
  <c r="H132"/>
  <c r="I131"/>
  <c r="H131"/>
  <c r="L130"/>
  <c r="N130" s="1"/>
  <c r="I130"/>
  <c r="H130"/>
  <c r="I129"/>
  <c r="H129"/>
  <c r="M128"/>
  <c r="O128" s="1"/>
  <c r="I128"/>
  <c r="H128"/>
  <c r="I127"/>
  <c r="H127"/>
  <c r="L126"/>
  <c r="N126" s="1"/>
  <c r="I126"/>
  <c r="H126"/>
  <c r="M125"/>
  <c r="O125" s="1"/>
  <c r="L125"/>
  <c r="N125" s="1"/>
  <c r="I125"/>
  <c r="H125"/>
  <c r="M124"/>
  <c r="O124" s="1"/>
  <c r="I124"/>
  <c r="H124"/>
  <c r="I123"/>
  <c r="H123"/>
  <c r="L122"/>
  <c r="N122" s="1"/>
  <c r="I122"/>
  <c r="H122"/>
  <c r="I121"/>
  <c r="H121"/>
  <c r="M120"/>
  <c r="O120" s="1"/>
  <c r="I120"/>
  <c r="H120"/>
  <c r="L119"/>
  <c r="N119" s="1"/>
  <c r="I119"/>
  <c r="H119"/>
  <c r="L118"/>
  <c r="N118" s="1"/>
  <c r="I118"/>
  <c r="H118"/>
  <c r="I117"/>
  <c r="H117"/>
  <c r="M116"/>
  <c r="O116" s="1"/>
  <c r="I116"/>
  <c r="H116"/>
  <c r="I115"/>
  <c r="H115"/>
  <c r="L114"/>
  <c r="N114" s="1"/>
  <c r="I114"/>
  <c r="H114"/>
  <c r="L113"/>
  <c r="N113" s="1"/>
  <c r="I113"/>
  <c r="H113"/>
  <c r="M112"/>
  <c r="O112" s="1"/>
  <c r="I112"/>
  <c r="H112"/>
  <c r="I111"/>
  <c r="H111"/>
  <c r="L110"/>
  <c r="N110" s="1"/>
  <c r="I110"/>
  <c r="H110"/>
  <c r="M109"/>
  <c r="O109" s="1"/>
  <c r="I109"/>
  <c r="H109"/>
  <c r="M108"/>
  <c r="O108" s="1"/>
  <c r="I108"/>
  <c r="H108"/>
  <c r="I107"/>
  <c r="H107"/>
  <c r="L106"/>
  <c r="N106" s="1"/>
  <c r="I106"/>
  <c r="H106"/>
  <c r="M105"/>
  <c r="O105" s="1"/>
  <c r="L105"/>
  <c r="N105" s="1"/>
  <c r="I105"/>
  <c r="H105"/>
  <c r="M104"/>
  <c r="O104" s="1"/>
  <c r="I104"/>
  <c r="H104"/>
  <c r="I103"/>
  <c r="H103"/>
  <c r="L102"/>
  <c r="N102" s="1"/>
  <c r="I102"/>
  <c r="H102"/>
  <c r="L101"/>
  <c r="N101" s="1"/>
  <c r="I101"/>
  <c r="H101"/>
  <c r="M100"/>
  <c r="O100" s="1"/>
  <c r="I100"/>
  <c r="H100"/>
  <c r="L99"/>
  <c r="N99" s="1"/>
  <c r="I99"/>
  <c r="H99"/>
  <c r="L98"/>
  <c r="N98" s="1"/>
  <c r="I98"/>
  <c r="H98"/>
  <c r="L97"/>
  <c r="N97" s="1"/>
  <c r="I97"/>
  <c r="H97"/>
  <c r="M96"/>
  <c r="O96" s="1"/>
  <c r="I96"/>
  <c r="H96"/>
  <c r="I95"/>
  <c r="H95"/>
  <c r="L94"/>
  <c r="N94" s="1"/>
  <c r="I94"/>
  <c r="H94"/>
  <c r="I93"/>
  <c r="H93"/>
  <c r="M92"/>
  <c r="O92" s="1"/>
  <c r="I92"/>
  <c r="H92"/>
  <c r="I91"/>
  <c r="H91"/>
  <c r="L90"/>
  <c r="N90" s="1"/>
  <c r="I90"/>
  <c r="H90"/>
  <c r="L89"/>
  <c r="N89" s="1"/>
  <c r="I89"/>
  <c r="H89"/>
  <c r="M88"/>
  <c r="O88" s="1"/>
  <c r="I88"/>
  <c r="H88"/>
  <c r="I87"/>
  <c r="H87"/>
  <c r="L86"/>
  <c r="N86" s="1"/>
  <c r="I86"/>
  <c r="H86"/>
  <c r="M85"/>
  <c r="O85" s="1"/>
  <c r="L85"/>
  <c r="N85" s="1"/>
  <c r="I85"/>
  <c r="H85"/>
  <c r="M84"/>
  <c r="O84" s="1"/>
  <c r="I84"/>
  <c r="H84"/>
  <c r="I83"/>
  <c r="H83"/>
  <c r="L82"/>
  <c r="N82" s="1"/>
  <c r="I82"/>
  <c r="H82"/>
  <c r="L81"/>
  <c r="N81" s="1"/>
  <c r="I81"/>
  <c r="H81"/>
  <c r="M80"/>
  <c r="O80" s="1"/>
  <c r="I80"/>
  <c r="H80"/>
  <c r="L79"/>
  <c r="N79" s="1"/>
  <c r="I79"/>
  <c r="H79"/>
  <c r="L78"/>
  <c r="N78" s="1"/>
  <c r="I78"/>
  <c r="H78"/>
  <c r="L77"/>
  <c r="N77" s="1"/>
  <c r="I77"/>
  <c r="H77"/>
  <c r="M76"/>
  <c r="O76" s="1"/>
  <c r="I76"/>
  <c r="H76"/>
  <c r="I75"/>
  <c r="H75"/>
  <c r="L74"/>
  <c r="N74" s="1"/>
  <c r="I74"/>
  <c r="H74"/>
  <c r="M73"/>
  <c r="O73" s="1"/>
  <c r="L73"/>
  <c r="N73" s="1"/>
  <c r="I73"/>
  <c r="H73"/>
  <c r="M72"/>
  <c r="O72" s="1"/>
  <c r="I72"/>
  <c r="H72"/>
  <c r="M71"/>
  <c r="O71" s="1"/>
  <c r="L71"/>
  <c r="N71" s="1"/>
  <c r="I71"/>
  <c r="H71"/>
  <c r="L70"/>
  <c r="N70" s="1"/>
  <c r="I70"/>
  <c r="H70"/>
  <c r="L69"/>
  <c r="N69" s="1"/>
  <c r="I69"/>
  <c r="H69"/>
  <c r="M68"/>
  <c r="O68" s="1"/>
  <c r="I68"/>
  <c r="H68"/>
  <c r="M67"/>
  <c r="O67" s="1"/>
  <c r="I67"/>
  <c r="H67"/>
  <c r="L66"/>
  <c r="N66" s="1"/>
  <c r="I66"/>
  <c r="H66"/>
  <c r="M65"/>
  <c r="O65" s="1"/>
  <c r="L65"/>
  <c r="N65" s="1"/>
  <c r="I65"/>
  <c r="H65"/>
  <c r="M64"/>
  <c r="O64" s="1"/>
  <c r="I64"/>
  <c r="H64"/>
  <c r="M63"/>
  <c r="O63" s="1"/>
  <c r="L63"/>
  <c r="N63" s="1"/>
  <c r="I63"/>
  <c r="H63"/>
  <c r="L62"/>
  <c r="N62" s="1"/>
  <c r="I62"/>
  <c r="H62"/>
  <c r="L61"/>
  <c r="N61" s="1"/>
  <c r="I61"/>
  <c r="H61"/>
  <c r="M60"/>
  <c r="O60" s="1"/>
  <c r="I60"/>
  <c r="H60"/>
  <c r="M59"/>
  <c r="O59" s="1"/>
  <c r="I59"/>
  <c r="H59"/>
  <c r="L58"/>
  <c r="N58" s="1"/>
  <c r="I58"/>
  <c r="H58"/>
  <c r="M57"/>
  <c r="O57" s="1"/>
  <c r="L57"/>
  <c r="N57" s="1"/>
  <c r="I57"/>
  <c r="H57"/>
  <c r="M56"/>
  <c r="O56" s="1"/>
  <c r="I56"/>
  <c r="H56"/>
  <c r="M55"/>
  <c r="O55" s="1"/>
  <c r="L55"/>
  <c r="N55" s="1"/>
  <c r="I55"/>
  <c r="H55"/>
  <c r="L54"/>
  <c r="N54" s="1"/>
  <c r="I54"/>
  <c r="H54"/>
  <c r="L53"/>
  <c r="N53" s="1"/>
  <c r="I53"/>
  <c r="H53"/>
  <c r="M52"/>
  <c r="O52" s="1"/>
  <c r="I52"/>
  <c r="H52"/>
  <c r="M51"/>
  <c r="O51" s="1"/>
  <c r="I51"/>
  <c r="H51"/>
  <c r="L50"/>
  <c r="N50" s="1"/>
  <c r="I50"/>
  <c r="H50"/>
  <c r="M49"/>
  <c r="O49" s="1"/>
  <c r="L49"/>
  <c r="N49" s="1"/>
  <c r="I49"/>
  <c r="H49"/>
  <c r="M48"/>
  <c r="O48" s="1"/>
  <c r="I48"/>
  <c r="H48"/>
  <c r="M47"/>
  <c r="O47" s="1"/>
  <c r="L47"/>
  <c r="N47" s="1"/>
  <c r="I47"/>
  <c r="H47"/>
  <c r="L46"/>
  <c r="N46" s="1"/>
  <c r="I46"/>
  <c r="H46"/>
  <c r="L45"/>
  <c r="N45" s="1"/>
  <c r="I45"/>
  <c r="H45"/>
  <c r="M44"/>
  <c r="O44" s="1"/>
  <c r="I44"/>
  <c r="H44"/>
  <c r="M43"/>
  <c r="O43" s="1"/>
  <c r="I43"/>
  <c r="H43"/>
  <c r="L42"/>
  <c r="N42" s="1"/>
  <c r="I42"/>
  <c r="H42"/>
  <c r="L41"/>
  <c r="N41" s="1"/>
  <c r="I41"/>
  <c r="H41"/>
  <c r="M40"/>
  <c r="O40" s="1"/>
  <c r="I40"/>
  <c r="H40"/>
  <c r="M39"/>
  <c r="O39" s="1"/>
  <c r="L39"/>
  <c r="N39" s="1"/>
  <c r="I39"/>
  <c r="H39"/>
  <c r="L38"/>
  <c r="N38" s="1"/>
  <c r="I38"/>
  <c r="H38"/>
  <c r="L37"/>
  <c r="N37" s="1"/>
  <c r="I37"/>
  <c r="H37"/>
  <c r="M36"/>
  <c r="O36" s="1"/>
  <c r="I36"/>
  <c r="H36"/>
  <c r="M35"/>
  <c r="O35" s="1"/>
  <c r="I35"/>
  <c r="H35"/>
  <c r="L34"/>
  <c r="N34" s="1"/>
  <c r="I34"/>
  <c r="H34"/>
  <c r="M33"/>
  <c r="O33" s="1"/>
  <c r="L33"/>
  <c r="N33" s="1"/>
  <c r="I33"/>
  <c r="H33"/>
  <c r="M32"/>
  <c r="O32" s="1"/>
  <c r="I32"/>
  <c r="H32"/>
  <c r="M31"/>
  <c r="O31" s="1"/>
  <c r="L31"/>
  <c r="N31" s="1"/>
  <c r="I31"/>
  <c r="H31"/>
  <c r="L30"/>
  <c r="N30" s="1"/>
  <c r="I30"/>
  <c r="H30"/>
  <c r="L29"/>
  <c r="N29" s="1"/>
  <c r="I29"/>
  <c r="H29"/>
  <c r="M28"/>
  <c r="O28" s="1"/>
  <c r="I28"/>
  <c r="H28"/>
  <c r="M27"/>
  <c r="O27" s="1"/>
  <c r="I27"/>
  <c r="H27"/>
  <c r="L26"/>
  <c r="N26" s="1"/>
  <c r="I26"/>
  <c r="H26"/>
  <c r="M25"/>
  <c r="O25" s="1"/>
  <c r="L25"/>
  <c r="N25" s="1"/>
  <c r="I25"/>
  <c r="H25"/>
  <c r="M24"/>
  <c r="O24" s="1"/>
  <c r="I24"/>
  <c r="H24"/>
  <c r="M23"/>
  <c r="O23" s="1"/>
  <c r="I23"/>
  <c r="H23"/>
  <c r="L22"/>
  <c r="N22" s="1"/>
  <c r="I22"/>
  <c r="H22"/>
  <c r="L21"/>
  <c r="N21" s="1"/>
  <c r="I21"/>
  <c r="H21"/>
  <c r="M20"/>
  <c r="O20" s="1"/>
  <c r="I20"/>
  <c r="H20"/>
  <c r="M19"/>
  <c r="O19" s="1"/>
  <c r="I19"/>
  <c r="H19"/>
  <c r="L18"/>
  <c r="N18" s="1"/>
  <c r="I18"/>
  <c r="H18"/>
  <c r="M17"/>
  <c r="O17" s="1"/>
  <c r="L17"/>
  <c r="N17" s="1"/>
  <c r="I17"/>
  <c r="H17"/>
  <c r="M16"/>
  <c r="O16" s="1"/>
  <c r="I16"/>
  <c r="H16"/>
  <c r="M15"/>
  <c r="O15" s="1"/>
  <c r="L15"/>
  <c r="N15" s="1"/>
  <c r="I15"/>
  <c r="H15"/>
  <c r="L14"/>
  <c r="N14" s="1"/>
  <c r="I14"/>
  <c r="H14"/>
  <c r="L13"/>
  <c r="N13" s="1"/>
  <c r="I13"/>
  <c r="H13"/>
  <c r="M12"/>
  <c r="O12" s="1"/>
  <c r="I12"/>
  <c r="H12"/>
  <c r="M11"/>
  <c r="O11" s="1"/>
  <c r="I11"/>
  <c r="H11"/>
  <c r="L10"/>
  <c r="N10" s="1"/>
  <c r="I10"/>
  <c r="H10"/>
  <c r="M9"/>
  <c r="O9" s="1"/>
  <c r="L9"/>
  <c r="N9" s="1"/>
  <c r="I9"/>
  <c r="H9"/>
  <c r="M8"/>
  <c r="O8" s="1"/>
  <c r="I8"/>
  <c r="H8"/>
  <c r="I7"/>
  <c r="H7"/>
  <c r="S46"/>
  <c r="S59"/>
  <c r="S161"/>
  <c r="S205"/>
  <c r="U8" i="14" l="1"/>
  <c r="L8" i="12"/>
  <c r="N8" s="1"/>
  <c r="P8" s="1"/>
  <c r="R8" s="1"/>
  <c r="P89"/>
  <c r="P81"/>
  <c r="R81" s="1"/>
  <c r="T81" s="1"/>
  <c r="P77"/>
  <c r="R77" s="1"/>
  <c r="P149"/>
  <c r="R149" s="1"/>
  <c r="P85"/>
  <c r="P91"/>
  <c r="R91" s="1"/>
  <c r="H253"/>
  <c r="P188"/>
  <c r="R188" s="1"/>
  <c r="P60"/>
  <c r="P64"/>
  <c r="R64" s="1"/>
  <c r="P82"/>
  <c r="R82" s="1"/>
  <c r="P90"/>
  <c r="R90" s="1"/>
  <c r="T90" s="1"/>
  <c r="W90" s="1"/>
  <c r="S90" i="13" s="1"/>
  <c r="T90" s="1"/>
  <c r="W90" s="1"/>
  <c r="S90" i="14" s="1"/>
  <c r="T90" s="1"/>
  <c r="P58" i="12"/>
  <c r="P68"/>
  <c r="P93"/>
  <c r="R93" s="1"/>
  <c r="P178"/>
  <c r="P30"/>
  <c r="R30" s="1"/>
  <c r="P38"/>
  <c r="R38" s="1"/>
  <c r="P66"/>
  <c r="R66" s="1"/>
  <c r="P74"/>
  <c r="R74" s="1"/>
  <c r="P99"/>
  <c r="R99" s="1"/>
  <c r="P207"/>
  <c r="R207" s="1"/>
  <c r="T207" s="1"/>
  <c r="W207" s="1"/>
  <c r="S207" i="13" s="1"/>
  <c r="T207" s="1"/>
  <c r="W207" s="1"/>
  <c r="S207" i="14" s="1"/>
  <c r="T207" s="1"/>
  <c r="P219" i="12"/>
  <c r="R219" s="1"/>
  <c r="P222"/>
  <c r="R222" s="1"/>
  <c r="P227"/>
  <c r="R227" s="1"/>
  <c r="P230"/>
  <c r="P235"/>
  <c r="R235" s="1"/>
  <c r="T235" s="1"/>
  <c r="W235" s="1"/>
  <c r="S235" i="13" s="1"/>
  <c r="T235" s="1"/>
  <c r="W235" s="1"/>
  <c r="S235" i="14" s="1"/>
  <c r="T235" s="1"/>
  <c r="P238" i="12"/>
  <c r="R238" s="1"/>
  <c r="P243"/>
  <c r="R243" s="1"/>
  <c r="P246"/>
  <c r="R246" s="1"/>
  <c r="P248"/>
  <c r="R248" s="1"/>
  <c r="R178"/>
  <c r="T178" s="1"/>
  <c r="W178" s="1"/>
  <c r="S178" i="13" s="1"/>
  <c r="T178" s="1"/>
  <c r="P25" i="12"/>
  <c r="R25" s="1"/>
  <c r="T25" s="1"/>
  <c r="W25" s="1"/>
  <c r="S25" i="13" s="1"/>
  <c r="T25" s="1"/>
  <c r="W25" s="1"/>
  <c r="S25" i="14" s="1"/>
  <c r="T25" s="1"/>
  <c r="R58" i="12"/>
  <c r="P61"/>
  <c r="R61" s="1"/>
  <c r="T61" s="1"/>
  <c r="V61" s="1"/>
  <c r="P94"/>
  <c r="R94" s="1"/>
  <c r="T94" s="1"/>
  <c r="W94" s="1"/>
  <c r="S94" i="13" s="1"/>
  <c r="T94" s="1"/>
  <c r="W94" s="1"/>
  <c r="S94" i="14" s="1"/>
  <c r="T94" s="1"/>
  <c r="P124" i="12"/>
  <c r="R124" s="1"/>
  <c r="P218"/>
  <c r="R218" s="1"/>
  <c r="P226"/>
  <c r="R226" s="1"/>
  <c r="P234"/>
  <c r="P242"/>
  <c r="R242" s="1"/>
  <c r="P7"/>
  <c r="P34"/>
  <c r="R34" s="1"/>
  <c r="P62"/>
  <c r="R62" s="1"/>
  <c r="P70"/>
  <c r="R70" s="1"/>
  <c r="P95"/>
  <c r="R95" s="1"/>
  <c r="P98"/>
  <c r="R98" s="1"/>
  <c r="P72"/>
  <c r="P130"/>
  <c r="R130" s="1"/>
  <c r="P150"/>
  <c r="R150" s="1"/>
  <c r="P21"/>
  <c r="R21" s="1"/>
  <c r="P57"/>
  <c r="R57" s="1"/>
  <c r="P110"/>
  <c r="R110" s="1"/>
  <c r="T110" s="1"/>
  <c r="W110" s="1"/>
  <c r="S110" i="13" s="1"/>
  <c r="T110" s="1"/>
  <c r="W110" s="1"/>
  <c r="S110" i="14" s="1"/>
  <c r="T110" s="1"/>
  <c r="P78" i="12"/>
  <c r="R78" s="1"/>
  <c r="P86"/>
  <c r="R86" s="1"/>
  <c r="P176"/>
  <c r="P208"/>
  <c r="R208" s="1"/>
  <c r="P223"/>
  <c r="R223" s="1"/>
  <c r="P231"/>
  <c r="R231" s="1"/>
  <c r="T231" s="1"/>
  <c r="W231" s="1"/>
  <c r="S231" i="13" s="1"/>
  <c r="T231" s="1"/>
  <c r="W231" s="1"/>
  <c r="S231" i="14" s="1"/>
  <c r="T231" s="1"/>
  <c r="P239" i="12"/>
  <c r="R239" s="1"/>
  <c r="T239" s="1"/>
  <c r="W239" s="1"/>
  <c r="S239" i="13" s="1"/>
  <c r="T239" s="1"/>
  <c r="W239" s="1"/>
  <c r="S239" i="14" s="1"/>
  <c r="T239" s="1"/>
  <c r="P247" i="12"/>
  <c r="R247" s="1"/>
  <c r="T247" s="1"/>
  <c r="W247" s="1"/>
  <c r="S247" i="13" s="1"/>
  <c r="T247" s="1"/>
  <c r="W247" s="1"/>
  <c r="S247" i="14" s="1"/>
  <c r="T247" s="1"/>
  <c r="P65" i="12"/>
  <c r="R65" s="1"/>
  <c r="P69"/>
  <c r="R69" s="1"/>
  <c r="P73"/>
  <c r="R73" s="1"/>
  <c r="P122"/>
  <c r="R122" s="1"/>
  <c r="P159"/>
  <c r="R159" s="1"/>
  <c r="T159" s="1"/>
  <c r="W159" s="1"/>
  <c r="S159" i="13" s="1"/>
  <c r="T159" s="1"/>
  <c r="W159" s="1"/>
  <c r="S159" i="14" s="1"/>
  <c r="T159" s="1"/>
  <c r="P10" i="12"/>
  <c r="R10" s="1"/>
  <c r="P11"/>
  <c r="R11" s="1"/>
  <c r="P14"/>
  <c r="R14" s="1"/>
  <c r="P15"/>
  <c r="R15" s="1"/>
  <c r="P19"/>
  <c r="R19" s="1"/>
  <c r="T19" s="1"/>
  <c r="U19" s="1"/>
  <c r="P23"/>
  <c r="R23" s="1"/>
  <c r="T23" s="1"/>
  <c r="W23" s="1"/>
  <c r="S23" i="13" s="1"/>
  <c r="T23" s="1"/>
  <c r="W23" s="1"/>
  <c r="S23" i="14" s="1"/>
  <c r="T23" s="1"/>
  <c r="R60" i="12"/>
  <c r="R68"/>
  <c r="R72"/>
  <c r="P128"/>
  <c r="R128" s="1"/>
  <c r="P132"/>
  <c r="R132" s="1"/>
  <c r="P135"/>
  <c r="R135" s="1"/>
  <c r="P173"/>
  <c r="R173" s="1"/>
  <c r="P206"/>
  <c r="R206" s="1"/>
  <c r="P209"/>
  <c r="R209" s="1"/>
  <c r="T209" s="1"/>
  <c r="W209" s="1"/>
  <c r="S209" i="13" s="1"/>
  <c r="T209" s="1"/>
  <c r="W209" s="1"/>
  <c r="S209" i="14" s="1"/>
  <c r="T209" s="1"/>
  <c r="P220" i="12"/>
  <c r="R220" s="1"/>
  <c r="P221"/>
  <c r="R221" s="1"/>
  <c r="T221" s="1"/>
  <c r="W221" s="1"/>
  <c r="S221" i="13" s="1"/>
  <c r="T221" s="1"/>
  <c r="W221" s="1"/>
  <c r="S221" i="14" s="1"/>
  <c r="T221" s="1"/>
  <c r="P224" i="12"/>
  <c r="R224" s="1"/>
  <c r="P225"/>
  <c r="R225" s="1"/>
  <c r="P228"/>
  <c r="R228" s="1"/>
  <c r="T228" s="1"/>
  <c r="W228" s="1"/>
  <c r="S228" i="13" s="1"/>
  <c r="T228" s="1"/>
  <c r="P229" i="12"/>
  <c r="R229" s="1"/>
  <c r="P232"/>
  <c r="R232" s="1"/>
  <c r="P233"/>
  <c r="R233" s="1"/>
  <c r="P236"/>
  <c r="R236" s="1"/>
  <c r="P237"/>
  <c r="R237" s="1"/>
  <c r="P240"/>
  <c r="R240" s="1"/>
  <c r="T240" s="1"/>
  <c r="U240" s="1"/>
  <c r="P241"/>
  <c r="R241" s="1"/>
  <c r="P244"/>
  <c r="R244" s="1"/>
  <c r="T244" s="1"/>
  <c r="W244" s="1"/>
  <c r="S244" i="13" s="1"/>
  <c r="T244" s="1"/>
  <c r="W244" s="1"/>
  <c r="S244" i="14" s="1"/>
  <c r="T244" s="1"/>
  <c r="P245" i="12"/>
  <c r="R245" s="1"/>
  <c r="P250"/>
  <c r="R250" s="1"/>
  <c r="P27"/>
  <c r="R27" s="1"/>
  <c r="P123"/>
  <c r="R123" s="1"/>
  <c r="P189"/>
  <c r="R189" s="1"/>
  <c r="T189" s="1"/>
  <c r="W189" s="1"/>
  <c r="S189" i="13" s="1"/>
  <c r="T189" s="1"/>
  <c r="W189" s="1"/>
  <c r="S189" i="14" s="1"/>
  <c r="T189" s="1"/>
  <c r="P249" i="12"/>
  <c r="R249" s="1"/>
  <c r="T249" s="1"/>
  <c r="W249" s="1"/>
  <c r="S249" i="13" s="1"/>
  <c r="T249" s="1"/>
  <c r="W249" s="1"/>
  <c r="S249" i="14" s="1"/>
  <c r="T249" s="1"/>
  <c r="R85" i="12"/>
  <c r="T85" s="1"/>
  <c r="U85" s="1"/>
  <c r="R89"/>
  <c r="T89" s="1"/>
  <c r="W89" s="1"/>
  <c r="S89" i="13" s="1"/>
  <c r="T89" s="1"/>
  <c r="P114" i="12"/>
  <c r="R114" s="1"/>
  <c r="P136"/>
  <c r="R136" s="1"/>
  <c r="P144"/>
  <c r="R144" s="1"/>
  <c r="R234"/>
  <c r="P251"/>
  <c r="R251" s="1"/>
  <c r="P101"/>
  <c r="R101" s="1"/>
  <c r="P105"/>
  <c r="R105" s="1"/>
  <c r="T105" s="1"/>
  <c r="W105" s="1"/>
  <c r="S105" i="13" s="1"/>
  <c r="T105" s="1"/>
  <c r="W105" s="1"/>
  <c r="S105" i="14" s="1"/>
  <c r="T105" s="1"/>
  <c r="P113" i="12"/>
  <c r="R113" s="1"/>
  <c r="P210"/>
  <c r="R210" s="1"/>
  <c r="P214"/>
  <c r="R214" s="1"/>
  <c r="I253"/>
  <c r="P24"/>
  <c r="R24" s="1"/>
  <c r="P28"/>
  <c r="R28" s="1"/>
  <c r="P36"/>
  <c r="R36" s="1"/>
  <c r="P43"/>
  <c r="R43" s="1"/>
  <c r="T43" s="1"/>
  <c r="W43" s="1"/>
  <c r="S43" i="13" s="1"/>
  <c r="T43" s="1"/>
  <c r="W43" s="1"/>
  <c r="S43" i="14" s="1"/>
  <c r="T43" s="1"/>
  <c r="P46" i="12"/>
  <c r="R46" s="1"/>
  <c r="T46" s="1"/>
  <c r="W46" s="1"/>
  <c r="S46" i="13" s="1"/>
  <c r="T46" s="1"/>
  <c r="W46" s="1"/>
  <c r="S46" i="14" s="1"/>
  <c r="T46" s="1"/>
  <c r="W46" s="1"/>
  <c r="S46" i="15" s="1"/>
  <c r="P47" i="12"/>
  <c r="R47" s="1"/>
  <c r="P50"/>
  <c r="R50" s="1"/>
  <c r="P51"/>
  <c r="R51" s="1"/>
  <c r="P54"/>
  <c r="R54" s="1"/>
  <c r="T54" s="1"/>
  <c r="W54" s="1"/>
  <c r="S54" i="13" s="1"/>
  <c r="T54" s="1"/>
  <c r="W54" s="1"/>
  <c r="S54" i="14" s="1"/>
  <c r="T54" s="1"/>
  <c r="P104" i="12"/>
  <c r="R104" s="1"/>
  <c r="P108"/>
  <c r="R108" s="1"/>
  <c r="P112"/>
  <c r="R112" s="1"/>
  <c r="P120"/>
  <c r="R120" s="1"/>
  <c r="P146"/>
  <c r="R146" s="1"/>
  <c r="T146" s="1"/>
  <c r="W146" s="1"/>
  <c r="S146" i="13" s="1"/>
  <c r="T146" s="1"/>
  <c r="W146" s="1"/>
  <c r="S146" i="14" s="1"/>
  <c r="T146" s="1"/>
  <c r="P157" i="12"/>
  <c r="R157" s="1"/>
  <c r="T157" s="1"/>
  <c r="W157" s="1"/>
  <c r="S157" i="13" s="1"/>
  <c r="T157" s="1"/>
  <c r="W157" s="1"/>
  <c r="S157" i="14" s="1"/>
  <c r="T157" s="1"/>
  <c r="P162" i="12"/>
  <c r="R162" s="1"/>
  <c r="P165"/>
  <c r="R165" s="1"/>
  <c r="P181"/>
  <c r="R181" s="1"/>
  <c r="P26"/>
  <c r="R26" s="1"/>
  <c r="P32"/>
  <c r="R32" s="1"/>
  <c r="P40"/>
  <c r="R40" s="1"/>
  <c r="T40" s="1"/>
  <c r="W40" s="1"/>
  <c r="S40" i="13" s="1"/>
  <c r="T40" s="1"/>
  <c r="W40" s="1"/>
  <c r="S40" i="14" s="1"/>
  <c r="T40" s="1"/>
  <c r="P44" i="12"/>
  <c r="R44" s="1"/>
  <c r="P45"/>
  <c r="R45" s="1"/>
  <c r="P48"/>
  <c r="R48" s="1"/>
  <c r="P49"/>
  <c r="R49" s="1"/>
  <c r="P170"/>
  <c r="R170" s="1"/>
  <c r="P186"/>
  <c r="R186" s="1"/>
  <c r="P194"/>
  <c r="R194" s="1"/>
  <c r="P198"/>
  <c r="R198" s="1"/>
  <c r="P13"/>
  <c r="R13" s="1"/>
  <c r="P29"/>
  <c r="R29" s="1"/>
  <c r="T29" s="1"/>
  <c r="W29" s="1"/>
  <c r="S29" i="13" s="1"/>
  <c r="T29" s="1"/>
  <c r="W29" s="1"/>
  <c r="S29" i="14" s="1"/>
  <c r="T29" s="1"/>
  <c r="P42" i="12"/>
  <c r="R42" s="1"/>
  <c r="P56"/>
  <c r="R56" s="1"/>
  <c r="P139"/>
  <c r="R139" s="1"/>
  <c r="P151"/>
  <c r="R151" s="1"/>
  <c r="P164"/>
  <c r="R164" s="1"/>
  <c r="P172"/>
  <c r="R172" s="1"/>
  <c r="P179"/>
  <c r="R179" s="1"/>
  <c r="T179" s="1"/>
  <c r="W179" s="1"/>
  <c r="S179" i="13" s="1"/>
  <c r="T179" s="1"/>
  <c r="W179" s="1"/>
  <c r="S179" i="14" s="1"/>
  <c r="T179" s="1"/>
  <c r="P180" i="12"/>
  <c r="R180" s="1"/>
  <c r="P192"/>
  <c r="R192" s="1"/>
  <c r="P196"/>
  <c r="R196" s="1"/>
  <c r="P200"/>
  <c r="R200" s="1"/>
  <c r="P9"/>
  <c r="R9" s="1"/>
  <c r="P12"/>
  <c r="R12" s="1"/>
  <c r="P16"/>
  <c r="R16" s="1"/>
  <c r="T16" s="1"/>
  <c r="W16" s="1"/>
  <c r="S16" i="13" s="1"/>
  <c r="T16" s="1"/>
  <c r="W16" s="1"/>
  <c r="S16" i="14" s="1"/>
  <c r="T16" s="1"/>
  <c r="P17" i="12"/>
  <c r="R17" s="1"/>
  <c r="P134"/>
  <c r="R134" s="1"/>
  <c r="P137"/>
  <c r="R137" s="1"/>
  <c r="T137" s="1"/>
  <c r="W137" s="1"/>
  <c r="S137" i="13" s="1"/>
  <c r="T137" s="1"/>
  <c r="W137" s="1"/>
  <c r="S137" i="14" s="1"/>
  <c r="T137" s="1"/>
  <c r="P143" i="12"/>
  <c r="R143" s="1"/>
  <c r="P153"/>
  <c r="R153" s="1"/>
  <c r="P154"/>
  <c r="R154" s="1"/>
  <c r="T154" s="1"/>
  <c r="W154" s="1"/>
  <c r="S154" i="13" s="1"/>
  <c r="T154" s="1"/>
  <c r="P166" i="12"/>
  <c r="R166" s="1"/>
  <c r="P174"/>
  <c r="R174" s="1"/>
  <c r="P182"/>
  <c r="R182" s="1"/>
  <c r="T182" s="1"/>
  <c r="P190"/>
  <c r="R190" s="1"/>
  <c r="T190" s="1"/>
  <c r="W190" s="1"/>
  <c r="S190" i="13" s="1"/>
  <c r="T190" s="1"/>
  <c r="W190" s="1"/>
  <c r="S190" i="14" s="1"/>
  <c r="T190" s="1"/>
  <c r="P204" i="12"/>
  <c r="R204" s="1"/>
  <c r="P41"/>
  <c r="R41" s="1"/>
  <c r="P142"/>
  <c r="R142" s="1"/>
  <c r="P155"/>
  <c r="R155" s="1"/>
  <c r="T155" s="1"/>
  <c r="U155" s="1"/>
  <c r="P160"/>
  <c r="R160" s="1"/>
  <c r="P161"/>
  <c r="R161" s="1"/>
  <c r="T161" s="1"/>
  <c r="W161" s="1"/>
  <c r="S161" i="13" s="1"/>
  <c r="T161" s="1"/>
  <c r="W161" s="1"/>
  <c r="S161" i="14" s="1"/>
  <c r="T161" s="1"/>
  <c r="P168" i="12"/>
  <c r="R168" s="1"/>
  <c r="P169"/>
  <c r="R169" s="1"/>
  <c r="P184"/>
  <c r="R184" s="1"/>
  <c r="P185"/>
  <c r="R185" s="1"/>
  <c r="P203"/>
  <c r="R203" s="1"/>
  <c r="P18"/>
  <c r="R18" s="1"/>
  <c r="P22"/>
  <c r="R22" s="1"/>
  <c r="P75"/>
  <c r="R75" s="1"/>
  <c r="T75" s="1"/>
  <c r="W75" s="1"/>
  <c r="S75" i="13" s="1"/>
  <c r="T75" s="1"/>
  <c r="W75" s="1"/>
  <c r="S75" i="14" s="1"/>
  <c r="T75" s="1"/>
  <c r="P76" i="12"/>
  <c r="R76" s="1"/>
  <c r="P79"/>
  <c r="R79" s="1"/>
  <c r="P80"/>
  <c r="R80" s="1"/>
  <c r="T80" s="1"/>
  <c r="W80" s="1"/>
  <c r="S80" i="13" s="1"/>
  <c r="T80" s="1"/>
  <c r="P83" i="12"/>
  <c r="R83" s="1"/>
  <c r="P84"/>
  <c r="R84" s="1"/>
  <c r="T84" s="1"/>
  <c r="W84" s="1"/>
  <c r="S84" i="13" s="1"/>
  <c r="T84" s="1"/>
  <c r="W84" s="1"/>
  <c r="S84" i="14" s="1"/>
  <c r="T84" s="1"/>
  <c r="P87" i="12"/>
  <c r="R87" s="1"/>
  <c r="P88"/>
  <c r="R88" s="1"/>
  <c r="P96"/>
  <c r="R96" s="1"/>
  <c r="P97"/>
  <c r="R97" s="1"/>
  <c r="P100"/>
  <c r="R100" s="1"/>
  <c r="T100" s="1"/>
  <c r="W100" s="1"/>
  <c r="S100" i="13" s="1"/>
  <c r="T100" s="1"/>
  <c r="W100" s="1"/>
  <c r="S100" i="14" s="1"/>
  <c r="T100" s="1"/>
  <c r="P103" i="12"/>
  <c r="R103" s="1"/>
  <c r="P107"/>
  <c r="R107" s="1"/>
  <c r="P109"/>
  <c r="R109" s="1"/>
  <c r="P111"/>
  <c r="R111" s="1"/>
  <c r="P115"/>
  <c r="R115" s="1"/>
  <c r="T115" s="1"/>
  <c r="W115" s="1"/>
  <c r="S115" i="13" s="1"/>
  <c r="T115" s="1"/>
  <c r="W115" s="1"/>
  <c r="S115" i="14" s="1"/>
  <c r="T115" s="1"/>
  <c r="P116" i="12"/>
  <c r="R116" s="1"/>
  <c r="P118"/>
  <c r="R118" s="1"/>
  <c r="P121"/>
  <c r="R121" s="1"/>
  <c r="P20"/>
  <c r="R20" s="1"/>
  <c r="Q253"/>
  <c r="P52"/>
  <c r="R52" s="1"/>
  <c r="P53"/>
  <c r="R53" s="1"/>
  <c r="P55"/>
  <c r="R55" s="1"/>
  <c r="P59"/>
  <c r="R59" s="1"/>
  <c r="T59" s="1"/>
  <c r="U59" s="1"/>
  <c r="P63"/>
  <c r="R63" s="1"/>
  <c r="T63" s="1"/>
  <c r="U63" s="1"/>
  <c r="P67"/>
  <c r="R67" s="1"/>
  <c r="P71"/>
  <c r="R71" s="1"/>
  <c r="T71" s="1"/>
  <c r="U71" s="1"/>
  <c r="P92"/>
  <c r="R92" s="1"/>
  <c r="P102"/>
  <c r="R102" s="1"/>
  <c r="P106"/>
  <c r="R106" s="1"/>
  <c r="P31"/>
  <c r="R31" s="1"/>
  <c r="P33"/>
  <c r="R33" s="1"/>
  <c r="P35"/>
  <c r="R35" s="1"/>
  <c r="P37"/>
  <c r="R37" s="1"/>
  <c r="P39"/>
  <c r="R39" s="1"/>
  <c r="T39" s="1"/>
  <c r="U39" s="1"/>
  <c r="P126"/>
  <c r="R126" s="1"/>
  <c r="P138"/>
  <c r="R138" s="1"/>
  <c r="P140"/>
  <c r="R140" s="1"/>
  <c r="T140" s="1"/>
  <c r="W140" s="1"/>
  <c r="S140" i="13" s="1"/>
  <c r="T140" s="1"/>
  <c r="W140" s="1"/>
  <c r="S140" i="14" s="1"/>
  <c r="T140" s="1"/>
  <c r="P191" i="12"/>
  <c r="R191" s="1"/>
  <c r="P193"/>
  <c r="R193" s="1"/>
  <c r="T193" s="1"/>
  <c r="U193" s="1"/>
  <c r="P195"/>
  <c r="R195" s="1"/>
  <c r="P197"/>
  <c r="R197" s="1"/>
  <c r="P199"/>
  <c r="R199" s="1"/>
  <c r="P201"/>
  <c r="R201" s="1"/>
  <c r="T201" s="1"/>
  <c r="W201" s="1"/>
  <c r="S201" i="13" s="1"/>
  <c r="T201" s="1"/>
  <c r="W201" s="1"/>
  <c r="S201" i="14" s="1"/>
  <c r="T201" s="1"/>
  <c r="P205" i="12"/>
  <c r="R205" s="1"/>
  <c r="T205" s="1"/>
  <c r="U205" s="1"/>
  <c r="P213"/>
  <c r="R213" s="1"/>
  <c r="T213" s="1"/>
  <c r="U213" s="1"/>
  <c r="P217"/>
  <c r="R217" s="1"/>
  <c r="T217" s="1"/>
  <c r="W217" s="1"/>
  <c r="S217" i="13" s="1"/>
  <c r="T217" s="1"/>
  <c r="W217" s="1"/>
  <c r="S217" i="14" s="1"/>
  <c r="T217" s="1"/>
  <c r="I252" i="12"/>
  <c r="P148"/>
  <c r="R148" s="1"/>
  <c r="P152"/>
  <c r="R152" s="1"/>
  <c r="P156"/>
  <c r="R156" s="1"/>
  <c r="P163"/>
  <c r="R163" s="1"/>
  <c r="T163" s="1"/>
  <c r="U163" s="1"/>
  <c r="P167"/>
  <c r="R167" s="1"/>
  <c r="P171"/>
  <c r="R171" s="1"/>
  <c r="T171" s="1"/>
  <c r="W171" s="1"/>
  <c r="S171" i="13" s="1"/>
  <c r="T171" s="1"/>
  <c r="W171" s="1"/>
  <c r="S171" i="14" s="1"/>
  <c r="T171" s="1"/>
  <c r="P175" i="12"/>
  <c r="R175" s="1"/>
  <c r="T175" s="1"/>
  <c r="W175" s="1"/>
  <c r="S175" i="13" s="1"/>
  <c r="T175" s="1"/>
  <c r="W175" s="1"/>
  <c r="S175" i="14" s="1"/>
  <c r="T175" s="1"/>
  <c r="R176" i="12"/>
  <c r="T176" s="1"/>
  <c r="V176" s="1"/>
  <c r="Q176" i="13" s="1"/>
  <c r="R176" s="1"/>
  <c r="T176" s="1"/>
  <c r="P183" i="12"/>
  <c r="R183" s="1"/>
  <c r="P187"/>
  <c r="R187" s="1"/>
  <c r="P212"/>
  <c r="R212" s="1"/>
  <c r="P216"/>
  <c r="R216" s="1"/>
  <c r="H252"/>
  <c r="P117"/>
  <c r="R117" s="1"/>
  <c r="P125"/>
  <c r="R125" s="1"/>
  <c r="P141"/>
  <c r="R141" s="1"/>
  <c r="P145"/>
  <c r="R145" s="1"/>
  <c r="P158"/>
  <c r="R158" s="1"/>
  <c r="P177"/>
  <c r="R177" s="1"/>
  <c r="T177" s="1"/>
  <c r="W177" s="1"/>
  <c r="S177" i="13" s="1"/>
  <c r="T177" s="1"/>
  <c r="P202" i="12"/>
  <c r="R202" s="1"/>
  <c r="P211"/>
  <c r="R211" s="1"/>
  <c r="T211" s="1"/>
  <c r="W211" s="1"/>
  <c r="S211" i="13" s="1"/>
  <c r="T211" s="1"/>
  <c r="P215" i="12"/>
  <c r="R215" s="1"/>
  <c r="P119"/>
  <c r="R119" s="1"/>
  <c r="P127"/>
  <c r="R127" s="1"/>
  <c r="T127" s="1"/>
  <c r="U127" s="1"/>
  <c r="P129"/>
  <c r="R129" s="1"/>
  <c r="T129" s="1"/>
  <c r="W129" s="1"/>
  <c r="S129" i="13" s="1"/>
  <c r="T129" s="1"/>
  <c r="W129" s="1"/>
  <c r="S129" i="14" s="1"/>
  <c r="T129" s="1"/>
  <c r="U129" s="1"/>
  <c r="P131" i="12"/>
  <c r="R131" s="1"/>
  <c r="T131" s="1"/>
  <c r="V131" s="1"/>
  <c r="Q131" i="13" s="1"/>
  <c r="R131" s="1"/>
  <c r="T131" s="1"/>
  <c r="P133" i="12"/>
  <c r="R133" s="1"/>
  <c r="T133" s="1"/>
  <c r="W133" s="1"/>
  <c r="S133" i="13" s="1"/>
  <c r="T133" s="1"/>
  <c r="W133" s="1"/>
  <c r="S133" i="14" s="1"/>
  <c r="T133" s="1"/>
  <c r="P147" i="12"/>
  <c r="R147" s="1"/>
  <c r="T147" s="1"/>
  <c r="W147" s="1"/>
  <c r="S147" i="13" s="1"/>
  <c r="T147" s="1"/>
  <c r="W147" s="1"/>
  <c r="S147" i="14" s="1"/>
  <c r="T147" s="1"/>
  <c r="T46" i="15" l="1"/>
  <c r="W154" i="13"/>
  <c r="V154"/>
  <c r="Q154" i="14" s="1"/>
  <c r="R154" s="1"/>
  <c r="T154" s="1"/>
  <c r="V154" s="1"/>
  <c r="Q61" i="13"/>
  <c r="R230" i="12"/>
  <c r="T230" s="1"/>
  <c r="W230" s="1"/>
  <c r="S230" i="13" s="1"/>
  <c r="T230" s="1"/>
  <c r="U177"/>
  <c r="W177" s="1"/>
  <c r="S177" i="14" s="1"/>
  <c r="T177" s="1"/>
  <c r="W80" i="13"/>
  <c r="V80"/>
  <c r="Q80" i="14" s="1"/>
  <c r="R80" s="1"/>
  <c r="T80" s="1"/>
  <c r="W131" i="13"/>
  <c r="V131"/>
  <c r="W178"/>
  <c r="V178"/>
  <c r="Q178" i="14" s="1"/>
  <c r="R178" s="1"/>
  <c r="T178" s="1"/>
  <c r="W176" i="13"/>
  <c r="V176"/>
  <c r="Q176" i="14" s="1"/>
  <c r="R176" s="1"/>
  <c r="T176" s="1"/>
  <c r="U89" i="13"/>
  <c r="W89" s="1"/>
  <c r="S89" i="14" s="1"/>
  <c r="T89" s="1"/>
  <c r="W228" i="13"/>
  <c r="V228"/>
  <c r="Q228" i="14" s="1"/>
  <c r="R228" s="1"/>
  <c r="T228" s="1"/>
  <c r="V228" s="1"/>
  <c r="W211" i="13"/>
  <c r="V211"/>
  <c r="Q211" i="14" s="1"/>
  <c r="R211" s="1"/>
  <c r="T211" s="1"/>
  <c r="R7" i="12"/>
  <c r="T7" s="1"/>
  <c r="P253"/>
  <c r="R253"/>
  <c r="T8"/>
  <c r="U8" s="1"/>
  <c r="W46" i="15" l="1"/>
  <c r="W230" i="13"/>
  <c r="V230"/>
  <c r="Q230" i="14" s="1"/>
  <c r="R230" s="1"/>
  <c r="T230" s="1"/>
  <c r="W230" s="1"/>
  <c r="S229" i="15" s="1"/>
  <c r="T229" s="1"/>
  <c r="W229" s="1"/>
  <c r="S229" i="16" s="1"/>
  <c r="T229" s="1"/>
  <c r="R61" i="13"/>
  <c r="S46" i="16" l="1"/>
  <c r="T61" i="13"/>
  <c r="W61" s="1"/>
  <c r="S61" i="14" s="1"/>
  <c r="T61" s="1"/>
  <c r="Q8" i="11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7"/>
  <c r="K8"/>
  <c r="K9"/>
  <c r="K10"/>
  <c r="K11"/>
  <c r="K12"/>
  <c r="K13"/>
  <c r="K14"/>
  <c r="K15"/>
  <c r="M15" s="1"/>
  <c r="O15" s="1"/>
  <c r="K16"/>
  <c r="K17"/>
  <c r="K18"/>
  <c r="K19"/>
  <c r="K20"/>
  <c r="K21"/>
  <c r="K22"/>
  <c r="K23"/>
  <c r="M23" s="1"/>
  <c r="O23" s="1"/>
  <c r="K24"/>
  <c r="K25"/>
  <c r="K26"/>
  <c r="K27"/>
  <c r="K28"/>
  <c r="K29"/>
  <c r="K30"/>
  <c r="K31"/>
  <c r="M31" s="1"/>
  <c r="O31" s="1"/>
  <c r="K32"/>
  <c r="K33"/>
  <c r="K34"/>
  <c r="K35"/>
  <c r="M35" s="1"/>
  <c r="O35" s="1"/>
  <c r="K36"/>
  <c r="K37"/>
  <c r="K38"/>
  <c r="K39"/>
  <c r="M39" s="1"/>
  <c r="O39" s="1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M59" s="1"/>
  <c r="O59" s="1"/>
  <c r="K60"/>
  <c r="K61"/>
  <c r="K62"/>
  <c r="K63"/>
  <c r="K64"/>
  <c r="K65"/>
  <c r="K66"/>
  <c r="K67"/>
  <c r="M67" s="1"/>
  <c r="O67" s="1"/>
  <c r="K68"/>
  <c r="K69"/>
  <c r="K70"/>
  <c r="K71"/>
  <c r="M71" s="1"/>
  <c r="O71" s="1"/>
  <c r="K72"/>
  <c r="K73"/>
  <c r="K74"/>
  <c r="K75"/>
  <c r="M75" s="1"/>
  <c r="K76"/>
  <c r="K77"/>
  <c r="K78"/>
  <c r="K79"/>
  <c r="K80"/>
  <c r="K81"/>
  <c r="K82"/>
  <c r="K83"/>
  <c r="M83" s="1"/>
  <c r="O83" s="1"/>
  <c r="K84"/>
  <c r="K85"/>
  <c r="K86"/>
  <c r="K87"/>
  <c r="K88"/>
  <c r="K89"/>
  <c r="K90"/>
  <c r="K91"/>
  <c r="M91" s="1"/>
  <c r="O91" s="1"/>
  <c r="K92"/>
  <c r="K93"/>
  <c r="K94"/>
  <c r="K95"/>
  <c r="M95" s="1"/>
  <c r="O95" s="1"/>
  <c r="K96"/>
  <c r="K97"/>
  <c r="K98"/>
  <c r="K99"/>
  <c r="K100"/>
  <c r="K101"/>
  <c r="K102"/>
  <c r="K103"/>
  <c r="M103" s="1"/>
  <c r="O103" s="1"/>
  <c r="K104"/>
  <c r="K105"/>
  <c r="K106"/>
  <c r="K107"/>
  <c r="M107" s="1"/>
  <c r="O107" s="1"/>
  <c r="K108"/>
  <c r="K109"/>
  <c r="K110"/>
  <c r="K111"/>
  <c r="M111" s="1"/>
  <c r="O111" s="1"/>
  <c r="K112"/>
  <c r="K113"/>
  <c r="K114"/>
  <c r="K115"/>
  <c r="M115" s="1"/>
  <c r="O115" s="1"/>
  <c r="K116"/>
  <c r="K117"/>
  <c r="K118"/>
  <c r="K119"/>
  <c r="M119" s="1"/>
  <c r="O119" s="1"/>
  <c r="K120"/>
  <c r="K121"/>
  <c r="K122"/>
  <c r="K123"/>
  <c r="K124"/>
  <c r="K125"/>
  <c r="K126"/>
  <c r="K127"/>
  <c r="M127" s="1"/>
  <c r="K128"/>
  <c r="K129"/>
  <c r="K130"/>
  <c r="K131"/>
  <c r="M131" s="1"/>
  <c r="O131" s="1"/>
  <c r="K132"/>
  <c r="K133"/>
  <c r="K134"/>
  <c r="K135"/>
  <c r="M135" s="1"/>
  <c r="O135" s="1"/>
  <c r="K136"/>
  <c r="K137"/>
  <c r="K138"/>
  <c r="K139"/>
  <c r="K140"/>
  <c r="K141"/>
  <c r="K142"/>
  <c r="K143"/>
  <c r="M143" s="1"/>
  <c r="O143" s="1"/>
  <c r="K144"/>
  <c r="K145"/>
  <c r="K146"/>
  <c r="K147"/>
  <c r="K148"/>
  <c r="K149"/>
  <c r="K150"/>
  <c r="K151"/>
  <c r="M151" s="1"/>
  <c r="O151" s="1"/>
  <c r="K152"/>
  <c r="K153"/>
  <c r="K154"/>
  <c r="K155"/>
  <c r="M155" s="1"/>
  <c r="O155" s="1"/>
  <c r="K156"/>
  <c r="K157"/>
  <c r="K158"/>
  <c r="K159"/>
  <c r="K160"/>
  <c r="K161"/>
  <c r="K162"/>
  <c r="K163"/>
  <c r="M163" s="1"/>
  <c r="O163" s="1"/>
  <c r="K164"/>
  <c r="K165"/>
  <c r="K166"/>
  <c r="K167"/>
  <c r="M167" s="1"/>
  <c r="O167" s="1"/>
  <c r="K168"/>
  <c r="K169"/>
  <c r="K170"/>
  <c r="K171"/>
  <c r="M171" s="1"/>
  <c r="O171" s="1"/>
  <c r="K172"/>
  <c r="K173"/>
  <c r="K174"/>
  <c r="K175"/>
  <c r="M175" s="1"/>
  <c r="O175" s="1"/>
  <c r="K176"/>
  <c r="K177"/>
  <c r="K178"/>
  <c r="K179"/>
  <c r="M179" s="1"/>
  <c r="O179" s="1"/>
  <c r="K180"/>
  <c r="K181"/>
  <c r="K182"/>
  <c r="K183"/>
  <c r="M183" s="1"/>
  <c r="O183" s="1"/>
  <c r="K184"/>
  <c r="K185"/>
  <c r="K186"/>
  <c r="K187"/>
  <c r="M187" s="1"/>
  <c r="O187" s="1"/>
  <c r="K188"/>
  <c r="K189"/>
  <c r="K190"/>
  <c r="K191"/>
  <c r="K192"/>
  <c r="K193"/>
  <c r="K194"/>
  <c r="K195"/>
  <c r="K196"/>
  <c r="K197"/>
  <c r="K198"/>
  <c r="K199"/>
  <c r="K200"/>
  <c r="K201"/>
  <c r="K202"/>
  <c r="K203"/>
  <c r="M203" s="1"/>
  <c r="O203" s="1"/>
  <c r="K204"/>
  <c r="K205"/>
  <c r="K206"/>
  <c r="K207"/>
  <c r="K208"/>
  <c r="K209"/>
  <c r="K210"/>
  <c r="K211"/>
  <c r="M211" s="1"/>
  <c r="O211" s="1"/>
  <c r="K212"/>
  <c r="K213"/>
  <c r="K214"/>
  <c r="K215"/>
  <c r="M215" s="1"/>
  <c r="O215" s="1"/>
  <c r="K216"/>
  <c r="K217"/>
  <c r="K218"/>
  <c r="K219"/>
  <c r="M219" s="1"/>
  <c r="O219" s="1"/>
  <c r="K220"/>
  <c r="K221"/>
  <c r="K222"/>
  <c r="K223"/>
  <c r="K224"/>
  <c r="K225"/>
  <c r="K226"/>
  <c r="K227"/>
  <c r="M227" s="1"/>
  <c r="O227" s="1"/>
  <c r="K228"/>
  <c r="K229"/>
  <c r="K230"/>
  <c r="K231"/>
  <c r="M231" s="1"/>
  <c r="O231" s="1"/>
  <c r="K232"/>
  <c r="K233"/>
  <c r="K234"/>
  <c r="K235"/>
  <c r="K236"/>
  <c r="K237"/>
  <c r="K238"/>
  <c r="K239"/>
  <c r="M239" s="1"/>
  <c r="O239" s="1"/>
  <c r="K240"/>
  <c r="K241"/>
  <c r="K242"/>
  <c r="K243"/>
  <c r="K244"/>
  <c r="K245"/>
  <c r="K246"/>
  <c r="K247"/>
  <c r="M247" s="1"/>
  <c r="O247" s="1"/>
  <c r="K248"/>
  <c r="K249"/>
  <c r="K250"/>
  <c r="K251"/>
  <c r="M251" s="1"/>
  <c r="O251" s="1"/>
  <c r="K7"/>
  <c r="J8"/>
  <c r="J9"/>
  <c r="J10"/>
  <c r="J11"/>
  <c r="L11" s="1"/>
  <c r="N11" s="1"/>
  <c r="J12"/>
  <c r="J13"/>
  <c r="J14"/>
  <c r="J15"/>
  <c r="L15" s="1"/>
  <c r="N15" s="1"/>
  <c r="J16"/>
  <c r="J17"/>
  <c r="J18"/>
  <c r="J19"/>
  <c r="L19" s="1"/>
  <c r="N19" s="1"/>
  <c r="J20"/>
  <c r="J21"/>
  <c r="J22"/>
  <c r="J23"/>
  <c r="J24"/>
  <c r="J25"/>
  <c r="J26"/>
  <c r="J27"/>
  <c r="J28"/>
  <c r="J29"/>
  <c r="J30"/>
  <c r="J31"/>
  <c r="L31" s="1"/>
  <c r="N31" s="1"/>
  <c r="J32"/>
  <c r="J33"/>
  <c r="J34"/>
  <c r="J35"/>
  <c r="L35" s="1"/>
  <c r="N35" s="1"/>
  <c r="J36"/>
  <c r="J37"/>
  <c r="J38"/>
  <c r="J39"/>
  <c r="L39" s="1"/>
  <c r="N39" s="1"/>
  <c r="J40"/>
  <c r="J41"/>
  <c r="J42"/>
  <c r="J43"/>
  <c r="L43" s="1"/>
  <c r="N43" s="1"/>
  <c r="J44"/>
  <c r="J45"/>
  <c r="J46"/>
  <c r="J47"/>
  <c r="L47" s="1"/>
  <c r="N47" s="1"/>
  <c r="J48"/>
  <c r="J49"/>
  <c r="J50"/>
  <c r="J51"/>
  <c r="L51" s="1"/>
  <c r="N51" s="1"/>
  <c r="J52"/>
  <c r="J53"/>
  <c r="J54"/>
  <c r="J55"/>
  <c r="L55" s="1"/>
  <c r="N55" s="1"/>
  <c r="J56"/>
  <c r="J57"/>
  <c r="J58"/>
  <c r="J59"/>
  <c r="L59" s="1"/>
  <c r="N59" s="1"/>
  <c r="J60"/>
  <c r="J61"/>
  <c r="J62"/>
  <c r="J63"/>
  <c r="L63" s="1"/>
  <c r="N63" s="1"/>
  <c r="J64"/>
  <c r="J65"/>
  <c r="J66"/>
  <c r="J67"/>
  <c r="L67" s="1"/>
  <c r="N67" s="1"/>
  <c r="J68"/>
  <c r="J69"/>
  <c r="J70"/>
  <c r="J71"/>
  <c r="L71" s="1"/>
  <c r="N71" s="1"/>
  <c r="J72"/>
  <c r="J73"/>
  <c r="J74"/>
  <c r="J75"/>
  <c r="L75" s="1"/>
  <c r="N75" s="1"/>
  <c r="J76"/>
  <c r="J77"/>
  <c r="J78"/>
  <c r="J79"/>
  <c r="L79" s="1"/>
  <c r="N79" s="1"/>
  <c r="J80"/>
  <c r="J81"/>
  <c r="J82"/>
  <c r="J83"/>
  <c r="L83" s="1"/>
  <c r="N83" s="1"/>
  <c r="J84"/>
  <c r="J85"/>
  <c r="J86"/>
  <c r="J87"/>
  <c r="L87" s="1"/>
  <c r="N87" s="1"/>
  <c r="J88"/>
  <c r="J89"/>
  <c r="J90"/>
  <c r="J91"/>
  <c r="L91" s="1"/>
  <c r="N91" s="1"/>
  <c r="J92"/>
  <c r="J93"/>
  <c r="J94"/>
  <c r="J95"/>
  <c r="L95" s="1"/>
  <c r="N95" s="1"/>
  <c r="J96"/>
  <c r="J97"/>
  <c r="J98"/>
  <c r="J99"/>
  <c r="L99" s="1"/>
  <c r="N99" s="1"/>
  <c r="J100"/>
  <c r="J101"/>
  <c r="J102"/>
  <c r="J103"/>
  <c r="L103" s="1"/>
  <c r="N103" s="1"/>
  <c r="J104"/>
  <c r="J105"/>
  <c r="J106"/>
  <c r="J107"/>
  <c r="L107" s="1"/>
  <c r="N107" s="1"/>
  <c r="J108"/>
  <c r="J109"/>
  <c r="J110"/>
  <c r="J111"/>
  <c r="L111" s="1"/>
  <c r="N111" s="1"/>
  <c r="J112"/>
  <c r="J113"/>
  <c r="J114"/>
  <c r="J115"/>
  <c r="L115" s="1"/>
  <c r="N115" s="1"/>
  <c r="J116"/>
  <c r="J117"/>
  <c r="J118"/>
  <c r="J119"/>
  <c r="L119" s="1"/>
  <c r="N119" s="1"/>
  <c r="J120"/>
  <c r="J121"/>
  <c r="J122"/>
  <c r="J123"/>
  <c r="L123" s="1"/>
  <c r="N123" s="1"/>
  <c r="J124"/>
  <c r="J125"/>
  <c r="J126"/>
  <c r="J127"/>
  <c r="L127" s="1"/>
  <c r="N127" s="1"/>
  <c r="J128"/>
  <c r="J129"/>
  <c r="J130"/>
  <c r="J131"/>
  <c r="J132"/>
  <c r="J133"/>
  <c r="J134"/>
  <c r="J135"/>
  <c r="L135" s="1"/>
  <c r="N135" s="1"/>
  <c r="J136"/>
  <c r="J137"/>
  <c r="J138"/>
  <c r="J139"/>
  <c r="L139" s="1"/>
  <c r="N139" s="1"/>
  <c r="J140"/>
  <c r="J141"/>
  <c r="J142"/>
  <c r="J143"/>
  <c r="L143" s="1"/>
  <c r="N143" s="1"/>
  <c r="J144"/>
  <c r="J145"/>
  <c r="J146"/>
  <c r="J147"/>
  <c r="J148"/>
  <c r="J149"/>
  <c r="J150"/>
  <c r="J151"/>
  <c r="L151" s="1"/>
  <c r="N151" s="1"/>
  <c r="J152"/>
  <c r="J153"/>
  <c r="J154"/>
  <c r="J155"/>
  <c r="L155" s="1"/>
  <c r="N155" s="1"/>
  <c r="J156"/>
  <c r="J157"/>
  <c r="J158"/>
  <c r="J159"/>
  <c r="L159" s="1"/>
  <c r="N159" s="1"/>
  <c r="J160"/>
  <c r="J161"/>
  <c r="J162"/>
  <c r="J163"/>
  <c r="L163" s="1"/>
  <c r="N163" s="1"/>
  <c r="J164"/>
  <c r="J165"/>
  <c r="J166"/>
  <c r="J167"/>
  <c r="J168"/>
  <c r="J169"/>
  <c r="J170"/>
  <c r="J171"/>
  <c r="L171" s="1"/>
  <c r="N171" s="1"/>
  <c r="J172"/>
  <c r="J173"/>
  <c r="J174"/>
  <c r="J175"/>
  <c r="L175" s="1"/>
  <c r="N175" s="1"/>
  <c r="J176"/>
  <c r="J177"/>
  <c r="J178"/>
  <c r="J179"/>
  <c r="L179" s="1"/>
  <c r="N179" s="1"/>
  <c r="J180"/>
  <c r="J181"/>
  <c r="J182"/>
  <c r="J183"/>
  <c r="L183" s="1"/>
  <c r="N183" s="1"/>
  <c r="J184"/>
  <c r="J185"/>
  <c r="J186"/>
  <c r="J187"/>
  <c r="L187" s="1"/>
  <c r="N187" s="1"/>
  <c r="J188"/>
  <c r="J189"/>
  <c r="J190"/>
  <c r="J191"/>
  <c r="L191" s="1"/>
  <c r="N191" s="1"/>
  <c r="J192"/>
  <c r="J193"/>
  <c r="J194"/>
  <c r="J195"/>
  <c r="L195" s="1"/>
  <c r="N195" s="1"/>
  <c r="J196"/>
  <c r="J197"/>
  <c r="J198"/>
  <c r="J199"/>
  <c r="L199" s="1"/>
  <c r="N199" s="1"/>
  <c r="J200"/>
  <c r="J201"/>
  <c r="J202"/>
  <c r="L202" s="1"/>
  <c r="N202" s="1"/>
  <c r="J203"/>
  <c r="L203" s="1"/>
  <c r="N203" s="1"/>
  <c r="J204"/>
  <c r="J205"/>
  <c r="J206"/>
  <c r="J207"/>
  <c r="L207" s="1"/>
  <c r="N207" s="1"/>
  <c r="J208"/>
  <c r="J209"/>
  <c r="J210"/>
  <c r="J211"/>
  <c r="L211" s="1"/>
  <c r="N211" s="1"/>
  <c r="J212"/>
  <c r="J213"/>
  <c r="J214"/>
  <c r="J215"/>
  <c r="L215" s="1"/>
  <c r="N215" s="1"/>
  <c r="J216"/>
  <c r="J217"/>
  <c r="L217" s="1"/>
  <c r="N217" s="1"/>
  <c r="J218"/>
  <c r="J219"/>
  <c r="L219" s="1"/>
  <c r="N219" s="1"/>
  <c r="J220"/>
  <c r="L220" s="1"/>
  <c r="N220" s="1"/>
  <c r="J221"/>
  <c r="J222"/>
  <c r="J223"/>
  <c r="L223" s="1"/>
  <c r="N223" s="1"/>
  <c r="J224"/>
  <c r="J225"/>
  <c r="J226"/>
  <c r="J227"/>
  <c r="J228"/>
  <c r="J229"/>
  <c r="J230"/>
  <c r="L230" s="1"/>
  <c r="N230" s="1"/>
  <c r="J231"/>
  <c r="L231" s="1"/>
  <c r="N231" s="1"/>
  <c r="J232"/>
  <c r="J233"/>
  <c r="J234"/>
  <c r="J235"/>
  <c r="L235" s="1"/>
  <c r="N235" s="1"/>
  <c r="J236"/>
  <c r="J237"/>
  <c r="J238"/>
  <c r="J239"/>
  <c r="L239" s="1"/>
  <c r="N239" s="1"/>
  <c r="J240"/>
  <c r="J241"/>
  <c r="L241" s="1"/>
  <c r="N241" s="1"/>
  <c r="J242"/>
  <c r="L242" s="1"/>
  <c r="N242" s="1"/>
  <c r="J243"/>
  <c r="L243" s="1"/>
  <c r="N243" s="1"/>
  <c r="J244"/>
  <c r="J245"/>
  <c r="J246"/>
  <c r="J247"/>
  <c r="L247" s="1"/>
  <c r="N247" s="1"/>
  <c r="J248"/>
  <c r="L248" s="1"/>
  <c r="N248" s="1"/>
  <c r="J249"/>
  <c r="J250"/>
  <c r="L250" s="1"/>
  <c r="N250" s="1"/>
  <c r="J251"/>
  <c r="L251" s="1"/>
  <c r="N251" s="1"/>
  <c r="J7"/>
  <c r="V253"/>
  <c r="I251"/>
  <c r="H251"/>
  <c r="M250"/>
  <c r="O250" s="1"/>
  <c r="I250"/>
  <c r="H250"/>
  <c r="M249"/>
  <c r="O249" s="1"/>
  <c r="L249"/>
  <c r="N249" s="1"/>
  <c r="I249"/>
  <c r="H249"/>
  <c r="M248"/>
  <c r="O248" s="1"/>
  <c r="I248"/>
  <c r="H248"/>
  <c r="I247"/>
  <c r="H247"/>
  <c r="M246"/>
  <c r="O246" s="1"/>
  <c r="L246"/>
  <c r="N246" s="1"/>
  <c r="I246"/>
  <c r="H246"/>
  <c r="M245"/>
  <c r="O245" s="1"/>
  <c r="L245"/>
  <c r="N245" s="1"/>
  <c r="I245"/>
  <c r="H245"/>
  <c r="M244"/>
  <c r="O244" s="1"/>
  <c r="L244"/>
  <c r="N244" s="1"/>
  <c r="I244"/>
  <c r="H244"/>
  <c r="M243"/>
  <c r="O243" s="1"/>
  <c r="I243"/>
  <c r="H243"/>
  <c r="M242"/>
  <c r="O242" s="1"/>
  <c r="I242"/>
  <c r="H242"/>
  <c r="M241"/>
  <c r="O241" s="1"/>
  <c r="I241"/>
  <c r="H241"/>
  <c r="M240"/>
  <c r="O240" s="1"/>
  <c r="L240"/>
  <c r="N240" s="1"/>
  <c r="I240"/>
  <c r="H240"/>
  <c r="I239"/>
  <c r="H239"/>
  <c r="M238"/>
  <c r="O238" s="1"/>
  <c r="L238"/>
  <c r="N238" s="1"/>
  <c r="I238"/>
  <c r="H238"/>
  <c r="M237"/>
  <c r="O237" s="1"/>
  <c r="L237"/>
  <c r="N237" s="1"/>
  <c r="I237"/>
  <c r="H237"/>
  <c r="M236"/>
  <c r="O236" s="1"/>
  <c r="L236"/>
  <c r="N236" s="1"/>
  <c r="I236"/>
  <c r="H236"/>
  <c r="M235"/>
  <c r="O235" s="1"/>
  <c r="I235"/>
  <c r="H235"/>
  <c r="M234"/>
  <c r="O234" s="1"/>
  <c r="L234"/>
  <c r="N234" s="1"/>
  <c r="I234"/>
  <c r="H234"/>
  <c r="M233"/>
  <c r="O233" s="1"/>
  <c r="L233"/>
  <c r="N233" s="1"/>
  <c r="I233"/>
  <c r="H233"/>
  <c r="M232"/>
  <c r="O232" s="1"/>
  <c r="L232"/>
  <c r="N232" s="1"/>
  <c r="I232"/>
  <c r="H232"/>
  <c r="I231"/>
  <c r="H231"/>
  <c r="M230"/>
  <c r="O230" s="1"/>
  <c r="I230"/>
  <c r="H230"/>
  <c r="M229"/>
  <c r="O229" s="1"/>
  <c r="L229"/>
  <c r="N229" s="1"/>
  <c r="I229"/>
  <c r="H229"/>
  <c r="M228"/>
  <c r="O228" s="1"/>
  <c r="L228"/>
  <c r="N228" s="1"/>
  <c r="I228"/>
  <c r="H228"/>
  <c r="L227"/>
  <c r="N227" s="1"/>
  <c r="I227"/>
  <c r="H227"/>
  <c r="M226"/>
  <c r="O226" s="1"/>
  <c r="L226"/>
  <c r="N226" s="1"/>
  <c r="I226"/>
  <c r="H226"/>
  <c r="M225"/>
  <c r="O225" s="1"/>
  <c r="L225"/>
  <c r="N225" s="1"/>
  <c r="I225"/>
  <c r="H225"/>
  <c r="M224"/>
  <c r="O224" s="1"/>
  <c r="L224"/>
  <c r="N224" s="1"/>
  <c r="I224"/>
  <c r="H224"/>
  <c r="M223"/>
  <c r="O223" s="1"/>
  <c r="I223"/>
  <c r="H223"/>
  <c r="M222"/>
  <c r="O222" s="1"/>
  <c r="L222"/>
  <c r="N222" s="1"/>
  <c r="I222"/>
  <c r="H222"/>
  <c r="M221"/>
  <c r="O221" s="1"/>
  <c r="L221"/>
  <c r="N221" s="1"/>
  <c r="I221"/>
  <c r="H221"/>
  <c r="M220"/>
  <c r="O220" s="1"/>
  <c r="I220"/>
  <c r="H220"/>
  <c r="I219"/>
  <c r="H219"/>
  <c r="M218"/>
  <c r="O218" s="1"/>
  <c r="L218"/>
  <c r="N218" s="1"/>
  <c r="I218"/>
  <c r="H218"/>
  <c r="M217"/>
  <c r="O217" s="1"/>
  <c r="I217"/>
  <c r="H217"/>
  <c r="M216"/>
  <c r="O216" s="1"/>
  <c r="L216"/>
  <c r="N216" s="1"/>
  <c r="I216"/>
  <c r="H216"/>
  <c r="I215"/>
  <c r="H215"/>
  <c r="M214"/>
  <c r="O214" s="1"/>
  <c r="L214"/>
  <c r="N214" s="1"/>
  <c r="I214"/>
  <c r="H214"/>
  <c r="M213"/>
  <c r="O213" s="1"/>
  <c r="L213"/>
  <c r="N213" s="1"/>
  <c r="I213"/>
  <c r="H213"/>
  <c r="O212"/>
  <c r="M212"/>
  <c r="L212"/>
  <c r="N212" s="1"/>
  <c r="I212"/>
  <c r="H212"/>
  <c r="I211"/>
  <c r="H211"/>
  <c r="M210"/>
  <c r="O210" s="1"/>
  <c r="L210"/>
  <c r="N210" s="1"/>
  <c r="I210"/>
  <c r="H210"/>
  <c r="M209"/>
  <c r="O209" s="1"/>
  <c r="L209"/>
  <c r="N209" s="1"/>
  <c r="I209"/>
  <c r="H209"/>
  <c r="M208"/>
  <c r="O208" s="1"/>
  <c r="L208"/>
  <c r="N208" s="1"/>
  <c r="I208"/>
  <c r="H208"/>
  <c r="M207"/>
  <c r="O207" s="1"/>
  <c r="I207"/>
  <c r="H207"/>
  <c r="M206"/>
  <c r="O206" s="1"/>
  <c r="L206"/>
  <c r="N206" s="1"/>
  <c r="I206"/>
  <c r="H206"/>
  <c r="M205"/>
  <c r="O205" s="1"/>
  <c r="L205"/>
  <c r="N205" s="1"/>
  <c r="I205"/>
  <c r="H205"/>
  <c r="M204"/>
  <c r="O204" s="1"/>
  <c r="L204"/>
  <c r="N204" s="1"/>
  <c r="I204"/>
  <c r="H204"/>
  <c r="I203"/>
  <c r="H203"/>
  <c r="M202"/>
  <c r="O202" s="1"/>
  <c r="I202"/>
  <c r="H202"/>
  <c r="M201"/>
  <c r="O201" s="1"/>
  <c r="L201"/>
  <c r="N201" s="1"/>
  <c r="I201"/>
  <c r="H201"/>
  <c r="M200"/>
  <c r="O200" s="1"/>
  <c r="L200"/>
  <c r="N200" s="1"/>
  <c r="I200"/>
  <c r="H200"/>
  <c r="M199"/>
  <c r="O199" s="1"/>
  <c r="I199"/>
  <c r="H199"/>
  <c r="M198"/>
  <c r="O198" s="1"/>
  <c r="L198"/>
  <c r="N198" s="1"/>
  <c r="I198"/>
  <c r="H198"/>
  <c r="M197"/>
  <c r="O197" s="1"/>
  <c r="L197"/>
  <c r="N197" s="1"/>
  <c r="I197"/>
  <c r="H197"/>
  <c r="M196"/>
  <c r="O196" s="1"/>
  <c r="L196"/>
  <c r="N196" s="1"/>
  <c r="I196"/>
  <c r="H196"/>
  <c r="M195"/>
  <c r="O195" s="1"/>
  <c r="I195"/>
  <c r="H195"/>
  <c r="M194"/>
  <c r="O194" s="1"/>
  <c r="L194"/>
  <c r="N194" s="1"/>
  <c r="I194"/>
  <c r="H194"/>
  <c r="M193"/>
  <c r="O193" s="1"/>
  <c r="L193"/>
  <c r="N193" s="1"/>
  <c r="I193"/>
  <c r="H193"/>
  <c r="O192"/>
  <c r="M192"/>
  <c r="L192"/>
  <c r="N192" s="1"/>
  <c r="I192"/>
  <c r="H192"/>
  <c r="M191"/>
  <c r="O191" s="1"/>
  <c r="I191"/>
  <c r="H191"/>
  <c r="M190"/>
  <c r="O190" s="1"/>
  <c r="L190"/>
  <c r="N190" s="1"/>
  <c r="I190"/>
  <c r="H190"/>
  <c r="M189"/>
  <c r="O189" s="1"/>
  <c r="L189"/>
  <c r="N189" s="1"/>
  <c r="I189"/>
  <c r="H189"/>
  <c r="O188"/>
  <c r="M188"/>
  <c r="L188"/>
  <c r="N188" s="1"/>
  <c r="I188"/>
  <c r="H188"/>
  <c r="I187"/>
  <c r="H187"/>
  <c r="M186"/>
  <c r="O186" s="1"/>
  <c r="L186"/>
  <c r="N186" s="1"/>
  <c r="I186"/>
  <c r="H186"/>
  <c r="M185"/>
  <c r="O185" s="1"/>
  <c r="L185"/>
  <c r="N185" s="1"/>
  <c r="I185"/>
  <c r="H185"/>
  <c r="M184"/>
  <c r="O184" s="1"/>
  <c r="L184"/>
  <c r="N184" s="1"/>
  <c r="I184"/>
  <c r="H184"/>
  <c r="I183"/>
  <c r="H183"/>
  <c r="M182"/>
  <c r="O182" s="1"/>
  <c r="L182"/>
  <c r="N182" s="1"/>
  <c r="I182"/>
  <c r="H182"/>
  <c r="M181"/>
  <c r="O181" s="1"/>
  <c r="L181"/>
  <c r="N181" s="1"/>
  <c r="I181"/>
  <c r="H181"/>
  <c r="M180"/>
  <c r="O180" s="1"/>
  <c r="L180"/>
  <c r="N180" s="1"/>
  <c r="I180"/>
  <c r="H180"/>
  <c r="I179"/>
  <c r="H179"/>
  <c r="M178"/>
  <c r="O178" s="1"/>
  <c r="L178"/>
  <c r="N178" s="1"/>
  <c r="I178"/>
  <c r="H178"/>
  <c r="M177"/>
  <c r="O177" s="1"/>
  <c r="L177"/>
  <c r="N177" s="1"/>
  <c r="I177"/>
  <c r="H177"/>
  <c r="M176"/>
  <c r="O176" s="1"/>
  <c r="L176"/>
  <c r="N176" s="1"/>
  <c r="I176"/>
  <c r="H176"/>
  <c r="I175"/>
  <c r="H175"/>
  <c r="M174"/>
  <c r="O174" s="1"/>
  <c r="L174"/>
  <c r="N174" s="1"/>
  <c r="I174"/>
  <c r="H174"/>
  <c r="M173"/>
  <c r="O173" s="1"/>
  <c r="L173"/>
  <c r="N173" s="1"/>
  <c r="I173"/>
  <c r="H173"/>
  <c r="M172"/>
  <c r="O172" s="1"/>
  <c r="L172"/>
  <c r="N172" s="1"/>
  <c r="I172"/>
  <c r="H172"/>
  <c r="I171"/>
  <c r="H171"/>
  <c r="M170"/>
  <c r="O170" s="1"/>
  <c r="L170"/>
  <c r="N170" s="1"/>
  <c r="I170"/>
  <c r="H170"/>
  <c r="M169"/>
  <c r="O169" s="1"/>
  <c r="L169"/>
  <c r="N169" s="1"/>
  <c r="I169"/>
  <c r="H169"/>
  <c r="M168"/>
  <c r="O168" s="1"/>
  <c r="L168"/>
  <c r="N168" s="1"/>
  <c r="I168"/>
  <c r="H168"/>
  <c r="L167"/>
  <c r="N167" s="1"/>
  <c r="I167"/>
  <c r="H167"/>
  <c r="M166"/>
  <c r="O166" s="1"/>
  <c r="L166"/>
  <c r="N166" s="1"/>
  <c r="I166"/>
  <c r="H166"/>
  <c r="M165"/>
  <c r="O165" s="1"/>
  <c r="L165"/>
  <c r="N165" s="1"/>
  <c r="I165"/>
  <c r="H165"/>
  <c r="M164"/>
  <c r="O164" s="1"/>
  <c r="L164"/>
  <c r="N164" s="1"/>
  <c r="I164"/>
  <c r="H164"/>
  <c r="I163"/>
  <c r="H163"/>
  <c r="M162"/>
  <c r="O162" s="1"/>
  <c r="L162"/>
  <c r="N162" s="1"/>
  <c r="I162"/>
  <c r="H162"/>
  <c r="M161"/>
  <c r="O161" s="1"/>
  <c r="L161"/>
  <c r="N161" s="1"/>
  <c r="I161"/>
  <c r="H161"/>
  <c r="M160"/>
  <c r="O160" s="1"/>
  <c r="L160"/>
  <c r="N160" s="1"/>
  <c r="I160"/>
  <c r="H160"/>
  <c r="M159"/>
  <c r="O159" s="1"/>
  <c r="I159"/>
  <c r="H159"/>
  <c r="M158"/>
  <c r="O158" s="1"/>
  <c r="L158"/>
  <c r="N158" s="1"/>
  <c r="I158"/>
  <c r="H158"/>
  <c r="M157"/>
  <c r="O157" s="1"/>
  <c r="L157"/>
  <c r="N157" s="1"/>
  <c r="I157"/>
  <c r="H157"/>
  <c r="O156"/>
  <c r="M156"/>
  <c r="L156"/>
  <c r="N156" s="1"/>
  <c r="I156"/>
  <c r="H156"/>
  <c r="I155"/>
  <c r="H155"/>
  <c r="M154"/>
  <c r="O154" s="1"/>
  <c r="L154"/>
  <c r="N154" s="1"/>
  <c r="P154" s="1"/>
  <c r="R154" s="1"/>
  <c r="I154"/>
  <c r="H154"/>
  <c r="M153"/>
  <c r="O153" s="1"/>
  <c r="L153"/>
  <c r="N153" s="1"/>
  <c r="I153"/>
  <c r="H153"/>
  <c r="N152"/>
  <c r="M152"/>
  <c r="O152" s="1"/>
  <c r="L152"/>
  <c r="I152"/>
  <c r="H152"/>
  <c r="I151"/>
  <c r="H151"/>
  <c r="M150"/>
  <c r="O150" s="1"/>
  <c r="L150"/>
  <c r="N150" s="1"/>
  <c r="I150"/>
  <c r="H150"/>
  <c r="M149"/>
  <c r="O149" s="1"/>
  <c r="L149"/>
  <c r="N149" s="1"/>
  <c r="I149"/>
  <c r="H149"/>
  <c r="M148"/>
  <c r="O148" s="1"/>
  <c r="L148"/>
  <c r="N148" s="1"/>
  <c r="P148" s="1"/>
  <c r="R148" s="1"/>
  <c r="I148"/>
  <c r="H148"/>
  <c r="M147"/>
  <c r="O147" s="1"/>
  <c r="L147"/>
  <c r="N147" s="1"/>
  <c r="I147"/>
  <c r="H147"/>
  <c r="M146"/>
  <c r="O146" s="1"/>
  <c r="L146"/>
  <c r="N146" s="1"/>
  <c r="I146"/>
  <c r="H146"/>
  <c r="O145"/>
  <c r="M145"/>
  <c r="L145"/>
  <c r="N145" s="1"/>
  <c r="I145"/>
  <c r="H145"/>
  <c r="M144"/>
  <c r="O144" s="1"/>
  <c r="L144"/>
  <c r="N144" s="1"/>
  <c r="I144"/>
  <c r="H144"/>
  <c r="I143"/>
  <c r="H143"/>
  <c r="M142"/>
  <c r="O142" s="1"/>
  <c r="L142"/>
  <c r="N142" s="1"/>
  <c r="I142"/>
  <c r="H142"/>
  <c r="M141"/>
  <c r="O141" s="1"/>
  <c r="L141"/>
  <c r="N141" s="1"/>
  <c r="I141"/>
  <c r="H141"/>
  <c r="M140"/>
  <c r="O140" s="1"/>
  <c r="L140"/>
  <c r="N140" s="1"/>
  <c r="I140"/>
  <c r="H140"/>
  <c r="M139"/>
  <c r="O139" s="1"/>
  <c r="I139"/>
  <c r="H139"/>
  <c r="M138"/>
  <c r="O138" s="1"/>
  <c r="L138"/>
  <c r="N138" s="1"/>
  <c r="I138"/>
  <c r="H138"/>
  <c r="M137"/>
  <c r="O137" s="1"/>
  <c r="L137"/>
  <c r="N137" s="1"/>
  <c r="I137"/>
  <c r="H137"/>
  <c r="M136"/>
  <c r="O136" s="1"/>
  <c r="L136"/>
  <c r="N136" s="1"/>
  <c r="I136"/>
  <c r="H136"/>
  <c r="I135"/>
  <c r="H135"/>
  <c r="M134"/>
  <c r="O134" s="1"/>
  <c r="L134"/>
  <c r="N134" s="1"/>
  <c r="I134"/>
  <c r="H134"/>
  <c r="M133"/>
  <c r="O133" s="1"/>
  <c r="L133"/>
  <c r="N133" s="1"/>
  <c r="I133"/>
  <c r="H133"/>
  <c r="M132"/>
  <c r="O132" s="1"/>
  <c r="L132"/>
  <c r="N132" s="1"/>
  <c r="I132"/>
  <c r="H132"/>
  <c r="L131"/>
  <c r="N131" s="1"/>
  <c r="I131"/>
  <c r="H131"/>
  <c r="M130"/>
  <c r="O130" s="1"/>
  <c r="L130"/>
  <c r="N130" s="1"/>
  <c r="I130"/>
  <c r="H130"/>
  <c r="M129"/>
  <c r="O129" s="1"/>
  <c r="L129"/>
  <c r="N129" s="1"/>
  <c r="I129"/>
  <c r="H129"/>
  <c r="M128"/>
  <c r="O128" s="1"/>
  <c r="L128"/>
  <c r="N128" s="1"/>
  <c r="I128"/>
  <c r="H128"/>
  <c r="O127"/>
  <c r="I127"/>
  <c r="H127"/>
  <c r="M126"/>
  <c r="O126" s="1"/>
  <c r="L126"/>
  <c r="N126" s="1"/>
  <c r="I126"/>
  <c r="H126"/>
  <c r="M125"/>
  <c r="O125" s="1"/>
  <c r="L125"/>
  <c r="N125" s="1"/>
  <c r="I125"/>
  <c r="H125"/>
  <c r="M124"/>
  <c r="O124" s="1"/>
  <c r="L124"/>
  <c r="N124" s="1"/>
  <c r="I124"/>
  <c r="H124"/>
  <c r="M123"/>
  <c r="O123" s="1"/>
  <c r="I123"/>
  <c r="H123"/>
  <c r="M122"/>
  <c r="O122" s="1"/>
  <c r="L122"/>
  <c r="N122" s="1"/>
  <c r="I122"/>
  <c r="H122"/>
  <c r="M121"/>
  <c r="O121" s="1"/>
  <c r="L121"/>
  <c r="N121" s="1"/>
  <c r="I121"/>
  <c r="H121"/>
  <c r="M120"/>
  <c r="O120" s="1"/>
  <c r="L120"/>
  <c r="N120" s="1"/>
  <c r="I120"/>
  <c r="H120"/>
  <c r="I119"/>
  <c r="H119"/>
  <c r="M118"/>
  <c r="O118" s="1"/>
  <c r="L118"/>
  <c r="N118" s="1"/>
  <c r="I118"/>
  <c r="H118"/>
  <c r="N117"/>
  <c r="M117"/>
  <c r="O117" s="1"/>
  <c r="L117"/>
  <c r="I117"/>
  <c r="H117"/>
  <c r="M116"/>
  <c r="O116" s="1"/>
  <c r="L116"/>
  <c r="N116" s="1"/>
  <c r="I116"/>
  <c r="H116"/>
  <c r="I115"/>
  <c r="H115"/>
  <c r="M114"/>
  <c r="O114" s="1"/>
  <c r="L114"/>
  <c r="N114" s="1"/>
  <c r="I114"/>
  <c r="H114"/>
  <c r="M113"/>
  <c r="O113" s="1"/>
  <c r="L113"/>
  <c r="N113" s="1"/>
  <c r="I113"/>
  <c r="H113"/>
  <c r="M112"/>
  <c r="O112" s="1"/>
  <c r="L112"/>
  <c r="N112" s="1"/>
  <c r="I112"/>
  <c r="H112"/>
  <c r="I111"/>
  <c r="H111"/>
  <c r="M110"/>
  <c r="O110" s="1"/>
  <c r="L110"/>
  <c r="N110" s="1"/>
  <c r="I110"/>
  <c r="H110"/>
  <c r="M109"/>
  <c r="O109" s="1"/>
  <c r="L109"/>
  <c r="N109" s="1"/>
  <c r="I109"/>
  <c r="H109"/>
  <c r="M108"/>
  <c r="O108" s="1"/>
  <c r="L108"/>
  <c r="N108" s="1"/>
  <c r="I108"/>
  <c r="H108"/>
  <c r="I107"/>
  <c r="H107"/>
  <c r="M106"/>
  <c r="O106" s="1"/>
  <c r="L106"/>
  <c r="N106" s="1"/>
  <c r="I106"/>
  <c r="H106"/>
  <c r="M105"/>
  <c r="O105" s="1"/>
  <c r="L105"/>
  <c r="N105" s="1"/>
  <c r="I105"/>
  <c r="H105"/>
  <c r="M104"/>
  <c r="O104" s="1"/>
  <c r="L104"/>
  <c r="N104" s="1"/>
  <c r="I104"/>
  <c r="H104"/>
  <c r="I103"/>
  <c r="H103"/>
  <c r="M102"/>
  <c r="O102" s="1"/>
  <c r="L102"/>
  <c r="N102" s="1"/>
  <c r="I102"/>
  <c r="H102"/>
  <c r="M101"/>
  <c r="O101" s="1"/>
  <c r="L101"/>
  <c r="N101" s="1"/>
  <c r="I101"/>
  <c r="H101"/>
  <c r="M100"/>
  <c r="O100" s="1"/>
  <c r="L100"/>
  <c r="N100" s="1"/>
  <c r="I100"/>
  <c r="H100"/>
  <c r="M99"/>
  <c r="O99" s="1"/>
  <c r="I99"/>
  <c r="H99"/>
  <c r="M98"/>
  <c r="O98" s="1"/>
  <c r="L98"/>
  <c r="N98" s="1"/>
  <c r="I98"/>
  <c r="H98"/>
  <c r="M97"/>
  <c r="O97" s="1"/>
  <c r="L97"/>
  <c r="N97" s="1"/>
  <c r="P97" s="1"/>
  <c r="R97" s="1"/>
  <c r="I97"/>
  <c r="H97"/>
  <c r="M96"/>
  <c r="O96" s="1"/>
  <c r="L96"/>
  <c r="N96" s="1"/>
  <c r="I96"/>
  <c r="H96"/>
  <c r="I95"/>
  <c r="H95"/>
  <c r="M94"/>
  <c r="O94" s="1"/>
  <c r="L94"/>
  <c r="N94" s="1"/>
  <c r="I94"/>
  <c r="H94"/>
  <c r="M93"/>
  <c r="O93" s="1"/>
  <c r="L93"/>
  <c r="N93" s="1"/>
  <c r="I93"/>
  <c r="H93"/>
  <c r="M92"/>
  <c r="O92" s="1"/>
  <c r="L92"/>
  <c r="N92" s="1"/>
  <c r="I92"/>
  <c r="H92"/>
  <c r="I91"/>
  <c r="H91"/>
  <c r="M90"/>
  <c r="O90" s="1"/>
  <c r="L90"/>
  <c r="N90" s="1"/>
  <c r="I90"/>
  <c r="H90"/>
  <c r="M89"/>
  <c r="O89" s="1"/>
  <c r="L89"/>
  <c r="N89" s="1"/>
  <c r="I89"/>
  <c r="H89"/>
  <c r="M88"/>
  <c r="O88" s="1"/>
  <c r="L88"/>
  <c r="N88" s="1"/>
  <c r="I88"/>
  <c r="H88"/>
  <c r="M87"/>
  <c r="O87" s="1"/>
  <c r="I87"/>
  <c r="H87"/>
  <c r="M86"/>
  <c r="O86" s="1"/>
  <c r="L86"/>
  <c r="N86" s="1"/>
  <c r="I86"/>
  <c r="H86"/>
  <c r="M85"/>
  <c r="O85" s="1"/>
  <c r="L85"/>
  <c r="N85" s="1"/>
  <c r="I85"/>
  <c r="H85"/>
  <c r="M84"/>
  <c r="O84" s="1"/>
  <c r="L84"/>
  <c r="N84" s="1"/>
  <c r="I84"/>
  <c r="H84"/>
  <c r="I83"/>
  <c r="H83"/>
  <c r="M82"/>
  <c r="O82" s="1"/>
  <c r="L82"/>
  <c r="N82" s="1"/>
  <c r="I82"/>
  <c r="H82"/>
  <c r="M81"/>
  <c r="O81" s="1"/>
  <c r="L81"/>
  <c r="N81" s="1"/>
  <c r="I81"/>
  <c r="H81"/>
  <c r="M80"/>
  <c r="O80" s="1"/>
  <c r="L80"/>
  <c r="N80" s="1"/>
  <c r="I80"/>
  <c r="H80"/>
  <c r="M79"/>
  <c r="O79" s="1"/>
  <c r="I79"/>
  <c r="H79"/>
  <c r="M78"/>
  <c r="O78" s="1"/>
  <c r="L78"/>
  <c r="N78" s="1"/>
  <c r="I78"/>
  <c r="H78"/>
  <c r="M77"/>
  <c r="O77" s="1"/>
  <c r="L77"/>
  <c r="N77" s="1"/>
  <c r="I77"/>
  <c r="H77"/>
  <c r="M76"/>
  <c r="O76" s="1"/>
  <c r="L76"/>
  <c r="N76" s="1"/>
  <c r="I76"/>
  <c r="H76"/>
  <c r="O75"/>
  <c r="I75"/>
  <c r="H75"/>
  <c r="M74"/>
  <c r="O74" s="1"/>
  <c r="L74"/>
  <c r="N74" s="1"/>
  <c r="I74"/>
  <c r="H74"/>
  <c r="M73"/>
  <c r="O73" s="1"/>
  <c r="L73"/>
  <c r="N73" s="1"/>
  <c r="I73"/>
  <c r="H73"/>
  <c r="M72"/>
  <c r="O72" s="1"/>
  <c r="L72"/>
  <c r="N72" s="1"/>
  <c r="I72"/>
  <c r="H72"/>
  <c r="I71"/>
  <c r="H71"/>
  <c r="M70"/>
  <c r="O70" s="1"/>
  <c r="L70"/>
  <c r="N70" s="1"/>
  <c r="I70"/>
  <c r="H70"/>
  <c r="O69"/>
  <c r="M69"/>
  <c r="L69"/>
  <c r="N69" s="1"/>
  <c r="I69"/>
  <c r="H69"/>
  <c r="M68"/>
  <c r="O68" s="1"/>
  <c r="L68"/>
  <c r="N68" s="1"/>
  <c r="I68"/>
  <c r="H68"/>
  <c r="I67"/>
  <c r="H67"/>
  <c r="M66"/>
  <c r="O66" s="1"/>
  <c r="L66"/>
  <c r="N66" s="1"/>
  <c r="I66"/>
  <c r="H66"/>
  <c r="M65"/>
  <c r="O65" s="1"/>
  <c r="L65"/>
  <c r="N65" s="1"/>
  <c r="I65"/>
  <c r="H65"/>
  <c r="M64"/>
  <c r="O64" s="1"/>
  <c r="L64"/>
  <c r="N64" s="1"/>
  <c r="I64"/>
  <c r="H64"/>
  <c r="M63"/>
  <c r="O63" s="1"/>
  <c r="I63"/>
  <c r="H63"/>
  <c r="M62"/>
  <c r="O62" s="1"/>
  <c r="L62"/>
  <c r="N62" s="1"/>
  <c r="I62"/>
  <c r="H62"/>
  <c r="M61"/>
  <c r="O61" s="1"/>
  <c r="L61"/>
  <c r="N61" s="1"/>
  <c r="I61"/>
  <c r="H61"/>
  <c r="M60"/>
  <c r="O60" s="1"/>
  <c r="L60"/>
  <c r="N60" s="1"/>
  <c r="I60"/>
  <c r="H60"/>
  <c r="I59"/>
  <c r="H59"/>
  <c r="M58"/>
  <c r="O58" s="1"/>
  <c r="L58"/>
  <c r="N58" s="1"/>
  <c r="I58"/>
  <c r="H58"/>
  <c r="M57"/>
  <c r="O57" s="1"/>
  <c r="L57"/>
  <c r="N57" s="1"/>
  <c r="I57"/>
  <c r="H57"/>
  <c r="M56"/>
  <c r="O56" s="1"/>
  <c r="L56"/>
  <c r="N56" s="1"/>
  <c r="I56"/>
  <c r="H56"/>
  <c r="M55"/>
  <c r="O55" s="1"/>
  <c r="I55"/>
  <c r="H55"/>
  <c r="M54"/>
  <c r="O54" s="1"/>
  <c r="L54"/>
  <c r="N54" s="1"/>
  <c r="I54"/>
  <c r="H54"/>
  <c r="M53"/>
  <c r="O53" s="1"/>
  <c r="L53"/>
  <c r="N53" s="1"/>
  <c r="I53"/>
  <c r="H53"/>
  <c r="M52"/>
  <c r="O52" s="1"/>
  <c r="L52"/>
  <c r="N52" s="1"/>
  <c r="I52"/>
  <c r="H52"/>
  <c r="M51"/>
  <c r="O51" s="1"/>
  <c r="I51"/>
  <c r="H51"/>
  <c r="M50"/>
  <c r="O50" s="1"/>
  <c r="L50"/>
  <c r="N50" s="1"/>
  <c r="I50"/>
  <c r="H50"/>
  <c r="M49"/>
  <c r="O49" s="1"/>
  <c r="L49"/>
  <c r="N49" s="1"/>
  <c r="I49"/>
  <c r="H49"/>
  <c r="M48"/>
  <c r="O48" s="1"/>
  <c r="L48"/>
  <c r="N48" s="1"/>
  <c r="I48"/>
  <c r="H48"/>
  <c r="M47"/>
  <c r="O47" s="1"/>
  <c r="I47"/>
  <c r="H47"/>
  <c r="M46"/>
  <c r="O46" s="1"/>
  <c r="L46"/>
  <c r="N46" s="1"/>
  <c r="I46"/>
  <c r="H46"/>
  <c r="M45"/>
  <c r="O45" s="1"/>
  <c r="L45"/>
  <c r="N45" s="1"/>
  <c r="I45"/>
  <c r="H45"/>
  <c r="M44"/>
  <c r="O44" s="1"/>
  <c r="L44"/>
  <c r="N44" s="1"/>
  <c r="I44"/>
  <c r="H44"/>
  <c r="M43"/>
  <c r="O43" s="1"/>
  <c r="I43"/>
  <c r="H43"/>
  <c r="M42"/>
  <c r="O42" s="1"/>
  <c r="L42"/>
  <c r="N42" s="1"/>
  <c r="I42"/>
  <c r="H42"/>
  <c r="M41"/>
  <c r="O41" s="1"/>
  <c r="L41"/>
  <c r="N41" s="1"/>
  <c r="I41"/>
  <c r="H41"/>
  <c r="M40"/>
  <c r="O40" s="1"/>
  <c r="L40"/>
  <c r="N40" s="1"/>
  <c r="I40"/>
  <c r="H40"/>
  <c r="I39"/>
  <c r="H39"/>
  <c r="M38"/>
  <c r="O38" s="1"/>
  <c r="L38"/>
  <c r="N38" s="1"/>
  <c r="I38"/>
  <c r="H38"/>
  <c r="M37"/>
  <c r="O37" s="1"/>
  <c r="L37"/>
  <c r="N37" s="1"/>
  <c r="I37"/>
  <c r="H37"/>
  <c r="M36"/>
  <c r="O36" s="1"/>
  <c r="L36"/>
  <c r="N36" s="1"/>
  <c r="I36"/>
  <c r="H36"/>
  <c r="I35"/>
  <c r="H35"/>
  <c r="M34"/>
  <c r="O34" s="1"/>
  <c r="L34"/>
  <c r="N34" s="1"/>
  <c r="I34"/>
  <c r="H34"/>
  <c r="M33"/>
  <c r="O33" s="1"/>
  <c r="L33"/>
  <c r="N33" s="1"/>
  <c r="P33" s="1"/>
  <c r="R33" s="1"/>
  <c r="I33"/>
  <c r="H33"/>
  <c r="M32"/>
  <c r="O32" s="1"/>
  <c r="L32"/>
  <c r="N32" s="1"/>
  <c r="I32"/>
  <c r="H32"/>
  <c r="I31"/>
  <c r="H31"/>
  <c r="M30"/>
  <c r="O30" s="1"/>
  <c r="L30"/>
  <c r="N30" s="1"/>
  <c r="I30"/>
  <c r="H30"/>
  <c r="O29"/>
  <c r="M29"/>
  <c r="L29"/>
  <c r="N29" s="1"/>
  <c r="I29"/>
  <c r="H29"/>
  <c r="M28"/>
  <c r="O28" s="1"/>
  <c r="L28"/>
  <c r="N28" s="1"/>
  <c r="I28"/>
  <c r="H28"/>
  <c r="M27"/>
  <c r="O27" s="1"/>
  <c r="L27"/>
  <c r="N27" s="1"/>
  <c r="I27"/>
  <c r="H27"/>
  <c r="M26"/>
  <c r="O26" s="1"/>
  <c r="L26"/>
  <c r="N26" s="1"/>
  <c r="I26"/>
  <c r="H26"/>
  <c r="M25"/>
  <c r="O25" s="1"/>
  <c r="L25"/>
  <c r="N25" s="1"/>
  <c r="I25"/>
  <c r="H25"/>
  <c r="M24"/>
  <c r="O24" s="1"/>
  <c r="P24" s="1"/>
  <c r="R24" s="1"/>
  <c r="L24"/>
  <c r="N24" s="1"/>
  <c r="I24"/>
  <c r="H24"/>
  <c r="L23"/>
  <c r="N23" s="1"/>
  <c r="I23"/>
  <c r="H23"/>
  <c r="M22"/>
  <c r="O22" s="1"/>
  <c r="L22"/>
  <c r="N22" s="1"/>
  <c r="I22"/>
  <c r="H22"/>
  <c r="M21"/>
  <c r="O21" s="1"/>
  <c r="L21"/>
  <c r="N21" s="1"/>
  <c r="I21"/>
  <c r="H21"/>
  <c r="M20"/>
  <c r="O20" s="1"/>
  <c r="L20"/>
  <c r="N20" s="1"/>
  <c r="I20"/>
  <c r="H20"/>
  <c r="M19"/>
  <c r="O19" s="1"/>
  <c r="I19"/>
  <c r="H19"/>
  <c r="M18"/>
  <c r="O18" s="1"/>
  <c r="L18"/>
  <c r="N18" s="1"/>
  <c r="I18"/>
  <c r="H18"/>
  <c r="N17"/>
  <c r="M17"/>
  <c r="O17" s="1"/>
  <c r="L17"/>
  <c r="I17"/>
  <c r="H17"/>
  <c r="M16"/>
  <c r="O16" s="1"/>
  <c r="L16"/>
  <c r="N16" s="1"/>
  <c r="I16"/>
  <c r="H16"/>
  <c r="I15"/>
  <c r="H15"/>
  <c r="M14"/>
  <c r="O14" s="1"/>
  <c r="L14"/>
  <c r="N14" s="1"/>
  <c r="I14"/>
  <c r="H14"/>
  <c r="M13"/>
  <c r="O13" s="1"/>
  <c r="L13"/>
  <c r="N13" s="1"/>
  <c r="I13"/>
  <c r="H13"/>
  <c r="M12"/>
  <c r="O12" s="1"/>
  <c r="L12"/>
  <c r="N12" s="1"/>
  <c r="I12"/>
  <c r="H12"/>
  <c r="M11"/>
  <c r="O11" s="1"/>
  <c r="I11"/>
  <c r="H11"/>
  <c r="M10"/>
  <c r="O10" s="1"/>
  <c r="L10"/>
  <c r="N10" s="1"/>
  <c r="I10"/>
  <c r="H10"/>
  <c r="N9"/>
  <c r="M9"/>
  <c r="O9" s="1"/>
  <c r="L9"/>
  <c r="I9"/>
  <c r="H9"/>
  <c r="M8"/>
  <c r="O8" s="1"/>
  <c r="L8"/>
  <c r="N8" s="1"/>
  <c r="I8"/>
  <c r="H8"/>
  <c r="M7"/>
  <c r="O7" s="1"/>
  <c r="L7"/>
  <c r="N7" s="1"/>
  <c r="I7"/>
  <c r="I253" s="1"/>
  <c r="H7"/>
  <c r="T46" i="16" l="1"/>
  <c r="P109" i="11"/>
  <c r="R109" s="1"/>
  <c r="P8"/>
  <c r="P38"/>
  <c r="R38" s="1"/>
  <c r="P204"/>
  <c r="R204" s="1"/>
  <c r="P249"/>
  <c r="R249" s="1"/>
  <c r="P110"/>
  <c r="R110" s="1"/>
  <c r="P128"/>
  <c r="R128" s="1"/>
  <c r="P157"/>
  <c r="R157" s="1"/>
  <c r="P181"/>
  <c r="R181" s="1"/>
  <c r="P201"/>
  <c r="R201" s="1"/>
  <c r="P28"/>
  <c r="R28" s="1"/>
  <c r="P30"/>
  <c r="R30" s="1"/>
  <c r="P76"/>
  <c r="R76" s="1"/>
  <c r="P80"/>
  <c r="R80" s="1"/>
  <c r="P214"/>
  <c r="R214" s="1"/>
  <c r="P134"/>
  <c r="R134" s="1"/>
  <c r="P13"/>
  <c r="R13" s="1"/>
  <c r="P141"/>
  <c r="R141" s="1"/>
  <c r="P189"/>
  <c r="R189" s="1"/>
  <c r="H253"/>
  <c r="P145"/>
  <c r="R145" s="1"/>
  <c r="P229"/>
  <c r="R229" s="1"/>
  <c r="P45"/>
  <c r="P56"/>
  <c r="R56" s="1"/>
  <c r="P93"/>
  <c r="R93" s="1"/>
  <c r="P90"/>
  <c r="R90" s="1"/>
  <c r="P100"/>
  <c r="R100" s="1"/>
  <c r="P186"/>
  <c r="R186" s="1"/>
  <c r="P88"/>
  <c r="R88" s="1"/>
  <c r="P106"/>
  <c r="R106" s="1"/>
  <c r="P132"/>
  <c r="R132" s="1"/>
  <c r="P227"/>
  <c r="R227" s="1"/>
  <c r="P64"/>
  <c r="R64" s="1"/>
  <c r="P20"/>
  <c r="R20" s="1"/>
  <c r="P48"/>
  <c r="R48" s="1"/>
  <c r="P53"/>
  <c r="R53" s="1"/>
  <c r="P69"/>
  <c r="R69" s="1"/>
  <c r="P73"/>
  <c r="R73" s="1"/>
  <c r="P77"/>
  <c r="R77" s="1"/>
  <c r="P94"/>
  <c r="R94" s="1"/>
  <c r="P104"/>
  <c r="R104" s="1"/>
  <c r="P118"/>
  <c r="R118" s="1"/>
  <c r="P121"/>
  <c r="R121" s="1"/>
  <c r="P149"/>
  <c r="R149" s="1"/>
  <c r="P164"/>
  <c r="R164" s="1"/>
  <c r="P165"/>
  <c r="R165" s="1"/>
  <c r="P166"/>
  <c r="R166" s="1"/>
  <c r="P167"/>
  <c r="R167" s="1"/>
  <c r="P168"/>
  <c r="R168" s="1"/>
  <c r="P169"/>
  <c r="R169" s="1"/>
  <c r="P170"/>
  <c r="R170" s="1"/>
  <c r="P176"/>
  <c r="R176" s="1"/>
  <c r="P177"/>
  <c r="R177" s="1"/>
  <c r="P184"/>
  <c r="R184" s="1"/>
  <c r="P197"/>
  <c r="R197" s="1"/>
  <c r="P200"/>
  <c r="R200" s="1"/>
  <c r="P202"/>
  <c r="R202" s="1"/>
  <c r="P212"/>
  <c r="R212" s="1"/>
  <c r="P225"/>
  <c r="R225" s="1"/>
  <c r="P234"/>
  <c r="R234" s="1"/>
  <c r="P244"/>
  <c r="R244" s="1"/>
  <c r="P241"/>
  <c r="R241" s="1"/>
  <c r="P217"/>
  <c r="R217" s="1"/>
  <c r="P9"/>
  <c r="R9" s="1"/>
  <c r="P17"/>
  <c r="R17" s="1"/>
  <c r="P22"/>
  <c r="R22" s="1"/>
  <c r="P40"/>
  <c r="R40" s="1"/>
  <c r="P44"/>
  <c r="R44" s="1"/>
  <c r="P57"/>
  <c r="R57" s="1"/>
  <c r="P60"/>
  <c r="R60" s="1"/>
  <c r="P62"/>
  <c r="R62" s="1"/>
  <c r="P65"/>
  <c r="R65" s="1"/>
  <c r="P81"/>
  <c r="R81" s="1"/>
  <c r="P84"/>
  <c r="R84" s="1"/>
  <c r="P86"/>
  <c r="R86" s="1"/>
  <c r="P92"/>
  <c r="R92" s="1"/>
  <c r="P98"/>
  <c r="R98" s="1"/>
  <c r="P101"/>
  <c r="R101" s="1"/>
  <c r="P108"/>
  <c r="R108" s="1"/>
  <c r="P122"/>
  <c r="R122" s="1"/>
  <c r="P126"/>
  <c r="R126" s="1"/>
  <c r="P131"/>
  <c r="R131" s="1"/>
  <c r="P137"/>
  <c r="R137" s="1"/>
  <c r="P146"/>
  <c r="R146" s="1"/>
  <c r="P150"/>
  <c r="R150" s="1"/>
  <c r="P152"/>
  <c r="R152" s="1"/>
  <c r="P153"/>
  <c r="R153" s="1"/>
  <c r="P156"/>
  <c r="R156" s="1"/>
  <c r="P160"/>
  <c r="R160" s="1"/>
  <c r="P162"/>
  <c r="R162" s="1"/>
  <c r="P174"/>
  <c r="R174" s="1"/>
  <c r="P188"/>
  <c r="R188" s="1"/>
  <c r="P192"/>
  <c r="R192" s="1"/>
  <c r="P205"/>
  <c r="R205" s="1"/>
  <c r="P209"/>
  <c r="R209" s="1"/>
  <c r="P221"/>
  <c r="R221" s="1"/>
  <c r="P226"/>
  <c r="R226" s="1"/>
  <c r="P230"/>
  <c r="R230" s="1"/>
  <c r="P237"/>
  <c r="R237" s="1"/>
  <c r="P245"/>
  <c r="R245" s="1"/>
  <c r="P220"/>
  <c r="R220" s="1"/>
  <c r="P25"/>
  <c r="R25" s="1"/>
  <c r="P27"/>
  <c r="R27" s="1"/>
  <c r="P32"/>
  <c r="R32" s="1"/>
  <c r="P52"/>
  <c r="R52" s="1"/>
  <c r="P54"/>
  <c r="R54" s="1"/>
  <c r="P78"/>
  <c r="R78" s="1"/>
  <c r="P96"/>
  <c r="R96" s="1"/>
  <c r="P102"/>
  <c r="R102" s="1"/>
  <c r="P105"/>
  <c r="R105" s="1"/>
  <c r="P113"/>
  <c r="R113" s="1"/>
  <c r="P120"/>
  <c r="R120" s="1"/>
  <c r="P125"/>
  <c r="R125" s="1"/>
  <c r="P144"/>
  <c r="R144" s="1"/>
  <c r="P147"/>
  <c r="R147" s="1"/>
  <c r="P158"/>
  <c r="R158" s="1"/>
  <c r="P182"/>
  <c r="R182" s="1"/>
  <c r="P185"/>
  <c r="R185" s="1"/>
  <c r="P206"/>
  <c r="R206" s="1"/>
  <c r="P210"/>
  <c r="R210" s="1"/>
  <c r="P218"/>
  <c r="R218" s="1"/>
  <c r="P222"/>
  <c r="R222" s="1"/>
  <c r="P232"/>
  <c r="R232" s="1"/>
  <c r="P238"/>
  <c r="R238" s="1"/>
  <c r="P242"/>
  <c r="R242" s="1"/>
  <c r="P247"/>
  <c r="R247" s="1"/>
  <c r="P243"/>
  <c r="R243" s="1"/>
  <c r="P231"/>
  <c r="R231" s="1"/>
  <c r="P223"/>
  <c r="R223" s="1"/>
  <c r="P215"/>
  <c r="R215" s="1"/>
  <c r="P211"/>
  <c r="R211" s="1"/>
  <c r="P203"/>
  <c r="R203" s="1"/>
  <c r="P195"/>
  <c r="R195" s="1"/>
  <c r="P191"/>
  <c r="R191" s="1"/>
  <c r="P187"/>
  <c r="R187" s="1"/>
  <c r="P183"/>
  <c r="R183" s="1"/>
  <c r="P179"/>
  <c r="R179" s="1"/>
  <c r="P175"/>
  <c r="R175" s="1"/>
  <c r="P171"/>
  <c r="R171" s="1"/>
  <c r="P155"/>
  <c r="R155" s="1"/>
  <c r="P151"/>
  <c r="R151" s="1"/>
  <c r="P143"/>
  <c r="R143" s="1"/>
  <c r="P139"/>
  <c r="R139" s="1"/>
  <c r="P135"/>
  <c r="R135" s="1"/>
  <c r="P127"/>
  <c r="R127" s="1"/>
  <c r="P123"/>
  <c r="R123" s="1"/>
  <c r="P119"/>
  <c r="R119" s="1"/>
  <c r="P115"/>
  <c r="R115" s="1"/>
  <c r="P111"/>
  <c r="R111" s="1"/>
  <c r="P107"/>
  <c r="R107" s="1"/>
  <c r="P103"/>
  <c r="R103" s="1"/>
  <c r="P99"/>
  <c r="R99" s="1"/>
  <c r="P95"/>
  <c r="R95" s="1"/>
  <c r="P91"/>
  <c r="R91" s="1"/>
  <c r="P79"/>
  <c r="R79" s="1"/>
  <c r="P75"/>
  <c r="R75" s="1"/>
  <c r="P71"/>
  <c r="R71" s="1"/>
  <c r="P67"/>
  <c r="R67" s="1"/>
  <c r="P63"/>
  <c r="R63" s="1"/>
  <c r="P59"/>
  <c r="R59" s="1"/>
  <c r="P55"/>
  <c r="R55" s="1"/>
  <c r="P47"/>
  <c r="R47" s="1"/>
  <c r="P43"/>
  <c r="R43" s="1"/>
  <c r="P35"/>
  <c r="R35" s="1"/>
  <c r="P31"/>
  <c r="R31" s="1"/>
  <c r="P19"/>
  <c r="R19" s="1"/>
  <c r="P15"/>
  <c r="R15" s="1"/>
  <c r="P11"/>
  <c r="R11" s="1"/>
  <c r="P7"/>
  <c r="R7" s="1"/>
  <c r="T7" s="1"/>
  <c r="W7" s="1"/>
  <c r="P21"/>
  <c r="R21" s="1"/>
  <c r="P42"/>
  <c r="R42" s="1"/>
  <c r="P50"/>
  <c r="R50" s="1"/>
  <c r="P10"/>
  <c r="R10" s="1"/>
  <c r="P12"/>
  <c r="R12" s="1"/>
  <c r="P14"/>
  <c r="R14" s="1"/>
  <c r="P16"/>
  <c r="R16" s="1"/>
  <c r="P18"/>
  <c r="R18" s="1"/>
  <c r="R8"/>
  <c r="P23"/>
  <c r="R23" s="1"/>
  <c r="P41"/>
  <c r="R41" s="1"/>
  <c r="P66"/>
  <c r="R66" s="1"/>
  <c r="P68"/>
  <c r="R68" s="1"/>
  <c r="P70"/>
  <c r="R70" s="1"/>
  <c r="P124"/>
  <c r="R124" s="1"/>
  <c r="P130"/>
  <c r="R130" s="1"/>
  <c r="P133"/>
  <c r="R133" s="1"/>
  <c r="Q253"/>
  <c r="P29"/>
  <c r="R29" s="1"/>
  <c r="P34"/>
  <c r="R34" s="1"/>
  <c r="P36"/>
  <c r="R36" s="1"/>
  <c r="P37"/>
  <c r="R37" s="1"/>
  <c r="P39"/>
  <c r="R39" s="1"/>
  <c r="P58"/>
  <c r="R58" s="1"/>
  <c r="P61"/>
  <c r="R61" s="1"/>
  <c r="P82"/>
  <c r="R82" s="1"/>
  <c r="P83"/>
  <c r="R83" s="1"/>
  <c r="P85"/>
  <c r="R85" s="1"/>
  <c r="P87"/>
  <c r="R87" s="1"/>
  <c r="P89"/>
  <c r="R89" s="1"/>
  <c r="P117"/>
  <c r="R117" s="1"/>
  <c r="P129"/>
  <c r="R129" s="1"/>
  <c r="P136"/>
  <c r="R136" s="1"/>
  <c r="P138"/>
  <c r="R138" s="1"/>
  <c r="P140"/>
  <c r="R140" s="1"/>
  <c r="P142"/>
  <c r="R142" s="1"/>
  <c r="P26"/>
  <c r="R26" s="1"/>
  <c r="P46"/>
  <c r="R46" s="1"/>
  <c r="P49"/>
  <c r="R49" s="1"/>
  <c r="P51"/>
  <c r="R51" s="1"/>
  <c r="P72"/>
  <c r="R72" s="1"/>
  <c r="P74"/>
  <c r="R74" s="1"/>
  <c r="P112"/>
  <c r="R112" s="1"/>
  <c r="P114"/>
  <c r="R114" s="1"/>
  <c r="P116"/>
  <c r="R116" s="1"/>
  <c r="P173"/>
  <c r="R173" s="1"/>
  <c r="P172"/>
  <c r="R172" s="1"/>
  <c r="H252"/>
  <c r="P159"/>
  <c r="R159" s="1"/>
  <c r="P161"/>
  <c r="R161" s="1"/>
  <c r="P163"/>
  <c r="R163" s="1"/>
  <c r="P178"/>
  <c r="R178" s="1"/>
  <c r="P180"/>
  <c r="R180" s="1"/>
  <c r="I252"/>
  <c r="P190"/>
  <c r="R190" s="1"/>
  <c r="P194"/>
  <c r="R194" s="1"/>
  <c r="P196"/>
  <c r="R196" s="1"/>
  <c r="P213"/>
  <c r="R213" s="1"/>
  <c r="P224"/>
  <c r="R224" s="1"/>
  <c r="P228"/>
  <c r="R228" s="1"/>
  <c r="P251"/>
  <c r="R251" s="1"/>
  <c r="P198"/>
  <c r="R198" s="1"/>
  <c r="P207"/>
  <c r="R207" s="1"/>
  <c r="P219"/>
  <c r="R219" s="1"/>
  <c r="P233"/>
  <c r="R233" s="1"/>
  <c r="P246"/>
  <c r="R246" s="1"/>
  <c r="P250"/>
  <c r="R250" s="1"/>
  <c r="P193"/>
  <c r="R193" s="1"/>
  <c r="P199"/>
  <c r="R199" s="1"/>
  <c r="P208"/>
  <c r="R208" s="1"/>
  <c r="P216"/>
  <c r="R216" s="1"/>
  <c r="P235"/>
  <c r="R235" s="1"/>
  <c r="P236"/>
  <c r="R236" s="1"/>
  <c r="P239"/>
  <c r="R239" s="1"/>
  <c r="P240"/>
  <c r="R240" s="1"/>
  <c r="P248"/>
  <c r="R248" s="1"/>
  <c r="R253" l="1"/>
  <c r="P253"/>
  <c r="Q20" i="9" l="1"/>
  <c r="Q22"/>
  <c r="Q31"/>
  <c r="Q35"/>
  <c r="Q36"/>
  <c r="Q38"/>
  <c r="Q48"/>
  <c r="Q49"/>
  <c r="Q82"/>
  <c r="Q123"/>
  <c r="Q125"/>
  <c r="Q130"/>
  <c r="Q135"/>
  <c r="Q170"/>
  <c r="Q174"/>
  <c r="Q176"/>
  <c r="Q190"/>
  <c r="Q191"/>
  <c r="Q215"/>
  <c r="Q219"/>
  <c r="Q227"/>
  <c r="Q234"/>
  <c r="Q249"/>
  <c r="V253"/>
  <c r="O251"/>
  <c r="M251"/>
  <c r="L251"/>
  <c r="N251" s="1"/>
  <c r="I251"/>
  <c r="H251"/>
  <c r="M250"/>
  <c r="O250" s="1"/>
  <c r="L250"/>
  <c r="N250" s="1"/>
  <c r="I250"/>
  <c r="H250"/>
  <c r="M249"/>
  <c r="O249" s="1"/>
  <c r="L249"/>
  <c r="N249" s="1"/>
  <c r="I249"/>
  <c r="H249"/>
  <c r="M248"/>
  <c r="O248" s="1"/>
  <c r="L248"/>
  <c r="N248" s="1"/>
  <c r="I248"/>
  <c r="H248"/>
  <c r="N247"/>
  <c r="M247"/>
  <c r="O247" s="1"/>
  <c r="L247"/>
  <c r="I247"/>
  <c r="H247"/>
  <c r="M246"/>
  <c r="O246" s="1"/>
  <c r="L246"/>
  <c r="N246" s="1"/>
  <c r="I246"/>
  <c r="H246"/>
  <c r="M245"/>
  <c r="O245" s="1"/>
  <c r="L245"/>
  <c r="N245" s="1"/>
  <c r="I245"/>
  <c r="H245"/>
  <c r="M244"/>
  <c r="O244" s="1"/>
  <c r="L244"/>
  <c r="N244" s="1"/>
  <c r="I244"/>
  <c r="H244"/>
  <c r="M243"/>
  <c r="O243" s="1"/>
  <c r="L243"/>
  <c r="N243" s="1"/>
  <c r="I243"/>
  <c r="H243"/>
  <c r="O242"/>
  <c r="N242"/>
  <c r="M242"/>
  <c r="L242"/>
  <c r="I242"/>
  <c r="H242"/>
  <c r="M241"/>
  <c r="O241" s="1"/>
  <c r="L241"/>
  <c r="N241" s="1"/>
  <c r="P241" s="1"/>
  <c r="R241" s="1"/>
  <c r="I241"/>
  <c r="H241"/>
  <c r="M240"/>
  <c r="O240" s="1"/>
  <c r="L240"/>
  <c r="N240" s="1"/>
  <c r="I240"/>
  <c r="H240"/>
  <c r="M239"/>
  <c r="O239" s="1"/>
  <c r="L239"/>
  <c r="N239" s="1"/>
  <c r="I239"/>
  <c r="H239"/>
  <c r="M238"/>
  <c r="O238" s="1"/>
  <c r="L238"/>
  <c r="N238" s="1"/>
  <c r="I238"/>
  <c r="H238"/>
  <c r="M237"/>
  <c r="O237" s="1"/>
  <c r="L237"/>
  <c r="N237" s="1"/>
  <c r="I237"/>
  <c r="H237"/>
  <c r="M236"/>
  <c r="O236" s="1"/>
  <c r="L236"/>
  <c r="N236" s="1"/>
  <c r="I236"/>
  <c r="H236"/>
  <c r="M235"/>
  <c r="O235" s="1"/>
  <c r="L235"/>
  <c r="N235" s="1"/>
  <c r="I235"/>
  <c r="H235"/>
  <c r="M234"/>
  <c r="O234" s="1"/>
  <c r="L234"/>
  <c r="N234" s="1"/>
  <c r="I234"/>
  <c r="H234"/>
  <c r="M233"/>
  <c r="O233" s="1"/>
  <c r="L233"/>
  <c r="N233" s="1"/>
  <c r="I233"/>
  <c r="H233"/>
  <c r="M232"/>
  <c r="O232" s="1"/>
  <c r="L232"/>
  <c r="N232" s="1"/>
  <c r="I232"/>
  <c r="H232"/>
  <c r="N231"/>
  <c r="M231"/>
  <c r="O231" s="1"/>
  <c r="L231"/>
  <c r="I231"/>
  <c r="H231"/>
  <c r="M230"/>
  <c r="O230" s="1"/>
  <c r="L230"/>
  <c r="N230" s="1"/>
  <c r="I230"/>
  <c r="H230"/>
  <c r="N229"/>
  <c r="M229"/>
  <c r="O229" s="1"/>
  <c r="L229"/>
  <c r="I229"/>
  <c r="H229"/>
  <c r="M228"/>
  <c r="O228" s="1"/>
  <c r="L228"/>
  <c r="N228" s="1"/>
  <c r="I228"/>
  <c r="H228"/>
  <c r="M227"/>
  <c r="O227" s="1"/>
  <c r="L227"/>
  <c r="N227" s="1"/>
  <c r="I227"/>
  <c r="H227"/>
  <c r="M226"/>
  <c r="O226" s="1"/>
  <c r="L226"/>
  <c r="N226" s="1"/>
  <c r="I226"/>
  <c r="H226"/>
  <c r="M225"/>
  <c r="O225" s="1"/>
  <c r="L225"/>
  <c r="N225" s="1"/>
  <c r="P225" s="1"/>
  <c r="R225" s="1"/>
  <c r="I225"/>
  <c r="H225"/>
  <c r="M224"/>
  <c r="O224" s="1"/>
  <c r="L224"/>
  <c r="N224" s="1"/>
  <c r="I224"/>
  <c r="H224"/>
  <c r="N223"/>
  <c r="M223"/>
  <c r="O223" s="1"/>
  <c r="L223"/>
  <c r="I223"/>
  <c r="H223"/>
  <c r="M222"/>
  <c r="O222" s="1"/>
  <c r="L222"/>
  <c r="N222" s="1"/>
  <c r="P222" s="1"/>
  <c r="R222" s="1"/>
  <c r="I222"/>
  <c r="H222"/>
  <c r="M221"/>
  <c r="O221" s="1"/>
  <c r="L221"/>
  <c r="N221" s="1"/>
  <c r="I221"/>
  <c r="H221"/>
  <c r="M220"/>
  <c r="O220" s="1"/>
  <c r="L220"/>
  <c r="N220" s="1"/>
  <c r="I220"/>
  <c r="H220"/>
  <c r="M219"/>
  <c r="O219" s="1"/>
  <c r="L219"/>
  <c r="N219" s="1"/>
  <c r="P219" s="1"/>
  <c r="I219"/>
  <c r="H219"/>
  <c r="M218"/>
  <c r="O218" s="1"/>
  <c r="L218"/>
  <c r="N218" s="1"/>
  <c r="I218"/>
  <c r="H218"/>
  <c r="M217"/>
  <c r="O217" s="1"/>
  <c r="L217"/>
  <c r="N217" s="1"/>
  <c r="I217"/>
  <c r="H217"/>
  <c r="M216"/>
  <c r="O216" s="1"/>
  <c r="L216"/>
  <c r="N216" s="1"/>
  <c r="I216"/>
  <c r="H216"/>
  <c r="M215"/>
  <c r="O215" s="1"/>
  <c r="L215"/>
  <c r="N215" s="1"/>
  <c r="I215"/>
  <c r="H215"/>
  <c r="O214"/>
  <c r="M214"/>
  <c r="L214"/>
  <c r="N214" s="1"/>
  <c r="I214"/>
  <c r="H214"/>
  <c r="M213"/>
  <c r="O213" s="1"/>
  <c r="L213"/>
  <c r="N213" s="1"/>
  <c r="I213"/>
  <c r="H213"/>
  <c r="M212"/>
  <c r="O212" s="1"/>
  <c r="L212"/>
  <c r="N212" s="1"/>
  <c r="I212"/>
  <c r="H212"/>
  <c r="M211"/>
  <c r="O211" s="1"/>
  <c r="L211"/>
  <c r="N211" s="1"/>
  <c r="I211"/>
  <c r="H211"/>
  <c r="M210"/>
  <c r="O210" s="1"/>
  <c r="L210"/>
  <c r="N210" s="1"/>
  <c r="I210"/>
  <c r="H210"/>
  <c r="N209"/>
  <c r="M209"/>
  <c r="O209" s="1"/>
  <c r="L209"/>
  <c r="I209"/>
  <c r="H209"/>
  <c r="M208"/>
  <c r="O208" s="1"/>
  <c r="L208"/>
  <c r="N208" s="1"/>
  <c r="I208"/>
  <c r="H208"/>
  <c r="M207"/>
  <c r="O207" s="1"/>
  <c r="L207"/>
  <c r="N207" s="1"/>
  <c r="I207"/>
  <c r="H207"/>
  <c r="M206"/>
  <c r="O206" s="1"/>
  <c r="L206"/>
  <c r="N206" s="1"/>
  <c r="I206"/>
  <c r="H206"/>
  <c r="M205"/>
  <c r="O205" s="1"/>
  <c r="L205"/>
  <c r="N205" s="1"/>
  <c r="I205"/>
  <c r="H205"/>
  <c r="M204"/>
  <c r="O204" s="1"/>
  <c r="L204"/>
  <c r="N204" s="1"/>
  <c r="I204"/>
  <c r="H204"/>
  <c r="M203"/>
  <c r="O203" s="1"/>
  <c r="L203"/>
  <c r="N203" s="1"/>
  <c r="I203"/>
  <c r="H203"/>
  <c r="M202"/>
  <c r="O202" s="1"/>
  <c r="L202"/>
  <c r="N202" s="1"/>
  <c r="I202"/>
  <c r="H202"/>
  <c r="M201"/>
  <c r="O201" s="1"/>
  <c r="L201"/>
  <c r="N201" s="1"/>
  <c r="I201"/>
  <c r="H201"/>
  <c r="M200"/>
  <c r="O200" s="1"/>
  <c r="L200"/>
  <c r="N200" s="1"/>
  <c r="I200"/>
  <c r="H200"/>
  <c r="M199"/>
  <c r="O199" s="1"/>
  <c r="L199"/>
  <c r="N199" s="1"/>
  <c r="I199"/>
  <c r="H199"/>
  <c r="M198"/>
  <c r="O198" s="1"/>
  <c r="L198"/>
  <c r="N198" s="1"/>
  <c r="I198"/>
  <c r="H198"/>
  <c r="M197"/>
  <c r="O197" s="1"/>
  <c r="L197"/>
  <c r="N197" s="1"/>
  <c r="I197"/>
  <c r="H197"/>
  <c r="M196"/>
  <c r="O196" s="1"/>
  <c r="L196"/>
  <c r="N196" s="1"/>
  <c r="P196" s="1"/>
  <c r="R196" s="1"/>
  <c r="I196"/>
  <c r="H196"/>
  <c r="O195"/>
  <c r="M195"/>
  <c r="L195"/>
  <c r="N195" s="1"/>
  <c r="I195"/>
  <c r="H195"/>
  <c r="M194"/>
  <c r="O194" s="1"/>
  <c r="L194"/>
  <c r="N194" s="1"/>
  <c r="I194"/>
  <c r="H194"/>
  <c r="N193"/>
  <c r="M193"/>
  <c r="O193" s="1"/>
  <c r="L193"/>
  <c r="I193"/>
  <c r="H193"/>
  <c r="M192"/>
  <c r="O192" s="1"/>
  <c r="L192"/>
  <c r="N192" s="1"/>
  <c r="I192"/>
  <c r="H192"/>
  <c r="O191"/>
  <c r="M191"/>
  <c r="L191"/>
  <c r="N191" s="1"/>
  <c r="P191" s="1"/>
  <c r="I191"/>
  <c r="H191"/>
  <c r="M190"/>
  <c r="O190" s="1"/>
  <c r="L190"/>
  <c r="N190" s="1"/>
  <c r="I190"/>
  <c r="H190"/>
  <c r="M189"/>
  <c r="O189" s="1"/>
  <c r="L189"/>
  <c r="N189" s="1"/>
  <c r="I189"/>
  <c r="H189"/>
  <c r="M188"/>
  <c r="O188" s="1"/>
  <c r="L188"/>
  <c r="N188" s="1"/>
  <c r="I188"/>
  <c r="H188"/>
  <c r="M187"/>
  <c r="O187" s="1"/>
  <c r="L187"/>
  <c r="N187" s="1"/>
  <c r="I187"/>
  <c r="H187"/>
  <c r="M186"/>
  <c r="O186" s="1"/>
  <c r="L186"/>
  <c r="N186" s="1"/>
  <c r="I186"/>
  <c r="H186"/>
  <c r="M185"/>
  <c r="O185" s="1"/>
  <c r="L185"/>
  <c r="N185" s="1"/>
  <c r="I185"/>
  <c r="H185"/>
  <c r="M184"/>
  <c r="O184" s="1"/>
  <c r="L184"/>
  <c r="N184" s="1"/>
  <c r="I184"/>
  <c r="H184"/>
  <c r="M183"/>
  <c r="O183" s="1"/>
  <c r="L183"/>
  <c r="N183" s="1"/>
  <c r="I183"/>
  <c r="H183"/>
  <c r="M182"/>
  <c r="O182" s="1"/>
  <c r="L182"/>
  <c r="N182" s="1"/>
  <c r="I182"/>
  <c r="H182"/>
  <c r="M181"/>
  <c r="O181" s="1"/>
  <c r="L181"/>
  <c r="N181" s="1"/>
  <c r="I181"/>
  <c r="H181"/>
  <c r="M180"/>
  <c r="O180" s="1"/>
  <c r="L180"/>
  <c r="N180" s="1"/>
  <c r="I180"/>
  <c r="H180"/>
  <c r="O179"/>
  <c r="M179"/>
  <c r="L179"/>
  <c r="N179" s="1"/>
  <c r="I179"/>
  <c r="H179"/>
  <c r="M178"/>
  <c r="O178" s="1"/>
  <c r="L178"/>
  <c r="N178" s="1"/>
  <c r="I178"/>
  <c r="H178"/>
  <c r="M177"/>
  <c r="O177" s="1"/>
  <c r="L177"/>
  <c r="N177" s="1"/>
  <c r="I177"/>
  <c r="H177"/>
  <c r="M176"/>
  <c r="O176" s="1"/>
  <c r="L176"/>
  <c r="N176" s="1"/>
  <c r="I176"/>
  <c r="H176"/>
  <c r="M175"/>
  <c r="O175" s="1"/>
  <c r="L175"/>
  <c r="N175" s="1"/>
  <c r="I175"/>
  <c r="H175"/>
  <c r="M174"/>
  <c r="O174" s="1"/>
  <c r="L174"/>
  <c r="N174" s="1"/>
  <c r="I174"/>
  <c r="H174"/>
  <c r="M173"/>
  <c r="O173" s="1"/>
  <c r="L173"/>
  <c r="N173" s="1"/>
  <c r="I173"/>
  <c r="H173"/>
  <c r="M172"/>
  <c r="O172" s="1"/>
  <c r="L172"/>
  <c r="N172" s="1"/>
  <c r="P172" s="1"/>
  <c r="R172" s="1"/>
  <c r="I172"/>
  <c r="H172"/>
  <c r="M171"/>
  <c r="O171" s="1"/>
  <c r="L171"/>
  <c r="N171" s="1"/>
  <c r="I171"/>
  <c r="H171"/>
  <c r="M170"/>
  <c r="O170" s="1"/>
  <c r="L170"/>
  <c r="N170" s="1"/>
  <c r="I170"/>
  <c r="H170"/>
  <c r="M169"/>
  <c r="O169" s="1"/>
  <c r="L169"/>
  <c r="N169" s="1"/>
  <c r="P169" s="1"/>
  <c r="R169" s="1"/>
  <c r="I169"/>
  <c r="H169"/>
  <c r="M168"/>
  <c r="O168" s="1"/>
  <c r="L168"/>
  <c r="N168" s="1"/>
  <c r="I168"/>
  <c r="H168"/>
  <c r="M167"/>
  <c r="O167" s="1"/>
  <c r="L167"/>
  <c r="N167" s="1"/>
  <c r="I167"/>
  <c r="H167"/>
  <c r="O166"/>
  <c r="M166"/>
  <c r="L166"/>
  <c r="N166" s="1"/>
  <c r="I166"/>
  <c r="H166"/>
  <c r="M165"/>
  <c r="O165" s="1"/>
  <c r="L165"/>
  <c r="N165" s="1"/>
  <c r="I165"/>
  <c r="H165"/>
  <c r="M164"/>
  <c r="O164" s="1"/>
  <c r="L164"/>
  <c r="N164" s="1"/>
  <c r="I164"/>
  <c r="H164"/>
  <c r="M163"/>
  <c r="O163" s="1"/>
  <c r="L163"/>
  <c r="N163" s="1"/>
  <c r="I163"/>
  <c r="H163"/>
  <c r="O162"/>
  <c r="M162"/>
  <c r="L162"/>
  <c r="N162" s="1"/>
  <c r="I162"/>
  <c r="H162"/>
  <c r="M161"/>
  <c r="O161" s="1"/>
  <c r="P161" s="1"/>
  <c r="R161" s="1"/>
  <c r="L161"/>
  <c r="N161" s="1"/>
  <c r="I161"/>
  <c r="H161"/>
  <c r="M160"/>
  <c r="O160" s="1"/>
  <c r="L160"/>
  <c r="N160" s="1"/>
  <c r="I160"/>
  <c r="H160"/>
  <c r="N159"/>
  <c r="P159" s="1"/>
  <c r="M159"/>
  <c r="O159" s="1"/>
  <c r="L159"/>
  <c r="I159"/>
  <c r="H159"/>
  <c r="O158"/>
  <c r="M158"/>
  <c r="L158"/>
  <c r="N158" s="1"/>
  <c r="P158" s="1"/>
  <c r="R158" s="1"/>
  <c r="I158"/>
  <c r="H158"/>
  <c r="M157"/>
  <c r="O157" s="1"/>
  <c r="L157"/>
  <c r="N157" s="1"/>
  <c r="I157"/>
  <c r="H157"/>
  <c r="M156"/>
  <c r="O156" s="1"/>
  <c r="L156"/>
  <c r="N156" s="1"/>
  <c r="P156" s="1"/>
  <c r="R156" s="1"/>
  <c r="I156"/>
  <c r="H156"/>
  <c r="M155"/>
  <c r="O155" s="1"/>
  <c r="L155"/>
  <c r="N155" s="1"/>
  <c r="I155"/>
  <c r="H155"/>
  <c r="M154"/>
  <c r="O154" s="1"/>
  <c r="L154"/>
  <c r="N154" s="1"/>
  <c r="I154"/>
  <c r="H154"/>
  <c r="O153"/>
  <c r="M153"/>
  <c r="L153"/>
  <c r="N153" s="1"/>
  <c r="I153"/>
  <c r="H153"/>
  <c r="M152"/>
  <c r="O152" s="1"/>
  <c r="L152"/>
  <c r="N152" s="1"/>
  <c r="I152"/>
  <c r="H152"/>
  <c r="N151"/>
  <c r="M151"/>
  <c r="O151" s="1"/>
  <c r="L151"/>
  <c r="I151"/>
  <c r="H151"/>
  <c r="M150"/>
  <c r="O150" s="1"/>
  <c r="L150"/>
  <c r="N150" s="1"/>
  <c r="I150"/>
  <c r="H150"/>
  <c r="M149"/>
  <c r="O149" s="1"/>
  <c r="L149"/>
  <c r="N149" s="1"/>
  <c r="P149" s="1"/>
  <c r="R149" s="1"/>
  <c r="I149"/>
  <c r="H149"/>
  <c r="M148"/>
  <c r="O148" s="1"/>
  <c r="L148"/>
  <c r="N148" s="1"/>
  <c r="I148"/>
  <c r="H148"/>
  <c r="M147"/>
  <c r="O147" s="1"/>
  <c r="L147"/>
  <c r="N147" s="1"/>
  <c r="I147"/>
  <c r="H147"/>
  <c r="M146"/>
  <c r="O146" s="1"/>
  <c r="L146"/>
  <c r="N146" s="1"/>
  <c r="I146"/>
  <c r="H146"/>
  <c r="M145"/>
  <c r="O145" s="1"/>
  <c r="L145"/>
  <c r="N145" s="1"/>
  <c r="I145"/>
  <c r="H145"/>
  <c r="M144"/>
  <c r="O144" s="1"/>
  <c r="L144"/>
  <c r="N144" s="1"/>
  <c r="I144"/>
  <c r="H144"/>
  <c r="M143"/>
  <c r="O143" s="1"/>
  <c r="L143"/>
  <c r="N143" s="1"/>
  <c r="I143"/>
  <c r="H143"/>
  <c r="M142"/>
  <c r="O142" s="1"/>
  <c r="L142"/>
  <c r="N142" s="1"/>
  <c r="I142"/>
  <c r="H142"/>
  <c r="O141"/>
  <c r="M141"/>
  <c r="L141"/>
  <c r="N141" s="1"/>
  <c r="I141"/>
  <c r="H141"/>
  <c r="M140"/>
  <c r="O140" s="1"/>
  <c r="L140"/>
  <c r="N140" s="1"/>
  <c r="I140"/>
  <c r="H140"/>
  <c r="M139"/>
  <c r="O139" s="1"/>
  <c r="L139"/>
  <c r="N139" s="1"/>
  <c r="I139"/>
  <c r="H139"/>
  <c r="M138"/>
  <c r="O138" s="1"/>
  <c r="L138"/>
  <c r="N138" s="1"/>
  <c r="P138" s="1"/>
  <c r="R138" s="1"/>
  <c r="I138"/>
  <c r="H138"/>
  <c r="O137"/>
  <c r="M137"/>
  <c r="L137"/>
  <c r="N137" s="1"/>
  <c r="I137"/>
  <c r="H137"/>
  <c r="M136"/>
  <c r="O136" s="1"/>
  <c r="L136"/>
  <c r="N136" s="1"/>
  <c r="I136"/>
  <c r="H136"/>
  <c r="M135"/>
  <c r="O135" s="1"/>
  <c r="L135"/>
  <c r="N135" s="1"/>
  <c r="I135"/>
  <c r="H135"/>
  <c r="M134"/>
  <c r="O134" s="1"/>
  <c r="L134"/>
  <c r="N134" s="1"/>
  <c r="I134"/>
  <c r="H134"/>
  <c r="M133"/>
  <c r="O133" s="1"/>
  <c r="L133"/>
  <c r="N133" s="1"/>
  <c r="I133"/>
  <c r="H133"/>
  <c r="O132"/>
  <c r="M132"/>
  <c r="L132"/>
  <c r="N132" s="1"/>
  <c r="I132"/>
  <c r="H132"/>
  <c r="M131"/>
  <c r="O131" s="1"/>
  <c r="L131"/>
  <c r="N131" s="1"/>
  <c r="I131"/>
  <c r="H131"/>
  <c r="N130"/>
  <c r="P130" s="1"/>
  <c r="R130" s="1"/>
  <c r="M130"/>
  <c r="O130" s="1"/>
  <c r="L130"/>
  <c r="I130"/>
  <c r="H130"/>
  <c r="M129"/>
  <c r="O129" s="1"/>
  <c r="L129"/>
  <c r="N129" s="1"/>
  <c r="I129"/>
  <c r="H129"/>
  <c r="M128"/>
  <c r="O128" s="1"/>
  <c r="L128"/>
  <c r="N128" s="1"/>
  <c r="I128"/>
  <c r="H128"/>
  <c r="M127"/>
  <c r="O127" s="1"/>
  <c r="L127"/>
  <c r="N127" s="1"/>
  <c r="I127"/>
  <c r="H127"/>
  <c r="M126"/>
  <c r="O126" s="1"/>
  <c r="L126"/>
  <c r="N126" s="1"/>
  <c r="I126"/>
  <c r="H126"/>
  <c r="M125"/>
  <c r="O125" s="1"/>
  <c r="L125"/>
  <c r="N125" s="1"/>
  <c r="I125"/>
  <c r="H125"/>
  <c r="O124"/>
  <c r="M124"/>
  <c r="L124"/>
  <c r="N124" s="1"/>
  <c r="I124"/>
  <c r="H124"/>
  <c r="M123"/>
  <c r="O123" s="1"/>
  <c r="L123"/>
  <c r="N123" s="1"/>
  <c r="I123"/>
  <c r="H123"/>
  <c r="O122"/>
  <c r="M122"/>
  <c r="L122"/>
  <c r="N122" s="1"/>
  <c r="I122"/>
  <c r="H122"/>
  <c r="M121"/>
  <c r="O121" s="1"/>
  <c r="L121"/>
  <c r="N121" s="1"/>
  <c r="I121"/>
  <c r="H121"/>
  <c r="M120"/>
  <c r="O120" s="1"/>
  <c r="L120"/>
  <c r="N120" s="1"/>
  <c r="I120"/>
  <c r="H120"/>
  <c r="M119"/>
  <c r="O119" s="1"/>
  <c r="L119"/>
  <c r="N119" s="1"/>
  <c r="I119"/>
  <c r="H119"/>
  <c r="M118"/>
  <c r="O118" s="1"/>
  <c r="L118"/>
  <c r="N118" s="1"/>
  <c r="I118"/>
  <c r="H118"/>
  <c r="N117"/>
  <c r="P117" s="1"/>
  <c r="R117" s="1"/>
  <c r="M117"/>
  <c r="O117" s="1"/>
  <c r="L117"/>
  <c r="I117"/>
  <c r="H117"/>
  <c r="M116"/>
  <c r="O116" s="1"/>
  <c r="L116"/>
  <c r="N116" s="1"/>
  <c r="I116"/>
  <c r="H116"/>
  <c r="N115"/>
  <c r="M115"/>
  <c r="O115" s="1"/>
  <c r="L115"/>
  <c r="I115"/>
  <c r="H115"/>
  <c r="M114"/>
  <c r="O114" s="1"/>
  <c r="L114"/>
  <c r="N114" s="1"/>
  <c r="I114"/>
  <c r="H114"/>
  <c r="M113"/>
  <c r="O113" s="1"/>
  <c r="L113"/>
  <c r="N113" s="1"/>
  <c r="I113"/>
  <c r="H113"/>
  <c r="M112"/>
  <c r="O112" s="1"/>
  <c r="L112"/>
  <c r="N112" s="1"/>
  <c r="I112"/>
  <c r="H112"/>
  <c r="M111"/>
  <c r="O111" s="1"/>
  <c r="L111"/>
  <c r="N111" s="1"/>
  <c r="I111"/>
  <c r="H111"/>
  <c r="M110"/>
  <c r="O110" s="1"/>
  <c r="L110"/>
  <c r="N110" s="1"/>
  <c r="I110"/>
  <c r="H110"/>
  <c r="O109"/>
  <c r="M109"/>
  <c r="L109"/>
  <c r="N109" s="1"/>
  <c r="I109"/>
  <c r="H109"/>
  <c r="M108"/>
  <c r="O108" s="1"/>
  <c r="L108"/>
  <c r="N108" s="1"/>
  <c r="I108"/>
  <c r="H108"/>
  <c r="O107"/>
  <c r="M107"/>
  <c r="L107"/>
  <c r="N107" s="1"/>
  <c r="I107"/>
  <c r="H107"/>
  <c r="M106"/>
  <c r="O106" s="1"/>
  <c r="L106"/>
  <c r="N106" s="1"/>
  <c r="I106"/>
  <c r="H106"/>
  <c r="M105"/>
  <c r="O105" s="1"/>
  <c r="L105"/>
  <c r="N105" s="1"/>
  <c r="I105"/>
  <c r="H105"/>
  <c r="M104"/>
  <c r="O104" s="1"/>
  <c r="L104"/>
  <c r="N104" s="1"/>
  <c r="I104"/>
  <c r="H104"/>
  <c r="M103"/>
  <c r="O103" s="1"/>
  <c r="L103"/>
  <c r="N103" s="1"/>
  <c r="I103"/>
  <c r="H103"/>
  <c r="N102"/>
  <c r="M102"/>
  <c r="O102" s="1"/>
  <c r="L102"/>
  <c r="I102"/>
  <c r="H102"/>
  <c r="M101"/>
  <c r="O101" s="1"/>
  <c r="L101"/>
  <c r="N101" s="1"/>
  <c r="I101"/>
  <c r="H101"/>
  <c r="M100"/>
  <c r="O100" s="1"/>
  <c r="L100"/>
  <c r="N100" s="1"/>
  <c r="I100"/>
  <c r="H100"/>
  <c r="M99"/>
  <c r="O99" s="1"/>
  <c r="L99"/>
  <c r="N99" s="1"/>
  <c r="I99"/>
  <c r="H99"/>
  <c r="M98"/>
  <c r="O98" s="1"/>
  <c r="L98"/>
  <c r="N98" s="1"/>
  <c r="I98"/>
  <c r="H98"/>
  <c r="M97"/>
  <c r="O97" s="1"/>
  <c r="L97"/>
  <c r="N97" s="1"/>
  <c r="I97"/>
  <c r="H97"/>
  <c r="N96"/>
  <c r="M96"/>
  <c r="O96" s="1"/>
  <c r="L96"/>
  <c r="I96"/>
  <c r="H96"/>
  <c r="M95"/>
  <c r="O95" s="1"/>
  <c r="L95"/>
  <c r="N95" s="1"/>
  <c r="I95"/>
  <c r="H95"/>
  <c r="M94"/>
  <c r="O94" s="1"/>
  <c r="L94"/>
  <c r="N94" s="1"/>
  <c r="I94"/>
  <c r="H94"/>
  <c r="M93"/>
  <c r="O93" s="1"/>
  <c r="L93"/>
  <c r="N93" s="1"/>
  <c r="I93"/>
  <c r="H93"/>
  <c r="M92"/>
  <c r="O92" s="1"/>
  <c r="L92"/>
  <c r="N92" s="1"/>
  <c r="I92"/>
  <c r="H92"/>
  <c r="M91"/>
  <c r="O91" s="1"/>
  <c r="L91"/>
  <c r="N91" s="1"/>
  <c r="I91"/>
  <c r="H91"/>
  <c r="M90"/>
  <c r="O90" s="1"/>
  <c r="L90"/>
  <c r="N90" s="1"/>
  <c r="I90"/>
  <c r="H90"/>
  <c r="N89"/>
  <c r="M89"/>
  <c r="O89" s="1"/>
  <c r="L89"/>
  <c r="I89"/>
  <c r="H89"/>
  <c r="M88"/>
  <c r="O88" s="1"/>
  <c r="L88"/>
  <c r="N88" s="1"/>
  <c r="I88"/>
  <c r="H88"/>
  <c r="N87"/>
  <c r="M87"/>
  <c r="O87" s="1"/>
  <c r="L87"/>
  <c r="I87"/>
  <c r="H87"/>
  <c r="M86"/>
  <c r="O86" s="1"/>
  <c r="L86"/>
  <c r="N86" s="1"/>
  <c r="I86"/>
  <c r="H86"/>
  <c r="M85"/>
  <c r="O85" s="1"/>
  <c r="L85"/>
  <c r="N85" s="1"/>
  <c r="I85"/>
  <c r="H85"/>
  <c r="M84"/>
  <c r="O84" s="1"/>
  <c r="L84"/>
  <c r="N84" s="1"/>
  <c r="P84" s="1"/>
  <c r="R84" s="1"/>
  <c r="I84"/>
  <c r="H84"/>
  <c r="M83"/>
  <c r="O83" s="1"/>
  <c r="L83"/>
  <c r="N83" s="1"/>
  <c r="I83"/>
  <c r="H83"/>
  <c r="M82"/>
  <c r="O82" s="1"/>
  <c r="L82"/>
  <c r="N82" s="1"/>
  <c r="I82"/>
  <c r="H82"/>
  <c r="O81"/>
  <c r="M81"/>
  <c r="L81"/>
  <c r="N81" s="1"/>
  <c r="I81"/>
  <c r="H81"/>
  <c r="M80"/>
  <c r="O80" s="1"/>
  <c r="L80"/>
  <c r="N80" s="1"/>
  <c r="I80"/>
  <c r="H80"/>
  <c r="O79"/>
  <c r="M79"/>
  <c r="L79"/>
  <c r="N79" s="1"/>
  <c r="I79"/>
  <c r="H79"/>
  <c r="M78"/>
  <c r="O78" s="1"/>
  <c r="L78"/>
  <c r="N78" s="1"/>
  <c r="I78"/>
  <c r="H78"/>
  <c r="M77"/>
  <c r="O77" s="1"/>
  <c r="L77"/>
  <c r="N77" s="1"/>
  <c r="I77"/>
  <c r="H77"/>
  <c r="M76"/>
  <c r="O76" s="1"/>
  <c r="L76"/>
  <c r="N76" s="1"/>
  <c r="I76"/>
  <c r="H76"/>
  <c r="M75"/>
  <c r="O75" s="1"/>
  <c r="L75"/>
  <c r="N75" s="1"/>
  <c r="I75"/>
  <c r="H75"/>
  <c r="M74"/>
  <c r="O74" s="1"/>
  <c r="L74"/>
  <c r="N74" s="1"/>
  <c r="I74"/>
  <c r="H74"/>
  <c r="M73"/>
  <c r="O73" s="1"/>
  <c r="L73"/>
  <c r="N73" s="1"/>
  <c r="I73"/>
  <c r="H73"/>
  <c r="M72"/>
  <c r="O72" s="1"/>
  <c r="L72"/>
  <c r="N72" s="1"/>
  <c r="I72"/>
  <c r="H72"/>
  <c r="M71"/>
  <c r="O71" s="1"/>
  <c r="L71"/>
  <c r="N71" s="1"/>
  <c r="P71" s="1"/>
  <c r="I71"/>
  <c r="H71"/>
  <c r="M70"/>
  <c r="O70" s="1"/>
  <c r="L70"/>
  <c r="N70" s="1"/>
  <c r="I70"/>
  <c r="H70"/>
  <c r="M69"/>
  <c r="O69" s="1"/>
  <c r="L69"/>
  <c r="N69" s="1"/>
  <c r="I69"/>
  <c r="H69"/>
  <c r="O68"/>
  <c r="M68"/>
  <c r="L68"/>
  <c r="N68" s="1"/>
  <c r="I68"/>
  <c r="H68"/>
  <c r="N67"/>
  <c r="P67" s="1"/>
  <c r="M67"/>
  <c r="O67" s="1"/>
  <c r="L67"/>
  <c r="I67"/>
  <c r="H67"/>
  <c r="M66"/>
  <c r="O66" s="1"/>
  <c r="L66"/>
  <c r="N66" s="1"/>
  <c r="I66"/>
  <c r="H66"/>
  <c r="N65"/>
  <c r="M65"/>
  <c r="O65" s="1"/>
  <c r="L65"/>
  <c r="I65"/>
  <c r="H65"/>
  <c r="M64"/>
  <c r="O64" s="1"/>
  <c r="L64"/>
  <c r="N64" s="1"/>
  <c r="P64" s="1"/>
  <c r="R64" s="1"/>
  <c r="I64"/>
  <c r="H64"/>
  <c r="M63"/>
  <c r="O63" s="1"/>
  <c r="L63"/>
  <c r="N63" s="1"/>
  <c r="I63"/>
  <c r="H63"/>
  <c r="M62"/>
  <c r="O62" s="1"/>
  <c r="L62"/>
  <c r="N62" s="1"/>
  <c r="I62"/>
  <c r="H62"/>
  <c r="M61"/>
  <c r="O61" s="1"/>
  <c r="L61"/>
  <c r="N61" s="1"/>
  <c r="I61"/>
  <c r="H61"/>
  <c r="M60"/>
  <c r="O60" s="1"/>
  <c r="L60"/>
  <c r="N60" s="1"/>
  <c r="I60"/>
  <c r="H60"/>
  <c r="M59"/>
  <c r="O59" s="1"/>
  <c r="L59"/>
  <c r="N59" s="1"/>
  <c r="I59"/>
  <c r="H59"/>
  <c r="M58"/>
  <c r="O58" s="1"/>
  <c r="L58"/>
  <c r="N58" s="1"/>
  <c r="I58"/>
  <c r="H58"/>
  <c r="O57"/>
  <c r="M57"/>
  <c r="L57"/>
  <c r="N57" s="1"/>
  <c r="I57"/>
  <c r="H57"/>
  <c r="N56"/>
  <c r="M56"/>
  <c r="O56" s="1"/>
  <c r="L56"/>
  <c r="I56"/>
  <c r="H56"/>
  <c r="M55"/>
  <c r="O55" s="1"/>
  <c r="L55"/>
  <c r="N55" s="1"/>
  <c r="I55"/>
  <c r="H55"/>
  <c r="M54"/>
  <c r="O54" s="1"/>
  <c r="L54"/>
  <c r="N54" s="1"/>
  <c r="I54"/>
  <c r="H54"/>
  <c r="M53"/>
  <c r="O53" s="1"/>
  <c r="L53"/>
  <c r="N53" s="1"/>
  <c r="P53" s="1"/>
  <c r="R53" s="1"/>
  <c r="I53"/>
  <c r="H53"/>
  <c r="O52"/>
  <c r="M52"/>
  <c r="L52"/>
  <c r="N52" s="1"/>
  <c r="I52"/>
  <c r="H52"/>
  <c r="M51"/>
  <c r="O51" s="1"/>
  <c r="L51"/>
  <c r="N51" s="1"/>
  <c r="I51"/>
  <c r="H51"/>
  <c r="M50"/>
  <c r="O50" s="1"/>
  <c r="L50"/>
  <c r="N50" s="1"/>
  <c r="I50"/>
  <c r="H50"/>
  <c r="O49"/>
  <c r="M49"/>
  <c r="L49"/>
  <c r="N49" s="1"/>
  <c r="I49"/>
  <c r="H49"/>
  <c r="O48"/>
  <c r="M48"/>
  <c r="L48"/>
  <c r="N48" s="1"/>
  <c r="I48"/>
  <c r="H48"/>
  <c r="M47"/>
  <c r="O47" s="1"/>
  <c r="L47"/>
  <c r="N47" s="1"/>
  <c r="I47"/>
  <c r="H47"/>
  <c r="M46"/>
  <c r="O46" s="1"/>
  <c r="L46"/>
  <c r="N46" s="1"/>
  <c r="I46"/>
  <c r="H46"/>
  <c r="N45"/>
  <c r="M45"/>
  <c r="O45" s="1"/>
  <c r="L45"/>
  <c r="I45"/>
  <c r="H45"/>
  <c r="M44"/>
  <c r="O44" s="1"/>
  <c r="L44"/>
  <c r="N44" s="1"/>
  <c r="I44"/>
  <c r="H44"/>
  <c r="M43"/>
  <c r="O43" s="1"/>
  <c r="L43"/>
  <c r="N43" s="1"/>
  <c r="I43"/>
  <c r="H43"/>
  <c r="M42"/>
  <c r="O42" s="1"/>
  <c r="L42"/>
  <c r="N42" s="1"/>
  <c r="I42"/>
  <c r="H42"/>
  <c r="M41"/>
  <c r="O41" s="1"/>
  <c r="L41"/>
  <c r="N41" s="1"/>
  <c r="I41"/>
  <c r="H41"/>
  <c r="M40"/>
  <c r="O40" s="1"/>
  <c r="L40"/>
  <c r="N40" s="1"/>
  <c r="I40"/>
  <c r="H40"/>
  <c r="N39"/>
  <c r="M39"/>
  <c r="O39" s="1"/>
  <c r="L39"/>
  <c r="I39"/>
  <c r="H39"/>
  <c r="M38"/>
  <c r="O38" s="1"/>
  <c r="L38"/>
  <c r="N38" s="1"/>
  <c r="P38" s="1"/>
  <c r="R38" s="1"/>
  <c r="I38"/>
  <c r="H38"/>
  <c r="O37"/>
  <c r="M37"/>
  <c r="L37"/>
  <c r="N37" s="1"/>
  <c r="I37"/>
  <c r="H37"/>
  <c r="M36"/>
  <c r="O36" s="1"/>
  <c r="L36"/>
  <c r="N36" s="1"/>
  <c r="I36"/>
  <c r="H36"/>
  <c r="M35"/>
  <c r="O35" s="1"/>
  <c r="L35"/>
  <c r="N35" s="1"/>
  <c r="I35"/>
  <c r="H35"/>
  <c r="M34"/>
  <c r="O34" s="1"/>
  <c r="L34"/>
  <c r="N34" s="1"/>
  <c r="I34"/>
  <c r="H34"/>
  <c r="M33"/>
  <c r="O33" s="1"/>
  <c r="L33"/>
  <c r="N33" s="1"/>
  <c r="I33"/>
  <c r="H33"/>
  <c r="M32"/>
  <c r="O32" s="1"/>
  <c r="L32"/>
  <c r="N32" s="1"/>
  <c r="I32"/>
  <c r="H32"/>
  <c r="M31"/>
  <c r="O31" s="1"/>
  <c r="L31"/>
  <c r="N31" s="1"/>
  <c r="I31"/>
  <c r="H31"/>
  <c r="M30"/>
  <c r="O30" s="1"/>
  <c r="L30"/>
  <c r="N30" s="1"/>
  <c r="I30"/>
  <c r="H30"/>
  <c r="M29"/>
  <c r="O29" s="1"/>
  <c r="L29"/>
  <c r="N29" s="1"/>
  <c r="I29"/>
  <c r="H29"/>
  <c r="M28"/>
  <c r="O28" s="1"/>
  <c r="L28"/>
  <c r="N28" s="1"/>
  <c r="I28"/>
  <c r="H28"/>
  <c r="M27"/>
  <c r="O27" s="1"/>
  <c r="L27"/>
  <c r="N27" s="1"/>
  <c r="P27" s="1"/>
  <c r="R27" s="1"/>
  <c r="I27"/>
  <c r="H27"/>
  <c r="O26"/>
  <c r="M26"/>
  <c r="L26"/>
  <c r="N26" s="1"/>
  <c r="I26"/>
  <c r="H26"/>
  <c r="M25"/>
  <c r="O25" s="1"/>
  <c r="L25"/>
  <c r="N25" s="1"/>
  <c r="I25"/>
  <c r="H25"/>
  <c r="O24"/>
  <c r="M24"/>
  <c r="L24"/>
  <c r="N24" s="1"/>
  <c r="P24" s="1"/>
  <c r="R24" s="1"/>
  <c r="I24"/>
  <c r="H24"/>
  <c r="N23"/>
  <c r="M23"/>
  <c r="O23" s="1"/>
  <c r="L23"/>
  <c r="I23"/>
  <c r="H23"/>
  <c r="M22"/>
  <c r="O22" s="1"/>
  <c r="L22"/>
  <c r="N22" s="1"/>
  <c r="I22"/>
  <c r="H22"/>
  <c r="M21"/>
  <c r="O21" s="1"/>
  <c r="L21"/>
  <c r="N21" s="1"/>
  <c r="I21"/>
  <c r="H21"/>
  <c r="N20"/>
  <c r="M20"/>
  <c r="O20" s="1"/>
  <c r="L20"/>
  <c r="I20"/>
  <c r="H20"/>
  <c r="M19"/>
  <c r="O19" s="1"/>
  <c r="L19"/>
  <c r="N19" s="1"/>
  <c r="I19"/>
  <c r="H19"/>
  <c r="M18"/>
  <c r="O18" s="1"/>
  <c r="L18"/>
  <c r="N18" s="1"/>
  <c r="I18"/>
  <c r="H18"/>
  <c r="M17"/>
  <c r="O17" s="1"/>
  <c r="L17"/>
  <c r="N17" s="1"/>
  <c r="I17"/>
  <c r="H17"/>
  <c r="M16"/>
  <c r="O16" s="1"/>
  <c r="L16"/>
  <c r="N16" s="1"/>
  <c r="I16"/>
  <c r="H16"/>
  <c r="M15"/>
  <c r="O15" s="1"/>
  <c r="L15"/>
  <c r="N15" s="1"/>
  <c r="I15"/>
  <c r="H15"/>
  <c r="M14"/>
  <c r="O14" s="1"/>
  <c r="L14"/>
  <c r="N14" s="1"/>
  <c r="I14"/>
  <c r="H14"/>
  <c r="M13"/>
  <c r="O13" s="1"/>
  <c r="L13"/>
  <c r="N13" s="1"/>
  <c r="I13"/>
  <c r="H13"/>
  <c r="N12"/>
  <c r="M12"/>
  <c r="O12" s="1"/>
  <c r="L12"/>
  <c r="I12"/>
  <c r="H12"/>
  <c r="M11"/>
  <c r="O11" s="1"/>
  <c r="L11"/>
  <c r="N11" s="1"/>
  <c r="I11"/>
  <c r="H11"/>
  <c r="M10"/>
  <c r="O10" s="1"/>
  <c r="L10"/>
  <c r="N10" s="1"/>
  <c r="I10"/>
  <c r="H10"/>
  <c r="M9"/>
  <c r="O9" s="1"/>
  <c r="L9"/>
  <c r="N9" s="1"/>
  <c r="I9"/>
  <c r="H9"/>
  <c r="O8"/>
  <c r="M8"/>
  <c r="L8"/>
  <c r="N8" s="1"/>
  <c r="I8"/>
  <c r="H8"/>
  <c r="M7"/>
  <c r="O7" s="1"/>
  <c r="L7"/>
  <c r="N7" s="1"/>
  <c r="I7"/>
  <c r="I253" s="1"/>
  <c r="H7"/>
  <c r="P91" l="1"/>
  <c r="R91" s="1"/>
  <c r="P106"/>
  <c r="R106" s="1"/>
  <c r="P121"/>
  <c r="R121" s="1"/>
  <c r="P209"/>
  <c r="R209" s="1"/>
  <c r="P211"/>
  <c r="R211" s="1"/>
  <c r="P231"/>
  <c r="R231" s="1"/>
  <c r="P40"/>
  <c r="R40" s="1"/>
  <c r="P95"/>
  <c r="R95" s="1"/>
  <c r="P56"/>
  <c r="R56" s="1"/>
  <c r="P103"/>
  <c r="P72"/>
  <c r="R72" s="1"/>
  <c r="P193"/>
  <c r="R193" s="1"/>
  <c r="P220"/>
  <c r="R220" s="1"/>
  <c r="P236"/>
  <c r="R236" s="1"/>
  <c r="P61"/>
  <c r="R61" s="1"/>
  <c r="P78"/>
  <c r="R78" s="1"/>
  <c r="P100"/>
  <c r="R100" s="1"/>
  <c r="P111"/>
  <c r="P207"/>
  <c r="R207" s="1"/>
  <c r="P240"/>
  <c r="R240" s="1"/>
  <c r="R67"/>
  <c r="R71"/>
  <c r="R159"/>
  <c r="R219"/>
  <c r="R111"/>
  <c r="R191"/>
  <c r="R103"/>
  <c r="Q253"/>
  <c r="P90"/>
  <c r="R90" s="1"/>
  <c r="P34"/>
  <c r="R34" s="1"/>
  <c r="P73"/>
  <c r="R73" s="1"/>
  <c r="P76"/>
  <c r="R76" s="1"/>
  <c r="P86"/>
  <c r="R86" s="1"/>
  <c r="P104"/>
  <c r="R104" s="1"/>
  <c r="P122"/>
  <c r="R122" s="1"/>
  <c r="P194"/>
  <c r="R194" s="1"/>
  <c r="P230"/>
  <c r="R230" s="1"/>
  <c r="P21"/>
  <c r="R21" s="1"/>
  <c r="P11"/>
  <c r="R11" s="1"/>
  <c r="P22"/>
  <c r="R22" s="1"/>
  <c r="P35"/>
  <c r="R35" s="1"/>
  <c r="P99"/>
  <c r="R99" s="1"/>
  <c r="P112"/>
  <c r="R112" s="1"/>
  <c r="P137"/>
  <c r="R137" s="1"/>
  <c r="P139"/>
  <c r="R139" s="1"/>
  <c r="P141"/>
  <c r="R141" s="1"/>
  <c r="P154"/>
  <c r="R154" s="1"/>
  <c r="P214"/>
  <c r="R214" s="1"/>
  <c r="P251"/>
  <c r="R251" s="1"/>
  <c r="P9"/>
  <c r="R9" s="1"/>
  <c r="P13"/>
  <c r="R13" s="1"/>
  <c r="P14"/>
  <c r="R14" s="1"/>
  <c r="P26"/>
  <c r="R26" s="1"/>
  <c r="P30"/>
  <c r="R30" s="1"/>
  <c r="P42"/>
  <c r="R42" s="1"/>
  <c r="P44"/>
  <c r="R44" s="1"/>
  <c r="P51"/>
  <c r="R51" s="1"/>
  <c r="P63"/>
  <c r="R63" s="1"/>
  <c r="P74"/>
  <c r="R74" s="1"/>
  <c r="P108"/>
  <c r="R108" s="1"/>
  <c r="P155"/>
  <c r="R155" s="1"/>
  <c r="P163"/>
  <c r="R163" s="1"/>
  <c r="P167"/>
  <c r="R167" s="1"/>
  <c r="P176"/>
  <c r="R176" s="1"/>
  <c r="P181"/>
  <c r="R181" s="1"/>
  <c r="P204"/>
  <c r="R204" s="1"/>
  <c r="P233"/>
  <c r="R233" s="1"/>
  <c r="P238"/>
  <c r="R238" s="1"/>
  <c r="P244"/>
  <c r="R244" s="1"/>
  <c r="P46"/>
  <c r="R46" s="1"/>
  <c r="P125"/>
  <c r="R125" s="1"/>
  <c r="P152"/>
  <c r="R152" s="1"/>
  <c r="P248"/>
  <c r="R248" s="1"/>
  <c r="P55"/>
  <c r="R55" s="1"/>
  <c r="P60"/>
  <c r="R60" s="1"/>
  <c r="P82"/>
  <c r="R82" s="1"/>
  <c r="P92"/>
  <c r="R92" s="1"/>
  <c r="P96"/>
  <c r="R96" s="1"/>
  <c r="P101"/>
  <c r="P202"/>
  <c r="R202" s="1"/>
  <c r="P205"/>
  <c r="R205" s="1"/>
  <c r="P223"/>
  <c r="R223" s="1"/>
  <c r="P234"/>
  <c r="R234" s="1"/>
  <c r="P37"/>
  <c r="R37" s="1"/>
  <c r="P49"/>
  <c r="R49" s="1"/>
  <c r="P57"/>
  <c r="R57" s="1"/>
  <c r="P68"/>
  <c r="R68" s="1"/>
  <c r="P105"/>
  <c r="R105" s="1"/>
  <c r="P107"/>
  <c r="R107" s="1"/>
  <c r="P109"/>
  <c r="R109" s="1"/>
  <c r="P116"/>
  <c r="R116" s="1"/>
  <c r="P120"/>
  <c r="R120" s="1"/>
  <c r="P179"/>
  <c r="R179" s="1"/>
  <c r="P210"/>
  <c r="R210" s="1"/>
  <c r="P216"/>
  <c r="R216" s="1"/>
  <c r="P235"/>
  <c r="R235" s="1"/>
  <c r="P41"/>
  <c r="R41" s="1"/>
  <c r="P52"/>
  <c r="R52" s="1"/>
  <c r="P75"/>
  <c r="R75" s="1"/>
  <c r="P77"/>
  <c r="R77" s="1"/>
  <c r="P128"/>
  <c r="R128" s="1"/>
  <c r="P132"/>
  <c r="R132" s="1"/>
  <c r="P153"/>
  <c r="R153" s="1"/>
  <c r="P195"/>
  <c r="R195" s="1"/>
  <c r="P198"/>
  <c r="R198" s="1"/>
  <c r="P200"/>
  <c r="R200" s="1"/>
  <c r="P227"/>
  <c r="R227" s="1"/>
  <c r="P239"/>
  <c r="R239" s="1"/>
  <c r="P31"/>
  <c r="R31" s="1"/>
  <c r="P66"/>
  <c r="R66" s="1"/>
  <c r="P113"/>
  <c r="R113" s="1"/>
  <c r="P160"/>
  <c r="R160" s="1"/>
  <c r="H253"/>
  <c r="P7"/>
  <c r="R7" s="1"/>
  <c r="P12"/>
  <c r="R12" s="1"/>
  <c r="P15"/>
  <c r="R15" s="1"/>
  <c r="P8"/>
  <c r="P18"/>
  <c r="R18" s="1"/>
  <c r="P36"/>
  <c r="R36" s="1"/>
  <c r="P47"/>
  <c r="R47" s="1"/>
  <c r="P48"/>
  <c r="R48" s="1"/>
  <c r="P59"/>
  <c r="R59" s="1"/>
  <c r="P70"/>
  <c r="R70" s="1"/>
  <c r="P81"/>
  <c r="R81" s="1"/>
  <c r="P119"/>
  <c r="R119" s="1"/>
  <c r="P148"/>
  <c r="R148" s="1"/>
  <c r="P150"/>
  <c r="R150" s="1"/>
  <c r="P166"/>
  <c r="R166" s="1"/>
  <c r="P171"/>
  <c r="R171" s="1"/>
  <c r="P213"/>
  <c r="R213" s="1"/>
  <c r="P218"/>
  <c r="R218" s="1"/>
  <c r="P221"/>
  <c r="R221" s="1"/>
  <c r="P229"/>
  <c r="R229" s="1"/>
  <c r="P232"/>
  <c r="R232" s="1"/>
  <c r="P242"/>
  <c r="R242" s="1"/>
  <c r="P245"/>
  <c r="R245" s="1"/>
  <c r="R8"/>
  <c r="P19"/>
  <c r="R19" s="1"/>
  <c r="P23"/>
  <c r="R23" s="1"/>
  <c r="P45"/>
  <c r="P10"/>
  <c r="R10" s="1"/>
  <c r="P25"/>
  <c r="R25" s="1"/>
  <c r="P28"/>
  <c r="R28" s="1"/>
  <c r="P29"/>
  <c r="R29" s="1"/>
  <c r="P32"/>
  <c r="R32" s="1"/>
  <c r="P33"/>
  <c r="R33" s="1"/>
  <c r="P39"/>
  <c r="R39" s="1"/>
  <c r="P43"/>
  <c r="R43" s="1"/>
  <c r="P83"/>
  <c r="R83" s="1"/>
  <c r="P85"/>
  <c r="R85" s="1"/>
  <c r="P16"/>
  <c r="R16" s="1"/>
  <c r="P17"/>
  <c r="R17" s="1"/>
  <c r="P20"/>
  <c r="R20" s="1"/>
  <c r="P50"/>
  <c r="R50" s="1"/>
  <c r="P80"/>
  <c r="R80" s="1"/>
  <c r="P54"/>
  <c r="R54" s="1"/>
  <c r="P58"/>
  <c r="R58" s="1"/>
  <c r="P69"/>
  <c r="R69" s="1"/>
  <c r="P79"/>
  <c r="R79" s="1"/>
  <c r="P87"/>
  <c r="R87" s="1"/>
  <c r="H252"/>
  <c r="P102"/>
  <c r="R102" s="1"/>
  <c r="P110"/>
  <c r="R110" s="1"/>
  <c r="P123"/>
  <c r="R123" s="1"/>
  <c r="P126"/>
  <c r="R126" s="1"/>
  <c r="P127"/>
  <c r="R127" s="1"/>
  <c r="P131"/>
  <c r="R131" s="1"/>
  <c r="P135"/>
  <c r="P136"/>
  <c r="R136" s="1"/>
  <c r="P140"/>
  <c r="R140" s="1"/>
  <c r="P142"/>
  <c r="R142" s="1"/>
  <c r="P143"/>
  <c r="R143" s="1"/>
  <c r="P146"/>
  <c r="R146" s="1"/>
  <c r="P147"/>
  <c r="R147" s="1"/>
  <c r="P151"/>
  <c r="R151" s="1"/>
  <c r="P65"/>
  <c r="R65" s="1"/>
  <c r="P93"/>
  <c r="R93" s="1"/>
  <c r="P94"/>
  <c r="R94" s="1"/>
  <c r="P97"/>
  <c r="R97" s="1"/>
  <c r="P98"/>
  <c r="R98" s="1"/>
  <c r="P114"/>
  <c r="R114" s="1"/>
  <c r="P115"/>
  <c r="R115" s="1"/>
  <c r="P118"/>
  <c r="R118" s="1"/>
  <c r="P62"/>
  <c r="R62" s="1"/>
  <c r="P88"/>
  <c r="R88" s="1"/>
  <c r="P89"/>
  <c r="R89" s="1"/>
  <c r="P124"/>
  <c r="R124" s="1"/>
  <c r="P129"/>
  <c r="R129" s="1"/>
  <c r="P133"/>
  <c r="R133" s="1"/>
  <c r="P134"/>
  <c r="R134" s="1"/>
  <c r="P144"/>
  <c r="R144" s="1"/>
  <c r="P145"/>
  <c r="R145" s="1"/>
  <c r="P165"/>
  <c r="R165" s="1"/>
  <c r="P174"/>
  <c r="R174" s="1"/>
  <c r="I252"/>
  <c r="P164"/>
  <c r="R164" s="1"/>
  <c r="P173"/>
  <c r="R173" s="1"/>
  <c r="P175"/>
  <c r="R175" s="1"/>
  <c r="P177"/>
  <c r="R177" s="1"/>
  <c r="P178"/>
  <c r="R178" s="1"/>
  <c r="P182"/>
  <c r="R182" s="1"/>
  <c r="P185"/>
  <c r="R185" s="1"/>
  <c r="P186"/>
  <c r="R186" s="1"/>
  <c r="P188"/>
  <c r="R188" s="1"/>
  <c r="P189"/>
  <c r="R189" s="1"/>
  <c r="P192"/>
  <c r="R192" s="1"/>
  <c r="P206"/>
  <c r="R206" s="1"/>
  <c r="P224"/>
  <c r="R224" s="1"/>
  <c r="P243"/>
  <c r="R243" s="1"/>
  <c r="P162"/>
  <c r="R162" s="1"/>
  <c r="P170"/>
  <c r="R170" s="1"/>
  <c r="P157"/>
  <c r="R157" s="1"/>
  <c r="P168"/>
  <c r="R168" s="1"/>
  <c r="P180"/>
  <c r="R180" s="1"/>
  <c r="P183"/>
  <c r="R183" s="1"/>
  <c r="P184"/>
  <c r="R184" s="1"/>
  <c r="P187"/>
  <c r="R187" s="1"/>
  <c r="P190"/>
  <c r="R190" s="1"/>
  <c r="P199"/>
  <c r="R199" s="1"/>
  <c r="P201"/>
  <c r="R201" s="1"/>
  <c r="P208"/>
  <c r="R208" s="1"/>
  <c r="P212"/>
  <c r="R212" s="1"/>
  <c r="P215"/>
  <c r="R215" s="1"/>
  <c r="P217"/>
  <c r="R217" s="1"/>
  <c r="P226"/>
  <c r="R226" s="1"/>
  <c r="P228"/>
  <c r="R228" s="1"/>
  <c r="P237"/>
  <c r="R237" s="1"/>
  <c r="P197"/>
  <c r="R197" s="1"/>
  <c r="P203"/>
  <c r="R203" s="1"/>
  <c r="P246"/>
  <c r="R246" s="1"/>
  <c r="P247"/>
  <c r="R247" s="1"/>
  <c r="P249"/>
  <c r="R249" s="1"/>
  <c r="P250"/>
  <c r="R250" s="1"/>
  <c r="R135" l="1"/>
  <c r="R101"/>
  <c r="R253"/>
  <c r="P253"/>
  <c r="S134" i="8" l="1"/>
  <c r="V253" l="1"/>
  <c r="S221" l="1"/>
  <c r="S222"/>
  <c r="S223"/>
  <c r="S224"/>
  <c r="S226"/>
  <c r="S227"/>
  <c r="S229"/>
  <c r="S230"/>
  <c r="S235"/>
  <c r="S236"/>
  <c r="S237"/>
  <c r="S239"/>
  <c r="S240"/>
  <c r="S242"/>
  <c r="S246"/>
  <c r="S247"/>
  <c r="S248"/>
  <c r="S250"/>
  <c r="S251"/>
  <c r="S8" l="1"/>
  <c r="S10"/>
  <c r="S11"/>
  <c r="S14"/>
  <c r="S15"/>
  <c r="S19"/>
  <c r="S20"/>
  <c r="S21"/>
  <c r="S22"/>
  <c r="S23"/>
  <c r="S25"/>
  <c r="S27"/>
  <c r="S30"/>
  <c r="S33"/>
  <c r="S36"/>
  <c r="S38"/>
  <c r="S39"/>
  <c r="S40"/>
  <c r="S41"/>
  <c r="S42"/>
  <c r="S45"/>
  <c r="S46"/>
  <c r="S48"/>
  <c r="S49"/>
  <c r="S53"/>
  <c r="S55"/>
  <c r="S56"/>
  <c r="S57"/>
  <c r="S59"/>
  <c r="S61"/>
  <c r="S62"/>
  <c r="S63"/>
  <c r="S64"/>
  <c r="S65"/>
  <c r="S67"/>
  <c r="S69"/>
  <c r="S70"/>
  <c r="S71"/>
  <c r="S74"/>
  <c r="S75"/>
  <c r="S78"/>
  <c r="S80"/>
  <c r="S81"/>
  <c r="S86"/>
  <c r="S89"/>
  <c r="S90"/>
  <c r="S93"/>
  <c r="S95"/>
  <c r="S96"/>
  <c r="S97"/>
  <c r="S98"/>
  <c r="S101"/>
  <c r="S104"/>
  <c r="S109"/>
  <c r="S111"/>
  <c r="S112"/>
  <c r="S116"/>
  <c r="S117"/>
  <c r="S118"/>
  <c r="S119"/>
  <c r="S120"/>
  <c r="S121"/>
  <c r="S123"/>
  <c r="S124"/>
  <c r="S126"/>
  <c r="S127"/>
  <c r="S128"/>
  <c r="S129"/>
  <c r="S131"/>
  <c r="S133"/>
  <c r="S136"/>
  <c r="S138"/>
  <c r="S144"/>
  <c r="S146"/>
  <c r="S149"/>
  <c r="S151"/>
  <c r="S152"/>
  <c r="S153"/>
  <c r="S154"/>
  <c r="S155"/>
  <c r="S157"/>
  <c r="S158"/>
  <c r="S159"/>
  <c r="S161"/>
  <c r="S162"/>
  <c r="S163"/>
  <c r="S164"/>
  <c r="S165"/>
  <c r="S167"/>
  <c r="S168"/>
  <c r="S170"/>
  <c r="S177"/>
  <c r="S179"/>
  <c r="S180"/>
  <c r="S182"/>
  <c r="S183"/>
  <c r="S184"/>
  <c r="S187"/>
  <c r="S191"/>
  <c r="S192"/>
  <c r="S194"/>
  <c r="S201"/>
  <c r="S204"/>
  <c r="S206"/>
  <c r="S207"/>
  <c r="S210"/>
  <c r="S212"/>
  <c r="S213"/>
  <c r="S218"/>
  <c r="S219"/>
  <c r="Q253"/>
  <c r="M251"/>
  <c r="O251" s="1"/>
  <c r="L251"/>
  <c r="N251" s="1"/>
  <c r="I251"/>
  <c r="H251"/>
  <c r="M250"/>
  <c r="O250" s="1"/>
  <c r="L250"/>
  <c r="N250" s="1"/>
  <c r="I250"/>
  <c r="H250"/>
  <c r="M249"/>
  <c r="O249" s="1"/>
  <c r="L249"/>
  <c r="N249" s="1"/>
  <c r="I249"/>
  <c r="H249"/>
  <c r="M248"/>
  <c r="O248" s="1"/>
  <c r="L248"/>
  <c r="N248" s="1"/>
  <c r="I248"/>
  <c r="H248"/>
  <c r="M247"/>
  <c r="O247" s="1"/>
  <c r="L247"/>
  <c r="N247" s="1"/>
  <c r="I247"/>
  <c r="H247"/>
  <c r="M246"/>
  <c r="O246" s="1"/>
  <c r="L246"/>
  <c r="N246" s="1"/>
  <c r="I246"/>
  <c r="H246"/>
  <c r="M245"/>
  <c r="O245" s="1"/>
  <c r="L245"/>
  <c r="N245" s="1"/>
  <c r="I245"/>
  <c r="H245"/>
  <c r="M244"/>
  <c r="O244" s="1"/>
  <c r="L244"/>
  <c r="N244" s="1"/>
  <c r="I244"/>
  <c r="H244"/>
  <c r="M243"/>
  <c r="O243" s="1"/>
  <c r="L243"/>
  <c r="N243" s="1"/>
  <c r="I243"/>
  <c r="H243"/>
  <c r="M242"/>
  <c r="O242" s="1"/>
  <c r="L242"/>
  <c r="N242" s="1"/>
  <c r="I242"/>
  <c r="H242"/>
  <c r="M241"/>
  <c r="O241" s="1"/>
  <c r="L241"/>
  <c r="N241" s="1"/>
  <c r="I241"/>
  <c r="H241"/>
  <c r="M240"/>
  <c r="O240" s="1"/>
  <c r="L240"/>
  <c r="N240" s="1"/>
  <c r="I240"/>
  <c r="H240"/>
  <c r="M239"/>
  <c r="O239" s="1"/>
  <c r="L239"/>
  <c r="N239" s="1"/>
  <c r="I239"/>
  <c r="H239"/>
  <c r="M238"/>
  <c r="O238" s="1"/>
  <c r="L238"/>
  <c r="N238" s="1"/>
  <c r="I238"/>
  <c r="H238"/>
  <c r="M237"/>
  <c r="O237" s="1"/>
  <c r="L237"/>
  <c r="N237" s="1"/>
  <c r="I237"/>
  <c r="H237"/>
  <c r="M236"/>
  <c r="O236" s="1"/>
  <c r="L236"/>
  <c r="N236" s="1"/>
  <c r="I236"/>
  <c r="H236"/>
  <c r="M235"/>
  <c r="O235" s="1"/>
  <c r="L235"/>
  <c r="N235" s="1"/>
  <c r="I235"/>
  <c r="H235"/>
  <c r="M234"/>
  <c r="O234" s="1"/>
  <c r="L234"/>
  <c r="N234" s="1"/>
  <c r="I234"/>
  <c r="H234"/>
  <c r="M233"/>
  <c r="O233" s="1"/>
  <c r="L233"/>
  <c r="N233" s="1"/>
  <c r="I233"/>
  <c r="H233"/>
  <c r="M232"/>
  <c r="O232" s="1"/>
  <c r="L232"/>
  <c r="N232" s="1"/>
  <c r="I232"/>
  <c r="H232"/>
  <c r="M231"/>
  <c r="O231" s="1"/>
  <c r="L231"/>
  <c r="N231" s="1"/>
  <c r="I231"/>
  <c r="H231"/>
  <c r="M230"/>
  <c r="O230" s="1"/>
  <c r="L230"/>
  <c r="N230" s="1"/>
  <c r="I230"/>
  <c r="H230"/>
  <c r="M229"/>
  <c r="O229" s="1"/>
  <c r="L229"/>
  <c r="N229" s="1"/>
  <c r="I229"/>
  <c r="H229"/>
  <c r="M228"/>
  <c r="O228" s="1"/>
  <c r="L228"/>
  <c r="N228" s="1"/>
  <c r="I228"/>
  <c r="H228"/>
  <c r="M227"/>
  <c r="O227" s="1"/>
  <c r="L227"/>
  <c r="N227" s="1"/>
  <c r="I227"/>
  <c r="H227"/>
  <c r="M226"/>
  <c r="O226" s="1"/>
  <c r="L226"/>
  <c r="N226" s="1"/>
  <c r="I226"/>
  <c r="H226"/>
  <c r="M225"/>
  <c r="O225" s="1"/>
  <c r="L225"/>
  <c r="N225" s="1"/>
  <c r="I225"/>
  <c r="H225"/>
  <c r="M224"/>
  <c r="O224" s="1"/>
  <c r="L224"/>
  <c r="N224" s="1"/>
  <c r="I224"/>
  <c r="H224"/>
  <c r="M223"/>
  <c r="O223" s="1"/>
  <c r="L223"/>
  <c r="N223" s="1"/>
  <c r="I223"/>
  <c r="H223"/>
  <c r="M222"/>
  <c r="O222" s="1"/>
  <c r="L222"/>
  <c r="N222" s="1"/>
  <c r="I222"/>
  <c r="H222"/>
  <c r="M221"/>
  <c r="O221" s="1"/>
  <c r="L221"/>
  <c r="N221" s="1"/>
  <c r="I221"/>
  <c r="H221"/>
  <c r="M220"/>
  <c r="O220" s="1"/>
  <c r="L220"/>
  <c r="N220" s="1"/>
  <c r="I220"/>
  <c r="H220"/>
  <c r="M219"/>
  <c r="O219" s="1"/>
  <c r="L219"/>
  <c r="N219" s="1"/>
  <c r="I219"/>
  <c r="H219"/>
  <c r="M218"/>
  <c r="O218" s="1"/>
  <c r="L218"/>
  <c r="N218" s="1"/>
  <c r="I218"/>
  <c r="H218"/>
  <c r="M217"/>
  <c r="O217" s="1"/>
  <c r="L217"/>
  <c r="N217" s="1"/>
  <c r="I217"/>
  <c r="H217"/>
  <c r="M216"/>
  <c r="O216" s="1"/>
  <c r="L216"/>
  <c r="N216" s="1"/>
  <c r="I216"/>
  <c r="H216"/>
  <c r="M215"/>
  <c r="O215" s="1"/>
  <c r="L215"/>
  <c r="N215" s="1"/>
  <c r="I215"/>
  <c r="H215"/>
  <c r="M214"/>
  <c r="O214" s="1"/>
  <c r="L214"/>
  <c r="N214" s="1"/>
  <c r="I214"/>
  <c r="H214"/>
  <c r="M213"/>
  <c r="O213" s="1"/>
  <c r="L213"/>
  <c r="N213" s="1"/>
  <c r="I213"/>
  <c r="H213"/>
  <c r="M212"/>
  <c r="O212" s="1"/>
  <c r="L212"/>
  <c r="N212" s="1"/>
  <c r="I212"/>
  <c r="H212"/>
  <c r="M211"/>
  <c r="O211" s="1"/>
  <c r="L211"/>
  <c r="N211" s="1"/>
  <c r="I211"/>
  <c r="H211"/>
  <c r="M210"/>
  <c r="O210" s="1"/>
  <c r="L210"/>
  <c r="N210" s="1"/>
  <c r="I210"/>
  <c r="H210"/>
  <c r="M209"/>
  <c r="O209" s="1"/>
  <c r="L209"/>
  <c r="N209" s="1"/>
  <c r="I209"/>
  <c r="H209"/>
  <c r="M208"/>
  <c r="O208" s="1"/>
  <c r="L208"/>
  <c r="N208" s="1"/>
  <c r="I208"/>
  <c r="H208"/>
  <c r="M207"/>
  <c r="O207" s="1"/>
  <c r="L207"/>
  <c r="N207" s="1"/>
  <c r="I207"/>
  <c r="H207"/>
  <c r="M206"/>
  <c r="O206" s="1"/>
  <c r="L206"/>
  <c r="N206" s="1"/>
  <c r="I206"/>
  <c r="H206"/>
  <c r="M205"/>
  <c r="O205" s="1"/>
  <c r="L205"/>
  <c r="N205" s="1"/>
  <c r="I205"/>
  <c r="H205"/>
  <c r="M204"/>
  <c r="O204" s="1"/>
  <c r="L204"/>
  <c r="N204" s="1"/>
  <c r="I204"/>
  <c r="H204"/>
  <c r="M203"/>
  <c r="O203" s="1"/>
  <c r="L203"/>
  <c r="N203" s="1"/>
  <c r="I203"/>
  <c r="H203"/>
  <c r="M202"/>
  <c r="O202" s="1"/>
  <c r="L202"/>
  <c r="N202" s="1"/>
  <c r="I202"/>
  <c r="H202"/>
  <c r="M201"/>
  <c r="O201" s="1"/>
  <c r="L201"/>
  <c r="N201" s="1"/>
  <c r="I201"/>
  <c r="H201"/>
  <c r="M200"/>
  <c r="O200" s="1"/>
  <c r="L200"/>
  <c r="N200" s="1"/>
  <c r="I200"/>
  <c r="H200"/>
  <c r="M199"/>
  <c r="O199" s="1"/>
  <c r="L199"/>
  <c r="N199" s="1"/>
  <c r="I199"/>
  <c r="H199"/>
  <c r="M198"/>
  <c r="O198" s="1"/>
  <c r="L198"/>
  <c r="N198" s="1"/>
  <c r="I198"/>
  <c r="H198"/>
  <c r="M197"/>
  <c r="O197" s="1"/>
  <c r="L197"/>
  <c r="N197" s="1"/>
  <c r="I197"/>
  <c r="H197"/>
  <c r="M196"/>
  <c r="O196" s="1"/>
  <c r="L196"/>
  <c r="N196" s="1"/>
  <c r="I196"/>
  <c r="H196"/>
  <c r="M195"/>
  <c r="O195" s="1"/>
  <c r="L195"/>
  <c r="N195" s="1"/>
  <c r="I195"/>
  <c r="H195"/>
  <c r="M194"/>
  <c r="O194" s="1"/>
  <c r="L194"/>
  <c r="N194" s="1"/>
  <c r="I194"/>
  <c r="H194"/>
  <c r="M193"/>
  <c r="O193" s="1"/>
  <c r="L193"/>
  <c r="N193" s="1"/>
  <c r="I193"/>
  <c r="H193"/>
  <c r="M192"/>
  <c r="O192" s="1"/>
  <c r="L192"/>
  <c r="N192" s="1"/>
  <c r="I192"/>
  <c r="H192"/>
  <c r="M191"/>
  <c r="O191" s="1"/>
  <c r="L191"/>
  <c r="N191" s="1"/>
  <c r="I191"/>
  <c r="H191"/>
  <c r="M190"/>
  <c r="O190" s="1"/>
  <c r="L190"/>
  <c r="N190" s="1"/>
  <c r="I190"/>
  <c r="H190"/>
  <c r="M189"/>
  <c r="O189" s="1"/>
  <c r="L189"/>
  <c r="N189" s="1"/>
  <c r="I189"/>
  <c r="H189"/>
  <c r="M188"/>
  <c r="O188" s="1"/>
  <c r="L188"/>
  <c r="N188" s="1"/>
  <c r="I188"/>
  <c r="H188"/>
  <c r="M187"/>
  <c r="O187" s="1"/>
  <c r="L187"/>
  <c r="N187" s="1"/>
  <c r="I187"/>
  <c r="H187"/>
  <c r="M186"/>
  <c r="O186" s="1"/>
  <c r="L186"/>
  <c r="N186" s="1"/>
  <c r="I186"/>
  <c r="H186"/>
  <c r="M185"/>
  <c r="O185" s="1"/>
  <c r="L185"/>
  <c r="N185" s="1"/>
  <c r="I185"/>
  <c r="H185"/>
  <c r="M184"/>
  <c r="O184" s="1"/>
  <c r="L184"/>
  <c r="N184" s="1"/>
  <c r="I184"/>
  <c r="H184"/>
  <c r="M183"/>
  <c r="O183" s="1"/>
  <c r="L183"/>
  <c r="N183" s="1"/>
  <c r="I183"/>
  <c r="H183"/>
  <c r="M182"/>
  <c r="O182" s="1"/>
  <c r="L182"/>
  <c r="N182" s="1"/>
  <c r="I182"/>
  <c r="H182"/>
  <c r="M181"/>
  <c r="O181" s="1"/>
  <c r="L181"/>
  <c r="N181" s="1"/>
  <c r="I181"/>
  <c r="H181"/>
  <c r="M180"/>
  <c r="O180" s="1"/>
  <c r="L180"/>
  <c r="N180" s="1"/>
  <c r="I180"/>
  <c r="H180"/>
  <c r="M179"/>
  <c r="O179" s="1"/>
  <c r="L179"/>
  <c r="N179" s="1"/>
  <c r="I179"/>
  <c r="H179"/>
  <c r="M178"/>
  <c r="O178" s="1"/>
  <c r="L178"/>
  <c r="N178" s="1"/>
  <c r="I178"/>
  <c r="H178"/>
  <c r="M177"/>
  <c r="O177" s="1"/>
  <c r="L177"/>
  <c r="N177" s="1"/>
  <c r="I177"/>
  <c r="H177"/>
  <c r="M176"/>
  <c r="O176" s="1"/>
  <c r="L176"/>
  <c r="N176" s="1"/>
  <c r="I176"/>
  <c r="H176"/>
  <c r="M175"/>
  <c r="O175" s="1"/>
  <c r="L175"/>
  <c r="N175" s="1"/>
  <c r="I175"/>
  <c r="H175"/>
  <c r="M174"/>
  <c r="O174" s="1"/>
  <c r="L174"/>
  <c r="N174" s="1"/>
  <c r="I174"/>
  <c r="H174"/>
  <c r="M173"/>
  <c r="O173" s="1"/>
  <c r="L173"/>
  <c r="N173" s="1"/>
  <c r="I173"/>
  <c r="H173"/>
  <c r="M172"/>
  <c r="O172" s="1"/>
  <c r="L172"/>
  <c r="N172" s="1"/>
  <c r="I172"/>
  <c r="H172"/>
  <c r="M171"/>
  <c r="O171" s="1"/>
  <c r="L171"/>
  <c r="N171" s="1"/>
  <c r="I171"/>
  <c r="H171"/>
  <c r="M170"/>
  <c r="O170" s="1"/>
  <c r="L170"/>
  <c r="N170" s="1"/>
  <c r="I170"/>
  <c r="H170"/>
  <c r="M169"/>
  <c r="O169" s="1"/>
  <c r="L169"/>
  <c r="N169" s="1"/>
  <c r="I169"/>
  <c r="H169"/>
  <c r="M168"/>
  <c r="O168" s="1"/>
  <c r="L168"/>
  <c r="N168" s="1"/>
  <c r="I168"/>
  <c r="H168"/>
  <c r="M167"/>
  <c r="O167" s="1"/>
  <c r="L167"/>
  <c r="N167" s="1"/>
  <c r="I167"/>
  <c r="H167"/>
  <c r="M166"/>
  <c r="O166" s="1"/>
  <c r="L166"/>
  <c r="N166" s="1"/>
  <c r="I166"/>
  <c r="H166"/>
  <c r="M165"/>
  <c r="O165" s="1"/>
  <c r="L165"/>
  <c r="N165" s="1"/>
  <c r="I165"/>
  <c r="H165"/>
  <c r="M164"/>
  <c r="O164" s="1"/>
  <c r="L164"/>
  <c r="N164" s="1"/>
  <c r="I164"/>
  <c r="H164"/>
  <c r="M163"/>
  <c r="O163" s="1"/>
  <c r="L163"/>
  <c r="N163" s="1"/>
  <c r="I163"/>
  <c r="H163"/>
  <c r="M162"/>
  <c r="O162" s="1"/>
  <c r="L162"/>
  <c r="N162" s="1"/>
  <c r="I162"/>
  <c r="H162"/>
  <c r="M161"/>
  <c r="O161" s="1"/>
  <c r="L161"/>
  <c r="N161" s="1"/>
  <c r="I161"/>
  <c r="H161"/>
  <c r="M160"/>
  <c r="O160" s="1"/>
  <c r="L160"/>
  <c r="N160" s="1"/>
  <c r="I160"/>
  <c r="H160"/>
  <c r="M159"/>
  <c r="O159" s="1"/>
  <c r="L159"/>
  <c r="N159" s="1"/>
  <c r="I159"/>
  <c r="H159"/>
  <c r="M158"/>
  <c r="O158" s="1"/>
  <c r="L158"/>
  <c r="N158" s="1"/>
  <c r="I158"/>
  <c r="H158"/>
  <c r="M157"/>
  <c r="O157" s="1"/>
  <c r="L157"/>
  <c r="N157" s="1"/>
  <c r="I157"/>
  <c r="H157"/>
  <c r="M156"/>
  <c r="O156" s="1"/>
  <c r="L156"/>
  <c r="N156" s="1"/>
  <c r="I156"/>
  <c r="H156"/>
  <c r="M155"/>
  <c r="O155" s="1"/>
  <c r="L155"/>
  <c r="N155" s="1"/>
  <c r="I155"/>
  <c r="H155"/>
  <c r="M154"/>
  <c r="O154" s="1"/>
  <c r="L154"/>
  <c r="N154" s="1"/>
  <c r="I154"/>
  <c r="H154"/>
  <c r="M153"/>
  <c r="O153" s="1"/>
  <c r="L153"/>
  <c r="N153" s="1"/>
  <c r="I153"/>
  <c r="H153"/>
  <c r="M152"/>
  <c r="O152" s="1"/>
  <c r="L152"/>
  <c r="N152" s="1"/>
  <c r="I152"/>
  <c r="H152"/>
  <c r="M151"/>
  <c r="O151" s="1"/>
  <c r="L151"/>
  <c r="N151" s="1"/>
  <c r="I151"/>
  <c r="H151"/>
  <c r="M150"/>
  <c r="O150" s="1"/>
  <c r="L150"/>
  <c r="N150" s="1"/>
  <c r="I150"/>
  <c r="H150"/>
  <c r="M149"/>
  <c r="O149" s="1"/>
  <c r="L149"/>
  <c r="N149" s="1"/>
  <c r="I149"/>
  <c r="H149"/>
  <c r="M148"/>
  <c r="O148" s="1"/>
  <c r="L148"/>
  <c r="N148" s="1"/>
  <c r="I148"/>
  <c r="H148"/>
  <c r="M147"/>
  <c r="O147" s="1"/>
  <c r="L147"/>
  <c r="N147" s="1"/>
  <c r="I147"/>
  <c r="H147"/>
  <c r="M146"/>
  <c r="O146" s="1"/>
  <c r="L146"/>
  <c r="N146" s="1"/>
  <c r="I146"/>
  <c r="H146"/>
  <c r="M145"/>
  <c r="O145" s="1"/>
  <c r="L145"/>
  <c r="N145" s="1"/>
  <c r="I145"/>
  <c r="H145"/>
  <c r="M144"/>
  <c r="O144" s="1"/>
  <c r="L144"/>
  <c r="N144" s="1"/>
  <c r="I144"/>
  <c r="H144"/>
  <c r="M143"/>
  <c r="O143" s="1"/>
  <c r="L143"/>
  <c r="N143" s="1"/>
  <c r="I143"/>
  <c r="H143"/>
  <c r="M142"/>
  <c r="O142" s="1"/>
  <c r="L142"/>
  <c r="N142" s="1"/>
  <c r="I142"/>
  <c r="H142"/>
  <c r="M141"/>
  <c r="O141" s="1"/>
  <c r="L141"/>
  <c r="N141" s="1"/>
  <c r="I141"/>
  <c r="H141"/>
  <c r="M140"/>
  <c r="O140" s="1"/>
  <c r="L140"/>
  <c r="N140" s="1"/>
  <c r="I140"/>
  <c r="H140"/>
  <c r="M139"/>
  <c r="O139" s="1"/>
  <c r="L139"/>
  <c r="N139" s="1"/>
  <c r="I139"/>
  <c r="H139"/>
  <c r="M138"/>
  <c r="O138" s="1"/>
  <c r="L138"/>
  <c r="N138" s="1"/>
  <c r="I138"/>
  <c r="H138"/>
  <c r="M137"/>
  <c r="O137" s="1"/>
  <c r="L137"/>
  <c r="N137" s="1"/>
  <c r="I137"/>
  <c r="H137"/>
  <c r="M136"/>
  <c r="O136" s="1"/>
  <c r="L136"/>
  <c r="N136" s="1"/>
  <c r="I136"/>
  <c r="H136"/>
  <c r="M135"/>
  <c r="O135" s="1"/>
  <c r="L135"/>
  <c r="N135" s="1"/>
  <c r="I135"/>
  <c r="H135"/>
  <c r="M134"/>
  <c r="O134" s="1"/>
  <c r="L134"/>
  <c r="N134" s="1"/>
  <c r="I134"/>
  <c r="H134"/>
  <c r="M133"/>
  <c r="O133" s="1"/>
  <c r="L133"/>
  <c r="N133" s="1"/>
  <c r="I133"/>
  <c r="H133"/>
  <c r="M132"/>
  <c r="O132" s="1"/>
  <c r="L132"/>
  <c r="N132" s="1"/>
  <c r="I132"/>
  <c r="H132"/>
  <c r="M131"/>
  <c r="O131" s="1"/>
  <c r="L131"/>
  <c r="N131" s="1"/>
  <c r="I131"/>
  <c r="H131"/>
  <c r="M130"/>
  <c r="O130" s="1"/>
  <c r="L130"/>
  <c r="N130" s="1"/>
  <c r="I130"/>
  <c r="H130"/>
  <c r="M129"/>
  <c r="O129" s="1"/>
  <c r="L129"/>
  <c r="N129" s="1"/>
  <c r="I129"/>
  <c r="H129"/>
  <c r="M128"/>
  <c r="O128" s="1"/>
  <c r="L128"/>
  <c r="N128" s="1"/>
  <c r="I128"/>
  <c r="H128"/>
  <c r="M127"/>
  <c r="O127" s="1"/>
  <c r="L127"/>
  <c r="N127" s="1"/>
  <c r="I127"/>
  <c r="H127"/>
  <c r="M126"/>
  <c r="O126" s="1"/>
  <c r="L126"/>
  <c r="N126" s="1"/>
  <c r="I126"/>
  <c r="H126"/>
  <c r="M125"/>
  <c r="O125" s="1"/>
  <c r="L125"/>
  <c r="N125" s="1"/>
  <c r="I125"/>
  <c r="H125"/>
  <c r="M124"/>
  <c r="O124" s="1"/>
  <c r="L124"/>
  <c r="N124" s="1"/>
  <c r="I124"/>
  <c r="H124"/>
  <c r="M123"/>
  <c r="O123" s="1"/>
  <c r="L123"/>
  <c r="N123" s="1"/>
  <c r="I123"/>
  <c r="H123"/>
  <c r="M122"/>
  <c r="O122" s="1"/>
  <c r="L122"/>
  <c r="N122" s="1"/>
  <c r="I122"/>
  <c r="H122"/>
  <c r="M121"/>
  <c r="O121" s="1"/>
  <c r="L121"/>
  <c r="N121" s="1"/>
  <c r="I121"/>
  <c r="H121"/>
  <c r="M120"/>
  <c r="O120" s="1"/>
  <c r="L120"/>
  <c r="N120" s="1"/>
  <c r="I120"/>
  <c r="H120"/>
  <c r="M119"/>
  <c r="O119" s="1"/>
  <c r="L119"/>
  <c r="N119" s="1"/>
  <c r="I119"/>
  <c r="H119"/>
  <c r="M118"/>
  <c r="O118" s="1"/>
  <c r="L118"/>
  <c r="N118" s="1"/>
  <c r="I118"/>
  <c r="H118"/>
  <c r="M117"/>
  <c r="O117" s="1"/>
  <c r="L117"/>
  <c r="N117" s="1"/>
  <c r="I117"/>
  <c r="H117"/>
  <c r="M116"/>
  <c r="O116" s="1"/>
  <c r="L116"/>
  <c r="N116" s="1"/>
  <c r="I116"/>
  <c r="H116"/>
  <c r="M115"/>
  <c r="O115" s="1"/>
  <c r="L115"/>
  <c r="N115" s="1"/>
  <c r="I115"/>
  <c r="H115"/>
  <c r="M114"/>
  <c r="O114" s="1"/>
  <c r="L114"/>
  <c r="N114" s="1"/>
  <c r="I114"/>
  <c r="H114"/>
  <c r="M113"/>
  <c r="O113" s="1"/>
  <c r="L113"/>
  <c r="N113" s="1"/>
  <c r="I113"/>
  <c r="H113"/>
  <c r="M112"/>
  <c r="O112" s="1"/>
  <c r="L112"/>
  <c r="N112" s="1"/>
  <c r="I112"/>
  <c r="H112"/>
  <c r="M111"/>
  <c r="O111" s="1"/>
  <c r="L111"/>
  <c r="N111" s="1"/>
  <c r="I111"/>
  <c r="H111"/>
  <c r="M110"/>
  <c r="O110" s="1"/>
  <c r="L110"/>
  <c r="N110" s="1"/>
  <c r="I110"/>
  <c r="H110"/>
  <c r="M109"/>
  <c r="O109" s="1"/>
  <c r="L109"/>
  <c r="N109" s="1"/>
  <c r="I109"/>
  <c r="H109"/>
  <c r="M108"/>
  <c r="O108" s="1"/>
  <c r="L108"/>
  <c r="N108" s="1"/>
  <c r="I108"/>
  <c r="H108"/>
  <c r="M107"/>
  <c r="O107" s="1"/>
  <c r="L107"/>
  <c r="N107" s="1"/>
  <c r="I107"/>
  <c r="H107"/>
  <c r="M106"/>
  <c r="O106" s="1"/>
  <c r="L106"/>
  <c r="N106" s="1"/>
  <c r="I106"/>
  <c r="H106"/>
  <c r="M105"/>
  <c r="O105" s="1"/>
  <c r="L105"/>
  <c r="N105" s="1"/>
  <c r="I105"/>
  <c r="H105"/>
  <c r="M104"/>
  <c r="O104" s="1"/>
  <c r="L104"/>
  <c r="N104" s="1"/>
  <c r="I104"/>
  <c r="H104"/>
  <c r="M103"/>
  <c r="O103" s="1"/>
  <c r="L103"/>
  <c r="N103" s="1"/>
  <c r="I103"/>
  <c r="H103"/>
  <c r="M102"/>
  <c r="O102" s="1"/>
  <c r="L102"/>
  <c r="N102" s="1"/>
  <c r="I102"/>
  <c r="H102"/>
  <c r="M101"/>
  <c r="O101" s="1"/>
  <c r="L101"/>
  <c r="N101" s="1"/>
  <c r="I101"/>
  <c r="H101"/>
  <c r="M100"/>
  <c r="O100" s="1"/>
  <c r="L100"/>
  <c r="N100" s="1"/>
  <c r="I100"/>
  <c r="H100"/>
  <c r="M99"/>
  <c r="O99" s="1"/>
  <c r="L99"/>
  <c r="N99" s="1"/>
  <c r="I99"/>
  <c r="H99"/>
  <c r="M98"/>
  <c r="O98" s="1"/>
  <c r="L98"/>
  <c r="N98" s="1"/>
  <c r="I98"/>
  <c r="H98"/>
  <c r="M97"/>
  <c r="O97" s="1"/>
  <c r="L97"/>
  <c r="N97" s="1"/>
  <c r="I97"/>
  <c r="H97"/>
  <c r="M96"/>
  <c r="O96" s="1"/>
  <c r="L96"/>
  <c r="N96" s="1"/>
  <c r="I96"/>
  <c r="H96"/>
  <c r="M95"/>
  <c r="O95" s="1"/>
  <c r="L95"/>
  <c r="N95" s="1"/>
  <c r="I95"/>
  <c r="H95"/>
  <c r="M94"/>
  <c r="O94" s="1"/>
  <c r="L94"/>
  <c r="N94" s="1"/>
  <c r="I94"/>
  <c r="H94"/>
  <c r="M93"/>
  <c r="O93" s="1"/>
  <c r="L93"/>
  <c r="N93" s="1"/>
  <c r="I93"/>
  <c r="H93"/>
  <c r="M92"/>
  <c r="O92" s="1"/>
  <c r="L92"/>
  <c r="N92" s="1"/>
  <c r="I92"/>
  <c r="H92"/>
  <c r="M91"/>
  <c r="O91" s="1"/>
  <c r="L91"/>
  <c r="N91" s="1"/>
  <c r="I91"/>
  <c r="H91"/>
  <c r="M90"/>
  <c r="O90" s="1"/>
  <c r="L90"/>
  <c r="N90" s="1"/>
  <c r="I90"/>
  <c r="H90"/>
  <c r="M89"/>
  <c r="O89" s="1"/>
  <c r="L89"/>
  <c r="N89" s="1"/>
  <c r="I89"/>
  <c r="H89"/>
  <c r="M88"/>
  <c r="O88" s="1"/>
  <c r="L88"/>
  <c r="N88" s="1"/>
  <c r="I88"/>
  <c r="H88"/>
  <c r="M87"/>
  <c r="O87" s="1"/>
  <c r="L87"/>
  <c r="N87" s="1"/>
  <c r="I87"/>
  <c r="H87"/>
  <c r="M86"/>
  <c r="O86" s="1"/>
  <c r="L86"/>
  <c r="N86" s="1"/>
  <c r="I86"/>
  <c r="H86"/>
  <c r="M85"/>
  <c r="O85" s="1"/>
  <c r="L85"/>
  <c r="N85" s="1"/>
  <c r="I85"/>
  <c r="H85"/>
  <c r="M84"/>
  <c r="O84" s="1"/>
  <c r="L84"/>
  <c r="N84" s="1"/>
  <c r="I84"/>
  <c r="H84"/>
  <c r="M83"/>
  <c r="O83" s="1"/>
  <c r="L83"/>
  <c r="N83" s="1"/>
  <c r="I83"/>
  <c r="H83"/>
  <c r="M82"/>
  <c r="O82" s="1"/>
  <c r="L82"/>
  <c r="N82" s="1"/>
  <c r="I82"/>
  <c r="H82"/>
  <c r="M81"/>
  <c r="O81" s="1"/>
  <c r="L81"/>
  <c r="N81" s="1"/>
  <c r="I81"/>
  <c r="H81"/>
  <c r="M80"/>
  <c r="O80" s="1"/>
  <c r="L80"/>
  <c r="N80" s="1"/>
  <c r="I80"/>
  <c r="H80"/>
  <c r="M79"/>
  <c r="O79" s="1"/>
  <c r="L79"/>
  <c r="N79" s="1"/>
  <c r="I79"/>
  <c r="H79"/>
  <c r="M78"/>
  <c r="O78" s="1"/>
  <c r="L78"/>
  <c r="N78" s="1"/>
  <c r="I78"/>
  <c r="H78"/>
  <c r="M77"/>
  <c r="O77" s="1"/>
  <c r="L77"/>
  <c r="N77" s="1"/>
  <c r="I77"/>
  <c r="H77"/>
  <c r="M76"/>
  <c r="O76" s="1"/>
  <c r="L76"/>
  <c r="N76" s="1"/>
  <c r="I76"/>
  <c r="H76"/>
  <c r="M75"/>
  <c r="O75" s="1"/>
  <c r="L75"/>
  <c r="N75" s="1"/>
  <c r="I75"/>
  <c r="H75"/>
  <c r="M74"/>
  <c r="O74" s="1"/>
  <c r="L74"/>
  <c r="N74" s="1"/>
  <c r="I74"/>
  <c r="H74"/>
  <c r="M73"/>
  <c r="O73" s="1"/>
  <c r="L73"/>
  <c r="N73" s="1"/>
  <c r="I73"/>
  <c r="H73"/>
  <c r="M72"/>
  <c r="O72" s="1"/>
  <c r="L72"/>
  <c r="N72" s="1"/>
  <c r="I72"/>
  <c r="H72"/>
  <c r="M71"/>
  <c r="O71" s="1"/>
  <c r="L71"/>
  <c r="N71" s="1"/>
  <c r="I71"/>
  <c r="H71"/>
  <c r="M70"/>
  <c r="O70" s="1"/>
  <c r="L70"/>
  <c r="N70" s="1"/>
  <c r="I70"/>
  <c r="H70"/>
  <c r="M69"/>
  <c r="O69" s="1"/>
  <c r="L69"/>
  <c r="N69" s="1"/>
  <c r="I69"/>
  <c r="H69"/>
  <c r="M68"/>
  <c r="O68" s="1"/>
  <c r="L68"/>
  <c r="N68" s="1"/>
  <c r="I68"/>
  <c r="H68"/>
  <c r="M67"/>
  <c r="O67" s="1"/>
  <c r="L67"/>
  <c r="N67" s="1"/>
  <c r="I67"/>
  <c r="H67"/>
  <c r="M66"/>
  <c r="O66" s="1"/>
  <c r="L66"/>
  <c r="N66" s="1"/>
  <c r="I66"/>
  <c r="H66"/>
  <c r="M65"/>
  <c r="O65" s="1"/>
  <c r="L65"/>
  <c r="N65" s="1"/>
  <c r="I65"/>
  <c r="H65"/>
  <c r="M64"/>
  <c r="O64" s="1"/>
  <c r="L64"/>
  <c r="N64" s="1"/>
  <c r="I64"/>
  <c r="H64"/>
  <c r="M63"/>
  <c r="O63" s="1"/>
  <c r="L63"/>
  <c r="N63" s="1"/>
  <c r="I63"/>
  <c r="H63"/>
  <c r="M62"/>
  <c r="O62" s="1"/>
  <c r="L62"/>
  <c r="N62" s="1"/>
  <c r="I62"/>
  <c r="H62"/>
  <c r="M61"/>
  <c r="O61" s="1"/>
  <c r="L61"/>
  <c r="N61" s="1"/>
  <c r="I61"/>
  <c r="H61"/>
  <c r="M60"/>
  <c r="O60" s="1"/>
  <c r="L60"/>
  <c r="N60" s="1"/>
  <c r="I60"/>
  <c r="H60"/>
  <c r="M59"/>
  <c r="O59" s="1"/>
  <c r="L59"/>
  <c r="N59" s="1"/>
  <c r="I59"/>
  <c r="H59"/>
  <c r="M58"/>
  <c r="O58" s="1"/>
  <c r="L58"/>
  <c r="N58" s="1"/>
  <c r="I58"/>
  <c r="H58"/>
  <c r="M57"/>
  <c r="O57" s="1"/>
  <c r="L57"/>
  <c r="N57" s="1"/>
  <c r="I57"/>
  <c r="H57"/>
  <c r="M56"/>
  <c r="O56" s="1"/>
  <c r="L56"/>
  <c r="N56" s="1"/>
  <c r="I56"/>
  <c r="H56"/>
  <c r="M55"/>
  <c r="O55" s="1"/>
  <c r="L55"/>
  <c r="N55" s="1"/>
  <c r="I55"/>
  <c r="H55"/>
  <c r="M54"/>
  <c r="O54" s="1"/>
  <c r="L54"/>
  <c r="N54" s="1"/>
  <c r="I54"/>
  <c r="H54"/>
  <c r="M53"/>
  <c r="O53" s="1"/>
  <c r="L53"/>
  <c r="N53" s="1"/>
  <c r="I53"/>
  <c r="H53"/>
  <c r="M52"/>
  <c r="O52" s="1"/>
  <c r="L52"/>
  <c r="N52" s="1"/>
  <c r="I52"/>
  <c r="H52"/>
  <c r="M51"/>
  <c r="O51" s="1"/>
  <c r="L51"/>
  <c r="N51" s="1"/>
  <c r="I51"/>
  <c r="H51"/>
  <c r="M50"/>
  <c r="O50" s="1"/>
  <c r="L50"/>
  <c r="N50" s="1"/>
  <c r="I50"/>
  <c r="H50"/>
  <c r="M49"/>
  <c r="O49" s="1"/>
  <c r="L49"/>
  <c r="N49" s="1"/>
  <c r="I49"/>
  <c r="H49"/>
  <c r="M48"/>
  <c r="O48" s="1"/>
  <c r="L48"/>
  <c r="N48" s="1"/>
  <c r="I48"/>
  <c r="H48"/>
  <c r="M47"/>
  <c r="O47" s="1"/>
  <c r="L47"/>
  <c r="N47" s="1"/>
  <c r="I47"/>
  <c r="H47"/>
  <c r="M46"/>
  <c r="O46" s="1"/>
  <c r="L46"/>
  <c r="N46" s="1"/>
  <c r="I46"/>
  <c r="H46"/>
  <c r="M45"/>
  <c r="O45" s="1"/>
  <c r="L45"/>
  <c r="N45" s="1"/>
  <c r="I45"/>
  <c r="H45"/>
  <c r="M44"/>
  <c r="O44" s="1"/>
  <c r="L44"/>
  <c r="N44" s="1"/>
  <c r="I44"/>
  <c r="H44"/>
  <c r="M43"/>
  <c r="O43" s="1"/>
  <c r="L43"/>
  <c r="N43" s="1"/>
  <c r="I43"/>
  <c r="H43"/>
  <c r="M42"/>
  <c r="O42" s="1"/>
  <c r="L42"/>
  <c r="N42" s="1"/>
  <c r="I42"/>
  <c r="H42"/>
  <c r="M41"/>
  <c r="O41" s="1"/>
  <c r="L41"/>
  <c r="N41" s="1"/>
  <c r="I41"/>
  <c r="H41"/>
  <c r="M40"/>
  <c r="O40" s="1"/>
  <c r="L40"/>
  <c r="N40" s="1"/>
  <c r="I40"/>
  <c r="H40"/>
  <c r="M39"/>
  <c r="O39" s="1"/>
  <c r="L39"/>
  <c r="N39" s="1"/>
  <c r="I39"/>
  <c r="H39"/>
  <c r="M38"/>
  <c r="O38" s="1"/>
  <c r="L38"/>
  <c r="N38" s="1"/>
  <c r="I38"/>
  <c r="H38"/>
  <c r="M37"/>
  <c r="O37" s="1"/>
  <c r="L37"/>
  <c r="N37" s="1"/>
  <c r="I37"/>
  <c r="H37"/>
  <c r="M36"/>
  <c r="O36" s="1"/>
  <c r="L36"/>
  <c r="N36" s="1"/>
  <c r="I36"/>
  <c r="H36"/>
  <c r="M35"/>
  <c r="O35" s="1"/>
  <c r="L35"/>
  <c r="N35" s="1"/>
  <c r="I35"/>
  <c r="H35"/>
  <c r="M34"/>
  <c r="O34" s="1"/>
  <c r="L34"/>
  <c r="N34" s="1"/>
  <c r="I34"/>
  <c r="H34"/>
  <c r="M33"/>
  <c r="O33" s="1"/>
  <c r="L33"/>
  <c r="N33" s="1"/>
  <c r="I33"/>
  <c r="H33"/>
  <c r="M32"/>
  <c r="O32" s="1"/>
  <c r="L32"/>
  <c r="N32" s="1"/>
  <c r="I32"/>
  <c r="H32"/>
  <c r="M31"/>
  <c r="O31" s="1"/>
  <c r="L31"/>
  <c r="N31" s="1"/>
  <c r="I31"/>
  <c r="H31"/>
  <c r="M30"/>
  <c r="O30" s="1"/>
  <c r="L30"/>
  <c r="N30" s="1"/>
  <c r="I30"/>
  <c r="H30"/>
  <c r="M29"/>
  <c r="O29" s="1"/>
  <c r="L29"/>
  <c r="N29" s="1"/>
  <c r="I29"/>
  <c r="H29"/>
  <c r="M28"/>
  <c r="O28" s="1"/>
  <c r="L28"/>
  <c r="N28" s="1"/>
  <c r="I28"/>
  <c r="H28"/>
  <c r="M27"/>
  <c r="O27" s="1"/>
  <c r="L27"/>
  <c r="N27" s="1"/>
  <c r="I27"/>
  <c r="H27"/>
  <c r="M26"/>
  <c r="O26" s="1"/>
  <c r="L26"/>
  <c r="N26" s="1"/>
  <c r="I26"/>
  <c r="H26"/>
  <c r="M25"/>
  <c r="O25" s="1"/>
  <c r="L25"/>
  <c r="N25" s="1"/>
  <c r="I25"/>
  <c r="H25"/>
  <c r="M24"/>
  <c r="O24" s="1"/>
  <c r="L24"/>
  <c r="N24" s="1"/>
  <c r="I24"/>
  <c r="H24"/>
  <c r="M23"/>
  <c r="O23" s="1"/>
  <c r="L23"/>
  <c r="N23" s="1"/>
  <c r="I23"/>
  <c r="H23"/>
  <c r="M22"/>
  <c r="O22" s="1"/>
  <c r="L22"/>
  <c r="N22" s="1"/>
  <c r="I22"/>
  <c r="H22"/>
  <c r="M21"/>
  <c r="O21" s="1"/>
  <c r="L21"/>
  <c r="N21" s="1"/>
  <c r="I21"/>
  <c r="H21"/>
  <c r="M20"/>
  <c r="O20" s="1"/>
  <c r="L20"/>
  <c r="N20" s="1"/>
  <c r="I20"/>
  <c r="H20"/>
  <c r="M19"/>
  <c r="O19" s="1"/>
  <c r="L19"/>
  <c r="N19" s="1"/>
  <c r="I19"/>
  <c r="H19"/>
  <c r="M18"/>
  <c r="O18" s="1"/>
  <c r="L18"/>
  <c r="N18" s="1"/>
  <c r="I18"/>
  <c r="H18"/>
  <c r="M17"/>
  <c r="O17" s="1"/>
  <c r="L17"/>
  <c r="N17" s="1"/>
  <c r="I17"/>
  <c r="H17"/>
  <c r="M16"/>
  <c r="O16" s="1"/>
  <c r="L16"/>
  <c r="N16" s="1"/>
  <c r="I16"/>
  <c r="H16"/>
  <c r="M15"/>
  <c r="O15" s="1"/>
  <c r="L15"/>
  <c r="N15" s="1"/>
  <c r="I15"/>
  <c r="H15"/>
  <c r="M14"/>
  <c r="O14" s="1"/>
  <c r="L14"/>
  <c r="N14" s="1"/>
  <c r="I14"/>
  <c r="H14"/>
  <c r="M13"/>
  <c r="O13" s="1"/>
  <c r="L13"/>
  <c r="N13" s="1"/>
  <c r="I13"/>
  <c r="H13"/>
  <c r="M12"/>
  <c r="O12" s="1"/>
  <c r="L12"/>
  <c r="N12" s="1"/>
  <c r="I12"/>
  <c r="H12"/>
  <c r="M11"/>
  <c r="O11" s="1"/>
  <c r="L11"/>
  <c r="N11" s="1"/>
  <c r="I11"/>
  <c r="H11"/>
  <c r="M10"/>
  <c r="O10" s="1"/>
  <c r="L10"/>
  <c r="N10" s="1"/>
  <c r="I10"/>
  <c r="H10"/>
  <c r="M9"/>
  <c r="O9" s="1"/>
  <c r="L9"/>
  <c r="N9" s="1"/>
  <c r="I9"/>
  <c r="H9"/>
  <c r="M8"/>
  <c r="O8" s="1"/>
  <c r="L8"/>
  <c r="N8" s="1"/>
  <c r="I8"/>
  <c r="H8"/>
  <c r="M7"/>
  <c r="O7" s="1"/>
  <c r="L7"/>
  <c r="N7" s="1"/>
  <c r="I7"/>
  <c r="H7"/>
  <c r="S234" i="7"/>
  <c r="P158" i="8" l="1"/>
  <c r="R158" s="1"/>
  <c r="T158" s="1"/>
  <c r="W158" s="1"/>
  <c r="S158" i="9" s="1"/>
  <c r="T158" s="1"/>
  <c r="W158" s="1"/>
  <c r="S158" i="11" s="1"/>
  <c r="T158" s="1"/>
  <c r="W158" s="1"/>
  <c r="S158" i="12" s="1"/>
  <c r="T158" s="1"/>
  <c r="W158" s="1"/>
  <c r="S158" i="13" s="1"/>
  <c r="T158" s="1"/>
  <c r="W158" s="1"/>
  <c r="S158" i="14" s="1"/>
  <c r="T158" s="1"/>
  <c r="P160" i="8"/>
  <c r="R160" s="1"/>
  <c r="U117"/>
  <c r="P43"/>
  <c r="R43" s="1"/>
  <c r="P207"/>
  <c r="R207" s="1"/>
  <c r="T207" s="1"/>
  <c r="W207" s="1"/>
  <c r="S207" i="9" s="1"/>
  <c r="T207" s="1"/>
  <c r="W207" s="1"/>
  <c r="S207" i="11" s="1"/>
  <c r="T207" s="1"/>
  <c r="W207" s="1"/>
  <c r="S208" i="12" s="1"/>
  <c r="T208" s="1"/>
  <c r="W208" s="1"/>
  <c r="S208" i="13" s="1"/>
  <c r="T208" s="1"/>
  <c r="W208" s="1"/>
  <c r="S208" i="14" s="1"/>
  <c r="T208" s="1"/>
  <c r="P45" i="8"/>
  <c r="T45" s="1"/>
  <c r="W45" s="1"/>
  <c r="S45" i="9" s="1"/>
  <c r="T45" s="1"/>
  <c r="W45" s="1"/>
  <c r="S45" i="11" s="1"/>
  <c r="T45" s="1"/>
  <c r="W45" s="1"/>
  <c r="S45" i="12" s="1"/>
  <c r="T45" s="1"/>
  <c r="W45" s="1"/>
  <c r="S45" i="13" s="1"/>
  <c r="T45" s="1"/>
  <c r="W45" s="1"/>
  <c r="T45" i="14" s="1"/>
  <c r="W45" s="1"/>
  <c r="P83" i="8"/>
  <c r="R83" s="1"/>
  <c r="P85"/>
  <c r="R85" s="1"/>
  <c r="P86"/>
  <c r="R86" s="1"/>
  <c r="T86" s="1"/>
  <c r="U86" s="1"/>
  <c r="P87"/>
  <c r="R87" s="1"/>
  <c r="I253"/>
  <c r="P201"/>
  <c r="R201" s="1"/>
  <c r="P131"/>
  <c r="R131" s="1"/>
  <c r="T131" s="1"/>
  <c r="U131" s="1"/>
  <c r="P163"/>
  <c r="R163" s="1"/>
  <c r="T163" s="1"/>
  <c r="W163" s="1"/>
  <c r="S163" i="9" s="1"/>
  <c r="T163" s="1"/>
  <c r="P213" i="8"/>
  <c r="R213" s="1"/>
  <c r="P209"/>
  <c r="R209" s="1"/>
  <c r="P218"/>
  <c r="R218" s="1"/>
  <c r="P230"/>
  <c r="R230" s="1"/>
  <c r="T230" s="1"/>
  <c r="P211"/>
  <c r="R211" s="1"/>
  <c r="P216"/>
  <c r="R216" s="1"/>
  <c r="P124"/>
  <c r="R124" s="1"/>
  <c r="P66"/>
  <c r="R66" s="1"/>
  <c r="P36"/>
  <c r="R36" s="1"/>
  <c r="T36" s="1"/>
  <c r="P60"/>
  <c r="R60" s="1"/>
  <c r="P35"/>
  <c r="R35" s="1"/>
  <c r="P55"/>
  <c r="R55" s="1"/>
  <c r="T55" s="1"/>
  <c r="W55" s="1"/>
  <c r="S55" i="9" s="1"/>
  <c r="T55" s="1"/>
  <c r="W55" s="1"/>
  <c r="S55" i="11" s="1"/>
  <c r="T55" s="1"/>
  <c r="W55" s="1"/>
  <c r="S55" i="12" s="1"/>
  <c r="T55" s="1"/>
  <c r="W55" s="1"/>
  <c r="S55" i="13" s="1"/>
  <c r="T55" s="1"/>
  <c r="W55" s="1"/>
  <c r="S55" i="14" s="1"/>
  <c r="T55" s="1"/>
  <c r="P116" i="8"/>
  <c r="R116" s="1"/>
  <c r="T116" s="1"/>
  <c r="P117"/>
  <c r="R117" s="1"/>
  <c r="T117" s="1"/>
  <c r="P118"/>
  <c r="R118" s="1"/>
  <c r="T118" s="1"/>
  <c r="U118" s="1"/>
  <c r="P125"/>
  <c r="R125" s="1"/>
  <c r="P126"/>
  <c r="R126" s="1"/>
  <c r="T126" s="1"/>
  <c r="W126" s="1"/>
  <c r="S126" i="9" s="1"/>
  <c r="T126" s="1"/>
  <c r="W126" s="1"/>
  <c r="S126" i="11" s="1"/>
  <c r="T126" s="1"/>
  <c r="W126" s="1"/>
  <c r="S126" i="12" s="1"/>
  <c r="T126" s="1"/>
  <c r="W126" s="1"/>
  <c r="S126" i="13" s="1"/>
  <c r="T126" s="1"/>
  <c r="W126" s="1"/>
  <c r="S126" i="14" s="1"/>
  <c r="T126" s="1"/>
  <c r="P147" i="8"/>
  <c r="R147" s="1"/>
  <c r="P199"/>
  <c r="R199" s="1"/>
  <c r="P238"/>
  <c r="R238" s="1"/>
  <c r="P248"/>
  <c r="R248" s="1"/>
  <c r="T248" s="1"/>
  <c r="W248" s="1"/>
  <c r="S248" i="9" s="1"/>
  <c r="T248" s="1"/>
  <c r="W248" s="1"/>
  <c r="S248" i="11" s="1"/>
  <c r="T248" s="1"/>
  <c r="P249" i="8"/>
  <c r="R249" s="1"/>
  <c r="H253"/>
  <c r="P11"/>
  <c r="R11" s="1"/>
  <c r="T11" s="1"/>
  <c r="W11" s="1"/>
  <c r="S11" i="9" s="1"/>
  <c r="T11" s="1"/>
  <c r="W11" s="1"/>
  <c r="S11" i="11" s="1"/>
  <c r="T11" s="1"/>
  <c r="W11" s="1"/>
  <c r="S11" i="12" s="1"/>
  <c r="T11" s="1"/>
  <c r="W11" s="1"/>
  <c r="S11" i="13" s="1"/>
  <c r="T11" s="1"/>
  <c r="W11" s="1"/>
  <c r="S11" i="14" s="1"/>
  <c r="T11" s="1"/>
  <c r="P63" i="8"/>
  <c r="R63" s="1"/>
  <c r="T63" s="1"/>
  <c r="U63" s="1"/>
  <c r="P64"/>
  <c r="R64" s="1"/>
  <c r="T64" s="1"/>
  <c r="U64" s="1"/>
  <c r="P69"/>
  <c r="R69" s="1"/>
  <c r="T69" s="1"/>
  <c r="P79"/>
  <c r="R79" s="1"/>
  <c r="P94"/>
  <c r="R94" s="1"/>
  <c r="P96"/>
  <c r="R96" s="1"/>
  <c r="T96" s="1"/>
  <c r="W96" s="1"/>
  <c r="S96" i="9" s="1"/>
  <c r="T96" s="1"/>
  <c r="W96" s="1"/>
  <c r="S96" i="11" s="1"/>
  <c r="T96" s="1"/>
  <c r="W96" s="1"/>
  <c r="S96" i="12" s="1"/>
  <c r="T96" s="1"/>
  <c r="W96" s="1"/>
  <c r="S96" i="13" s="1"/>
  <c r="T96" s="1"/>
  <c r="W96" s="1"/>
  <c r="S96" i="14" s="1"/>
  <c r="T96" s="1"/>
  <c r="P139" i="8"/>
  <c r="R139" s="1"/>
  <c r="P168"/>
  <c r="R168" s="1"/>
  <c r="T168" s="1"/>
  <c r="W168" s="1"/>
  <c r="S168" i="9" s="1"/>
  <c r="T168" s="1"/>
  <c r="W168" s="1"/>
  <c r="S168" i="11" s="1"/>
  <c r="T168" s="1"/>
  <c r="W168" s="1"/>
  <c r="S168" i="12" s="1"/>
  <c r="T168" s="1"/>
  <c r="V168" s="1"/>
  <c r="Q168" i="13" s="1"/>
  <c r="R168" s="1"/>
  <c r="T168" s="1"/>
  <c r="W168" s="1"/>
  <c r="S168" i="14" s="1"/>
  <c r="T168" s="1"/>
  <c r="P179" i="8"/>
  <c r="R179" s="1"/>
  <c r="T179" s="1"/>
  <c r="P181"/>
  <c r="R181" s="1"/>
  <c r="P189"/>
  <c r="R189" s="1"/>
  <c r="P225"/>
  <c r="R225" s="1"/>
  <c r="P14"/>
  <c r="R14" s="1"/>
  <c r="T14" s="1"/>
  <c r="U14" s="1"/>
  <c r="P65"/>
  <c r="R65" s="1"/>
  <c r="T65" s="1"/>
  <c r="U65" s="1"/>
  <c r="P127"/>
  <c r="R127" s="1"/>
  <c r="T127" s="1"/>
  <c r="U127" s="1"/>
  <c r="P159"/>
  <c r="R159" s="1"/>
  <c r="T159" s="1"/>
  <c r="W159" s="1"/>
  <c r="S159" i="9" s="1"/>
  <c r="T159" s="1"/>
  <c r="W159" s="1"/>
  <c r="S159" i="11" s="1"/>
  <c r="T159" s="1"/>
  <c r="P169" i="8"/>
  <c r="R169" s="1"/>
  <c r="P162"/>
  <c r="R162" s="1"/>
  <c r="T162" s="1"/>
  <c r="W162" s="1"/>
  <c r="S162" i="9" s="1"/>
  <c r="T162" s="1"/>
  <c r="W162" s="1"/>
  <c r="S162" i="11" s="1"/>
  <c r="T162" s="1"/>
  <c r="W162" s="1"/>
  <c r="S162" i="12" s="1"/>
  <c r="T162" s="1"/>
  <c r="W162" s="1"/>
  <c r="S162" i="13" s="1"/>
  <c r="T162" s="1"/>
  <c r="P50" i="8"/>
  <c r="R50" s="1"/>
  <c r="P54"/>
  <c r="R54" s="1"/>
  <c r="P71"/>
  <c r="R71" s="1"/>
  <c r="T71" s="1"/>
  <c r="U71" s="1"/>
  <c r="P72"/>
  <c r="R72" s="1"/>
  <c r="P73"/>
  <c r="R73" s="1"/>
  <c r="P75"/>
  <c r="R75" s="1"/>
  <c r="T75" s="1"/>
  <c r="P76"/>
  <c r="R76" s="1"/>
  <c r="P100"/>
  <c r="R100" s="1"/>
  <c r="P111"/>
  <c r="R111" s="1"/>
  <c r="T111" s="1"/>
  <c r="W111" s="1"/>
  <c r="S111" i="9" s="1"/>
  <c r="T111" s="1"/>
  <c r="W111" s="1"/>
  <c r="S111" i="11" s="1"/>
  <c r="T111" s="1"/>
  <c r="W111" s="1"/>
  <c r="S111" i="12" s="1"/>
  <c r="T111" s="1"/>
  <c r="P121" i="8"/>
  <c r="R121" s="1"/>
  <c r="T121" s="1"/>
  <c r="W121" s="1"/>
  <c r="S121" i="9" s="1"/>
  <c r="T121" s="1"/>
  <c r="W121" s="1"/>
  <c r="S121" i="11" s="1"/>
  <c r="T121" s="1"/>
  <c r="W121" s="1"/>
  <c r="S121" i="12" s="1"/>
  <c r="T121" s="1"/>
  <c r="W121" s="1"/>
  <c r="S121" i="13" s="1"/>
  <c r="T121" s="1"/>
  <c r="W121" s="1"/>
  <c r="S121" i="14" s="1"/>
  <c r="T121" s="1"/>
  <c r="P137" i="8"/>
  <c r="R137" s="1"/>
  <c r="P154"/>
  <c r="R154" s="1"/>
  <c r="T154" s="1"/>
  <c r="W154" s="1"/>
  <c r="S154" i="9" s="1"/>
  <c r="T154" s="1"/>
  <c r="W154" s="1"/>
  <c r="S154" i="11" s="1"/>
  <c r="T154" s="1"/>
  <c r="U154" s="1"/>
  <c r="P178" i="8"/>
  <c r="R178" s="1"/>
  <c r="P186"/>
  <c r="R186" s="1"/>
  <c r="P187"/>
  <c r="R187" s="1"/>
  <c r="T187" s="1"/>
  <c r="W187" s="1"/>
  <c r="S187" i="9" s="1"/>
  <c r="T187" s="1"/>
  <c r="W187" s="1"/>
  <c r="S187" i="11" s="1"/>
  <c r="T187" s="1"/>
  <c r="W187" s="1"/>
  <c r="S188" i="12" s="1"/>
  <c r="T188" s="1"/>
  <c r="W188" s="1"/>
  <c r="S188" i="13" s="1"/>
  <c r="T188" s="1"/>
  <c r="W188" s="1"/>
  <c r="S188" i="14" s="1"/>
  <c r="T188" s="1"/>
  <c r="P220" i="8"/>
  <c r="R220" s="1"/>
  <c r="P228"/>
  <c r="R228" s="1"/>
  <c r="P172"/>
  <c r="R172" s="1"/>
  <c r="P25"/>
  <c r="R25" s="1"/>
  <c r="T25" s="1"/>
  <c r="U25" s="1"/>
  <c r="P81"/>
  <c r="R81" s="1"/>
  <c r="T81" s="1"/>
  <c r="U81" s="1"/>
  <c r="P89"/>
  <c r="R89" s="1"/>
  <c r="T89" s="1"/>
  <c r="U89" s="1"/>
  <c r="P93"/>
  <c r="R93" s="1"/>
  <c r="T93" s="1"/>
  <c r="W93" s="1"/>
  <c r="S93" i="9" s="1"/>
  <c r="T93" s="1"/>
  <c r="W93" s="1"/>
  <c r="S93" i="11" s="1"/>
  <c r="T93" s="1"/>
  <c r="W93" s="1"/>
  <c r="S93" i="12" s="1"/>
  <c r="T93" s="1"/>
  <c r="W93" s="1"/>
  <c r="S93" i="13" s="1"/>
  <c r="T93" s="1"/>
  <c r="W93" s="1"/>
  <c r="S93" i="14" s="1"/>
  <c r="T93" s="1"/>
  <c r="P105" i="8"/>
  <c r="R105" s="1"/>
  <c r="P115"/>
  <c r="R115" s="1"/>
  <c r="P130"/>
  <c r="R130" s="1"/>
  <c r="P165"/>
  <c r="R165" s="1"/>
  <c r="T165" s="1"/>
  <c r="W165" s="1"/>
  <c r="S165" i="9" s="1"/>
  <c r="T165" s="1"/>
  <c r="W165" s="1"/>
  <c r="S165" i="11" s="1"/>
  <c r="T165" s="1"/>
  <c r="W165" s="1"/>
  <c r="S165" i="12" s="1"/>
  <c r="T165" s="1"/>
  <c r="W165" s="1"/>
  <c r="S165" i="13" s="1"/>
  <c r="T165" s="1"/>
  <c r="W165" s="1"/>
  <c r="S165" i="14" s="1"/>
  <c r="T165" s="1"/>
  <c r="P184" i="8"/>
  <c r="R184" s="1"/>
  <c r="T184" s="1"/>
  <c r="W184" s="1"/>
  <c r="S184" i="9" s="1"/>
  <c r="T184" s="1"/>
  <c r="W184" s="1"/>
  <c r="S184" i="11" s="1"/>
  <c r="T184" s="1"/>
  <c r="W184" s="1"/>
  <c r="S185" i="12" s="1"/>
  <c r="T185" s="1"/>
  <c r="W185" s="1"/>
  <c r="S185" i="13" s="1"/>
  <c r="T185" s="1"/>
  <c r="P217" i="8"/>
  <c r="R217" s="1"/>
  <c r="P241"/>
  <c r="R241" s="1"/>
  <c r="P57"/>
  <c r="R57" s="1"/>
  <c r="T57" s="1"/>
  <c r="W57" s="1"/>
  <c r="S57" i="9" s="1"/>
  <c r="T57" s="1"/>
  <c r="P191" i="8"/>
  <c r="R191" s="1"/>
  <c r="T191" s="1"/>
  <c r="U191" s="1"/>
  <c r="P113"/>
  <c r="R113" s="1"/>
  <c r="P122"/>
  <c r="R122" s="1"/>
  <c r="P136"/>
  <c r="R136" s="1"/>
  <c r="T136" s="1"/>
  <c r="P221"/>
  <c r="R221" s="1"/>
  <c r="T221" s="1"/>
  <c r="W221" s="1"/>
  <c r="S221" i="9" s="1"/>
  <c r="T221" s="1"/>
  <c r="W221" s="1"/>
  <c r="S221" i="11" s="1"/>
  <c r="T221" s="1"/>
  <c r="W221" s="1"/>
  <c r="S222" i="12" s="1"/>
  <c r="T222" s="1"/>
  <c r="W222" s="1"/>
  <c r="S222" i="13" s="1"/>
  <c r="T222" s="1"/>
  <c r="W222" s="1"/>
  <c r="S222" i="14" s="1"/>
  <c r="T222" s="1"/>
  <c r="P243" i="8"/>
  <c r="R243" s="1"/>
  <c r="P9"/>
  <c r="R9" s="1"/>
  <c r="P10"/>
  <c r="R10" s="1"/>
  <c r="T10" s="1"/>
  <c r="W10" s="1"/>
  <c r="S10" i="9" s="1"/>
  <c r="T10" s="1"/>
  <c r="W10" s="1"/>
  <c r="S10" i="11" s="1"/>
  <c r="T10" s="1"/>
  <c r="W10" s="1"/>
  <c r="S10" i="12" s="1"/>
  <c r="T10" s="1"/>
  <c r="W10" s="1"/>
  <c r="S10" i="13" s="1"/>
  <c r="T10" s="1"/>
  <c r="S10" i="14" s="1"/>
  <c r="T10" s="1"/>
  <c r="P27" i="8"/>
  <c r="R27" s="1"/>
  <c r="T27" s="1"/>
  <c r="P39"/>
  <c r="R39" s="1"/>
  <c r="T39" s="1"/>
  <c r="U39" s="1"/>
  <c r="P67"/>
  <c r="R67" s="1"/>
  <c r="T67" s="1"/>
  <c r="W67" s="1"/>
  <c r="S67" i="9" s="1"/>
  <c r="T67" s="1"/>
  <c r="W67" s="1"/>
  <c r="S67" i="11" s="1"/>
  <c r="T67" s="1"/>
  <c r="W67" s="1"/>
  <c r="S67" i="12" s="1"/>
  <c r="T67" s="1"/>
  <c r="W67" s="1"/>
  <c r="S67" i="13" s="1"/>
  <c r="T67" s="1"/>
  <c r="W67" s="1"/>
  <c r="S67" i="14" s="1"/>
  <c r="T67" s="1"/>
  <c r="P70" i="8"/>
  <c r="R70" s="1"/>
  <c r="T70" s="1"/>
  <c r="W70" s="1"/>
  <c r="S70" i="9" s="1"/>
  <c r="T70" s="1"/>
  <c r="W70" s="1"/>
  <c r="S70" i="11" s="1"/>
  <c r="T70" s="1"/>
  <c r="W70" s="1"/>
  <c r="S70" i="12" s="1"/>
  <c r="T70" s="1"/>
  <c r="W70" s="1"/>
  <c r="S70" i="13" s="1"/>
  <c r="T70" s="1"/>
  <c r="W70" s="1"/>
  <c r="S70" i="14" s="1"/>
  <c r="T70" s="1"/>
  <c r="P110" i="8"/>
  <c r="R110" s="1"/>
  <c r="P132"/>
  <c r="R132" s="1"/>
  <c r="P134"/>
  <c r="R134" s="1"/>
  <c r="T134" s="1"/>
  <c r="P135"/>
  <c r="R135" s="1"/>
  <c r="P231"/>
  <c r="R231" s="1"/>
  <c r="P242"/>
  <c r="R242" s="1"/>
  <c r="T242" s="1"/>
  <c r="W242" s="1"/>
  <c r="S242" i="9" s="1"/>
  <c r="T242" s="1"/>
  <c r="W242" s="1"/>
  <c r="S242" i="11" s="1"/>
  <c r="T242" s="1"/>
  <c r="W242" s="1"/>
  <c r="S243" i="12" s="1"/>
  <c r="T243" s="1"/>
  <c r="W243" s="1"/>
  <c r="S243" i="13" s="1"/>
  <c r="T243" s="1"/>
  <c r="W243" s="1"/>
  <c r="S243" i="14" s="1"/>
  <c r="T243" s="1"/>
  <c r="P68" i="8"/>
  <c r="R68" s="1"/>
  <c r="P188"/>
  <c r="R188" s="1"/>
  <c r="P23"/>
  <c r="R23" s="1"/>
  <c r="T23" s="1"/>
  <c r="W23" s="1"/>
  <c r="S23" i="9" s="1"/>
  <c r="T23" s="1"/>
  <c r="W23" s="1"/>
  <c r="S23" i="11" s="1"/>
  <c r="T23" s="1"/>
  <c r="P56" i="8"/>
  <c r="R56" s="1"/>
  <c r="T56" s="1"/>
  <c r="W56" s="1"/>
  <c r="S56" i="9" s="1"/>
  <c r="T56" s="1"/>
  <c r="W56" s="1"/>
  <c r="S56" i="11" s="1"/>
  <c r="T56" s="1"/>
  <c r="W56" s="1"/>
  <c r="S56" i="12" s="1"/>
  <c r="T56" s="1"/>
  <c r="W56" s="1"/>
  <c r="S56" i="13" s="1"/>
  <c r="T56" s="1"/>
  <c r="P138" i="8"/>
  <c r="R138" s="1"/>
  <c r="T138" s="1"/>
  <c r="W138" s="1"/>
  <c r="S138" i="9" s="1"/>
  <c r="T138" s="1"/>
  <c r="W138" s="1"/>
  <c r="S138" i="11" s="1"/>
  <c r="T138" s="1"/>
  <c r="W138" s="1"/>
  <c r="S138" i="12" s="1"/>
  <c r="T138" s="1"/>
  <c r="W138" s="1"/>
  <c r="S138" i="13" s="1"/>
  <c r="T138" s="1"/>
  <c r="W138" s="1"/>
  <c r="S138" i="14" s="1"/>
  <c r="T138" s="1"/>
  <c r="P140" i="8"/>
  <c r="R140" s="1"/>
  <c r="P141"/>
  <c r="R141" s="1"/>
  <c r="P146"/>
  <c r="R146" s="1"/>
  <c r="T146" s="1"/>
  <c r="W146" s="1"/>
  <c r="S146" i="9" s="1"/>
  <c r="T146" s="1"/>
  <c r="W146" s="1"/>
  <c r="S146" i="11" s="1"/>
  <c r="T146" s="1"/>
  <c r="P148" i="8"/>
  <c r="R148" s="1"/>
  <c r="P149"/>
  <c r="R149" s="1"/>
  <c r="T149" s="1"/>
  <c r="W149" s="1"/>
  <c r="S149" i="9" s="1"/>
  <c r="T149" s="1"/>
  <c r="W149" s="1"/>
  <c r="S149" i="11" s="1"/>
  <c r="T149" s="1"/>
  <c r="W149" s="1"/>
  <c r="S149" i="12" s="1"/>
  <c r="T149" s="1"/>
  <c r="W149" s="1"/>
  <c r="S149" i="13" s="1"/>
  <c r="T149" s="1"/>
  <c r="W149" s="1"/>
  <c r="S149" i="14" s="1"/>
  <c r="T149" s="1"/>
  <c r="P161" i="8"/>
  <c r="R161" s="1"/>
  <c r="T161" s="1"/>
  <c r="W161" s="1"/>
  <c r="S161" i="9" s="1"/>
  <c r="T161" s="1"/>
  <c r="W161" s="1"/>
  <c r="S161" i="11" s="1"/>
  <c r="T161" s="1"/>
  <c r="U161" s="1"/>
  <c r="P190" i="8"/>
  <c r="R190" s="1"/>
  <c r="P194"/>
  <c r="R194" s="1"/>
  <c r="T194" s="1"/>
  <c r="U194" s="1"/>
  <c r="P204"/>
  <c r="R204" s="1"/>
  <c r="T204" s="1"/>
  <c r="P133"/>
  <c r="R133" s="1"/>
  <c r="T133" s="1"/>
  <c r="W133" s="1"/>
  <c r="S133" i="9" s="1"/>
  <c r="T133" s="1"/>
  <c r="P214" i="8"/>
  <c r="R214" s="1"/>
  <c r="P37"/>
  <c r="R37" s="1"/>
  <c r="P52"/>
  <c r="R52" s="1"/>
  <c r="P58"/>
  <c r="R58" s="1"/>
  <c r="P59"/>
  <c r="R59" s="1"/>
  <c r="T59" s="1"/>
  <c r="U59" s="1"/>
  <c r="P74"/>
  <c r="R74" s="1"/>
  <c r="T74" s="1"/>
  <c r="W74" s="1"/>
  <c r="S74" i="9" s="1"/>
  <c r="T74" s="1"/>
  <c r="W74" s="1"/>
  <c r="S74" i="11" s="1"/>
  <c r="T74" s="1"/>
  <c r="W74" s="1"/>
  <c r="S74" i="12" s="1"/>
  <c r="T74" s="1"/>
  <c r="W74" s="1"/>
  <c r="S74" i="13" s="1"/>
  <c r="P82" i="8"/>
  <c r="R82" s="1"/>
  <c r="P88"/>
  <c r="R88" s="1"/>
  <c r="P108"/>
  <c r="R108" s="1"/>
  <c r="P156"/>
  <c r="R156" s="1"/>
  <c r="P164"/>
  <c r="R164" s="1"/>
  <c r="T164" s="1"/>
  <c r="W164" s="1"/>
  <c r="S164" i="9" s="1"/>
  <c r="T164" s="1"/>
  <c r="W164" s="1"/>
  <c r="S164" i="11" s="1"/>
  <c r="T164" s="1"/>
  <c r="W164" s="1"/>
  <c r="S164" i="12" s="1"/>
  <c r="T164" s="1"/>
  <c r="W164" s="1"/>
  <c r="S164" i="13" s="1"/>
  <c r="T164" s="1"/>
  <c r="W164" s="1"/>
  <c r="S164" i="14" s="1"/>
  <c r="T164" s="1"/>
  <c r="P166" i="8"/>
  <c r="R166" s="1"/>
  <c r="P167"/>
  <c r="R167" s="1"/>
  <c r="T167" s="1"/>
  <c r="W167" s="1"/>
  <c r="S167" i="9" s="1"/>
  <c r="T167" s="1"/>
  <c r="W167" s="1"/>
  <c r="S167" i="11" s="1"/>
  <c r="T167" s="1"/>
  <c r="W167" s="1"/>
  <c r="S167" i="12" s="1"/>
  <c r="T167" s="1"/>
  <c r="W167" s="1"/>
  <c r="S167" i="13" s="1"/>
  <c r="T167" s="1"/>
  <c r="W167" s="1"/>
  <c r="S167" i="14" s="1"/>
  <c r="T167" s="1"/>
  <c r="P176" i="8"/>
  <c r="R176" s="1"/>
  <c r="P180"/>
  <c r="R180" s="1"/>
  <c r="T180" s="1"/>
  <c r="P185"/>
  <c r="R185" s="1"/>
  <c r="P219"/>
  <c r="R219" s="1"/>
  <c r="T219" s="1"/>
  <c r="P223"/>
  <c r="R223" s="1"/>
  <c r="T223" s="1"/>
  <c r="W223" s="1"/>
  <c r="S223" i="9" s="1"/>
  <c r="T223" s="1"/>
  <c r="P227" i="8"/>
  <c r="R227" s="1"/>
  <c r="T227" s="1"/>
  <c r="P235"/>
  <c r="R235" s="1"/>
  <c r="T235" s="1"/>
  <c r="W235" s="1"/>
  <c r="S235" i="9" s="1"/>
  <c r="T235" s="1"/>
  <c r="W235" s="1"/>
  <c r="S235" i="11" s="1"/>
  <c r="T235" s="1"/>
  <c r="W235" s="1"/>
  <c r="S236" i="12" s="1"/>
  <c r="T236" s="1"/>
  <c r="W236" s="1"/>
  <c r="S236" i="13" s="1"/>
  <c r="T236" s="1"/>
  <c r="W236" s="1"/>
  <c r="S236" i="14" s="1"/>
  <c r="T236" s="1"/>
  <c r="P237" i="8"/>
  <c r="R237" s="1"/>
  <c r="T237" s="1"/>
  <c r="W237" s="1"/>
  <c r="S237" i="9" s="1"/>
  <c r="T237" s="1"/>
  <c r="W237" s="1"/>
  <c r="S237" i="11" s="1"/>
  <c r="T237" s="1"/>
  <c r="W237" s="1"/>
  <c r="S238" i="12" s="1"/>
  <c r="T238" s="1"/>
  <c r="W238" s="1"/>
  <c r="S238" i="13" s="1"/>
  <c r="T238" s="1"/>
  <c r="W238" s="1"/>
  <c r="S238" i="14" s="1"/>
  <c r="T238" s="1"/>
  <c r="P240" i="8"/>
  <c r="R240" s="1"/>
  <c r="T240" s="1"/>
  <c r="T124"/>
  <c r="U124" s="1"/>
  <c r="T218"/>
  <c r="W218" s="1"/>
  <c r="S218" i="9" s="1"/>
  <c r="T218" s="1"/>
  <c r="W218" s="1"/>
  <c r="S218" i="11" s="1"/>
  <c r="T218" s="1"/>
  <c r="W218" s="1"/>
  <c r="S219" i="12" s="1"/>
  <c r="T219" s="1"/>
  <c r="W219" s="1"/>
  <c r="S219" i="13" s="1"/>
  <c r="T219" s="1"/>
  <c r="W219" s="1"/>
  <c r="S219" i="14" s="1"/>
  <c r="T219" s="1"/>
  <c r="P19" i="8"/>
  <c r="R19" s="1"/>
  <c r="T19" s="1"/>
  <c r="P21"/>
  <c r="R21" s="1"/>
  <c r="T21" s="1"/>
  <c r="P24"/>
  <c r="R24" s="1"/>
  <c r="P49"/>
  <c r="R49" s="1"/>
  <c r="T49" s="1"/>
  <c r="P7"/>
  <c r="P16"/>
  <c r="R16" s="1"/>
  <c r="P20"/>
  <c r="R20" s="1"/>
  <c r="T20" s="1"/>
  <c r="P30"/>
  <c r="R30" s="1"/>
  <c r="T30" s="1"/>
  <c r="W30" s="1"/>
  <c r="S30" i="9" s="1"/>
  <c r="T30" s="1"/>
  <c r="W30" s="1"/>
  <c r="S30" i="11" s="1"/>
  <c r="T30" s="1"/>
  <c r="W30" s="1"/>
  <c r="S30" i="12" s="1"/>
  <c r="T30" s="1"/>
  <c r="W30" s="1"/>
  <c r="S30" i="13" s="1"/>
  <c r="T30" s="1"/>
  <c r="W30" s="1"/>
  <c r="S30" i="14" s="1"/>
  <c r="T30" s="1"/>
  <c r="P32" i="8"/>
  <c r="R32" s="1"/>
  <c r="P40"/>
  <c r="R40" s="1"/>
  <c r="T40" s="1"/>
  <c r="P44"/>
  <c r="R44" s="1"/>
  <c r="P13"/>
  <c r="R13" s="1"/>
  <c r="P17"/>
  <c r="R17" s="1"/>
  <c r="P28"/>
  <c r="R28" s="1"/>
  <c r="P33"/>
  <c r="R33" s="1"/>
  <c r="T33" s="1"/>
  <c r="W33" s="1"/>
  <c r="S33" i="9" s="1"/>
  <c r="T33" s="1"/>
  <c r="W33" s="1"/>
  <c r="S33" i="11" s="1"/>
  <c r="T33" s="1"/>
  <c r="W33" s="1"/>
  <c r="S33" i="12" s="1"/>
  <c r="T33" s="1"/>
  <c r="W33" s="1"/>
  <c r="S33" i="13" s="1"/>
  <c r="T33" s="1"/>
  <c r="W33" s="1"/>
  <c r="S33" i="14" s="1"/>
  <c r="T33" s="1"/>
  <c r="P38" i="8"/>
  <c r="R38" s="1"/>
  <c r="T38" s="1"/>
  <c r="P51"/>
  <c r="R51" s="1"/>
  <c r="P48"/>
  <c r="R48" s="1"/>
  <c r="T48" s="1"/>
  <c r="P53"/>
  <c r="R53" s="1"/>
  <c r="T53" s="1"/>
  <c r="P8"/>
  <c r="R7"/>
  <c r="P12"/>
  <c r="R12" s="1"/>
  <c r="P15"/>
  <c r="R15" s="1"/>
  <c r="T15" s="1"/>
  <c r="W15" s="1"/>
  <c r="S15" i="9" s="1"/>
  <c r="T15" s="1"/>
  <c r="W15" s="1"/>
  <c r="S15" i="11" s="1"/>
  <c r="T15" s="1"/>
  <c r="W15" s="1"/>
  <c r="S15" i="12" s="1"/>
  <c r="T15" s="1"/>
  <c r="W15" s="1"/>
  <c r="S15" i="13" s="1"/>
  <c r="T15" s="1"/>
  <c r="W15" s="1"/>
  <c r="S15" i="14" s="1"/>
  <c r="T15" s="1"/>
  <c r="P18" i="8"/>
  <c r="R18" s="1"/>
  <c r="P22"/>
  <c r="R22" s="1"/>
  <c r="T22" s="1"/>
  <c r="P26"/>
  <c r="R26" s="1"/>
  <c r="P29"/>
  <c r="R29" s="1"/>
  <c r="P31"/>
  <c r="R31" s="1"/>
  <c r="P34"/>
  <c r="R34" s="1"/>
  <c r="P42"/>
  <c r="R42" s="1"/>
  <c r="T42" s="1"/>
  <c r="U42" s="1"/>
  <c r="P47"/>
  <c r="R47" s="1"/>
  <c r="P61"/>
  <c r="R61" s="1"/>
  <c r="T61" s="1"/>
  <c r="P78"/>
  <c r="R78" s="1"/>
  <c r="T78" s="1"/>
  <c r="W78" s="1"/>
  <c r="S78" i="9" s="1"/>
  <c r="T78" s="1"/>
  <c r="W78" s="1"/>
  <c r="S78" i="11" s="1"/>
  <c r="T78" s="1"/>
  <c r="W78" s="1"/>
  <c r="S78" i="12" s="1"/>
  <c r="T78" s="1"/>
  <c r="W78" s="1"/>
  <c r="S78" i="13" s="1"/>
  <c r="T78" s="1"/>
  <c r="W78" s="1"/>
  <c r="S78" i="14" s="1"/>
  <c r="T78" s="1"/>
  <c r="P41" i="8"/>
  <c r="R41" s="1"/>
  <c r="T41" s="1"/>
  <c r="P46"/>
  <c r="R46" s="1"/>
  <c r="T46" s="1"/>
  <c r="P77"/>
  <c r="R77" s="1"/>
  <c r="P80"/>
  <c r="R80" s="1"/>
  <c r="T80" s="1"/>
  <c r="W80" s="1"/>
  <c r="S80" i="9" s="1"/>
  <c r="T80" s="1"/>
  <c r="W80" s="1"/>
  <c r="S80" i="11" s="1"/>
  <c r="T80" s="1"/>
  <c r="U80" s="1"/>
  <c r="P91" i="8"/>
  <c r="R91" s="1"/>
  <c r="P62"/>
  <c r="R62" s="1"/>
  <c r="T62" s="1"/>
  <c r="W62" s="1"/>
  <c r="S62" i="9" s="1"/>
  <c r="T62" s="1"/>
  <c r="W62" s="1"/>
  <c r="S62" i="11" s="1"/>
  <c r="T62" s="1"/>
  <c r="W62" s="1"/>
  <c r="S62" i="12" s="1"/>
  <c r="T62" s="1"/>
  <c r="W62" s="1"/>
  <c r="S62" i="13" s="1"/>
  <c r="T62" s="1"/>
  <c r="W62" s="1"/>
  <c r="S62" i="14" s="1"/>
  <c r="T62" s="1"/>
  <c r="P90" i="8"/>
  <c r="R90" s="1"/>
  <c r="T90" s="1"/>
  <c r="W90" s="1"/>
  <c r="S90" i="9" s="1"/>
  <c r="T90" s="1"/>
  <c r="W90" s="1"/>
  <c r="S90" i="11" s="1"/>
  <c r="T90" s="1"/>
  <c r="P97" i="8"/>
  <c r="R97" s="1"/>
  <c r="T97" s="1"/>
  <c r="W97" s="1"/>
  <c r="S97" i="9" s="1"/>
  <c r="T97" s="1"/>
  <c r="W97" s="1"/>
  <c r="S97" i="11" s="1"/>
  <c r="T97" s="1"/>
  <c r="W97" s="1"/>
  <c r="S97" i="12" s="1"/>
  <c r="T97" s="1"/>
  <c r="W97" s="1"/>
  <c r="S97" i="13" s="1"/>
  <c r="T97" s="1"/>
  <c r="W97" s="1"/>
  <c r="S97" i="14" s="1"/>
  <c r="T97" s="1"/>
  <c r="P98" i="8"/>
  <c r="R98" s="1"/>
  <c r="T98" s="1"/>
  <c r="W98" s="1"/>
  <c r="S98" i="9" s="1"/>
  <c r="T98" s="1"/>
  <c r="W98" s="1"/>
  <c r="S98" i="11" s="1"/>
  <c r="T98" s="1"/>
  <c r="W98" s="1"/>
  <c r="S98" i="12" s="1"/>
  <c r="T98" s="1"/>
  <c r="W98" s="1"/>
  <c r="S98" i="13" s="1"/>
  <c r="T98" s="1"/>
  <c r="W98" s="1"/>
  <c r="S98" i="14" s="1"/>
  <c r="T98" s="1"/>
  <c r="P99" i="8"/>
  <c r="R99" s="1"/>
  <c r="P103"/>
  <c r="R103" s="1"/>
  <c r="P106"/>
  <c r="R106" s="1"/>
  <c r="P109"/>
  <c r="R109" s="1"/>
  <c r="T109" s="1"/>
  <c r="W109" s="1"/>
  <c r="S109" i="9" s="1"/>
  <c r="T109" s="1"/>
  <c r="P119" i="8"/>
  <c r="R119" s="1"/>
  <c r="T119" s="1"/>
  <c r="U119" s="1"/>
  <c r="P129"/>
  <c r="R129" s="1"/>
  <c r="T129" s="1"/>
  <c r="P84"/>
  <c r="R84" s="1"/>
  <c r="P101"/>
  <c r="R101" s="1"/>
  <c r="T101" s="1"/>
  <c r="W101" s="1"/>
  <c r="S101" i="9" s="1"/>
  <c r="T101" s="1"/>
  <c r="W101" s="1"/>
  <c r="S101" i="11" s="1"/>
  <c r="T101" s="1"/>
  <c r="W101" s="1"/>
  <c r="S101" i="12" s="1"/>
  <c r="T101" s="1"/>
  <c r="W101" s="1"/>
  <c r="S101" i="13" s="1"/>
  <c r="T101" s="1"/>
  <c r="W101" s="1"/>
  <c r="S101" i="14" s="1"/>
  <c r="T101" s="1"/>
  <c r="P112" i="8"/>
  <c r="R112" s="1"/>
  <c r="T112" s="1"/>
  <c r="U112" s="1"/>
  <c r="P114"/>
  <c r="R114" s="1"/>
  <c r="P123"/>
  <c r="R123" s="1"/>
  <c r="T123" s="1"/>
  <c r="P128"/>
  <c r="R128" s="1"/>
  <c r="T128" s="1"/>
  <c r="U128" s="1"/>
  <c r="P92"/>
  <c r="R92" s="1"/>
  <c r="P95"/>
  <c r="R95" s="1"/>
  <c r="T95" s="1"/>
  <c r="W95" s="1"/>
  <c r="S95" i="9" s="1"/>
  <c r="T95" s="1"/>
  <c r="W95" s="1"/>
  <c r="S95" i="11" s="1"/>
  <c r="T95" s="1"/>
  <c r="W95" s="1"/>
  <c r="S95" i="12" s="1"/>
  <c r="T95" s="1"/>
  <c r="W95" s="1"/>
  <c r="S95" i="13" s="1"/>
  <c r="T95" s="1"/>
  <c r="W95" s="1"/>
  <c r="S95" i="14" s="1"/>
  <c r="T95" s="1"/>
  <c r="P102" i="8"/>
  <c r="R102" s="1"/>
  <c r="P104"/>
  <c r="R104" s="1"/>
  <c r="T104" s="1"/>
  <c r="W104" s="1"/>
  <c r="S104" i="9" s="1"/>
  <c r="T104" s="1"/>
  <c r="W104" s="1"/>
  <c r="S104" i="11" s="1"/>
  <c r="T104" s="1"/>
  <c r="W104" s="1"/>
  <c r="S104" i="12" s="1"/>
  <c r="T104" s="1"/>
  <c r="W104" s="1"/>
  <c r="S104" i="13" s="1"/>
  <c r="T104" s="1"/>
  <c r="W104" s="1"/>
  <c r="S104" i="14" s="1"/>
  <c r="T104" s="1"/>
  <c r="P107" i="8"/>
  <c r="R107" s="1"/>
  <c r="P120"/>
  <c r="R120" s="1"/>
  <c r="T120" s="1"/>
  <c r="U120" s="1"/>
  <c r="H252"/>
  <c r="P143"/>
  <c r="R143" s="1"/>
  <c r="P145"/>
  <c r="R145" s="1"/>
  <c r="P150"/>
  <c r="R150" s="1"/>
  <c r="P151"/>
  <c r="R151" s="1"/>
  <c r="T151" s="1"/>
  <c r="W151" s="1"/>
  <c r="S151" i="9" s="1"/>
  <c r="T151" s="1"/>
  <c r="W151" s="1"/>
  <c r="S151" i="11" s="1"/>
  <c r="T151" s="1"/>
  <c r="W151" s="1"/>
  <c r="S151" i="12" s="1"/>
  <c r="T151" s="1"/>
  <c r="W151" s="1"/>
  <c r="S151" i="13" s="1"/>
  <c r="T151" s="1"/>
  <c r="W151" s="1"/>
  <c r="S151" i="14" s="1"/>
  <c r="T151" s="1"/>
  <c r="P152" i="8"/>
  <c r="R152" s="1"/>
  <c r="T152" s="1"/>
  <c r="P155"/>
  <c r="R155" s="1"/>
  <c r="T155" s="1"/>
  <c r="U155" s="1"/>
  <c r="P157"/>
  <c r="R157" s="1"/>
  <c r="T157" s="1"/>
  <c r="U157" s="1"/>
  <c r="P170"/>
  <c r="R170" s="1"/>
  <c r="T170" s="1"/>
  <c r="P174"/>
  <c r="R174" s="1"/>
  <c r="P175"/>
  <c r="R175" s="1"/>
  <c r="P182"/>
  <c r="R182" s="1"/>
  <c r="T182" s="1"/>
  <c r="W182" s="1"/>
  <c r="S182" i="9" s="1"/>
  <c r="T182" s="1"/>
  <c r="P193" i="8"/>
  <c r="R193" s="1"/>
  <c r="P251"/>
  <c r="R251" s="1"/>
  <c r="T251" s="1"/>
  <c r="W251" s="1"/>
  <c r="S251" i="9" s="1"/>
  <c r="T251" s="1"/>
  <c r="W251" s="1"/>
  <c r="S251" i="11" s="1"/>
  <c r="T251" s="1"/>
  <c r="I252" i="8"/>
  <c r="P142"/>
  <c r="R142" s="1"/>
  <c r="P144"/>
  <c r="R144" s="1"/>
  <c r="T144" s="1"/>
  <c r="W144" s="1"/>
  <c r="S144" i="9" s="1"/>
  <c r="T144" s="1"/>
  <c r="W144" s="1"/>
  <c r="S144" i="11" s="1"/>
  <c r="T144" s="1"/>
  <c r="W144" s="1"/>
  <c r="S144" i="12" s="1"/>
  <c r="T144" s="1"/>
  <c r="W144" s="1"/>
  <c r="S144" i="13" s="1"/>
  <c r="T144" s="1"/>
  <c r="W144" s="1"/>
  <c r="S144" i="14" s="1"/>
  <c r="T144" s="1"/>
  <c r="P153" i="8"/>
  <c r="R153" s="1"/>
  <c r="T153" s="1"/>
  <c r="W153" s="1"/>
  <c r="S153" i="9" s="1"/>
  <c r="T153" s="1"/>
  <c r="W153" s="1"/>
  <c r="S153" i="11" s="1"/>
  <c r="T153" s="1"/>
  <c r="W153" s="1"/>
  <c r="S153" i="12" s="1"/>
  <c r="T153" s="1"/>
  <c r="W153" s="1"/>
  <c r="S153" i="13" s="1"/>
  <c r="T153" s="1"/>
  <c r="P171" i="8"/>
  <c r="R171" s="1"/>
  <c r="P173"/>
  <c r="R173" s="1"/>
  <c r="P177"/>
  <c r="R177" s="1"/>
  <c r="T177" s="1"/>
  <c r="W177" s="1"/>
  <c r="S177" i="9" s="1"/>
  <c r="T177" s="1"/>
  <c r="W177" s="1"/>
  <c r="S177" i="11" s="1"/>
  <c r="T177" s="1"/>
  <c r="U177" s="1"/>
  <c r="P183" i="8"/>
  <c r="R183" s="1"/>
  <c r="T183" s="1"/>
  <c r="W183" s="1"/>
  <c r="S183" i="9" s="1"/>
  <c r="T183" s="1"/>
  <c r="W183" s="1"/>
  <c r="S183" i="11" s="1"/>
  <c r="T183" s="1"/>
  <c r="W183" s="1"/>
  <c r="S184" i="12" s="1"/>
  <c r="T184" s="1"/>
  <c r="W184" s="1"/>
  <c r="S184" i="13" s="1"/>
  <c r="T184" s="1"/>
  <c r="W184" s="1"/>
  <c r="S184" i="14" s="1"/>
  <c r="T184" s="1"/>
  <c r="P202" i="8"/>
  <c r="R202" s="1"/>
  <c r="P196"/>
  <c r="R196" s="1"/>
  <c r="P198"/>
  <c r="R198" s="1"/>
  <c r="P200"/>
  <c r="R200" s="1"/>
  <c r="P206"/>
  <c r="R206" s="1"/>
  <c r="T206" s="1"/>
  <c r="U206" s="1"/>
  <c r="P208"/>
  <c r="R208" s="1"/>
  <c r="P210"/>
  <c r="R210" s="1"/>
  <c r="T210" s="1"/>
  <c r="W210" s="1"/>
  <c r="S210" i="9" s="1"/>
  <c r="T210" s="1"/>
  <c r="W210" s="1"/>
  <c r="S210" i="11" s="1"/>
  <c r="T210" s="1"/>
  <c r="U210" s="1"/>
  <c r="P212" i="8"/>
  <c r="R212" s="1"/>
  <c r="T212" s="1"/>
  <c r="U212" s="1"/>
  <c r="P215"/>
  <c r="R215" s="1"/>
  <c r="P226"/>
  <c r="R226" s="1"/>
  <c r="T226" s="1"/>
  <c r="P234"/>
  <c r="R234" s="1"/>
  <c r="P244"/>
  <c r="R244" s="1"/>
  <c r="P246"/>
  <c r="R246" s="1"/>
  <c r="T246" s="1"/>
  <c r="P247"/>
  <c r="R247" s="1"/>
  <c r="T247" s="1"/>
  <c r="P192"/>
  <c r="R192" s="1"/>
  <c r="T192" s="1"/>
  <c r="P197"/>
  <c r="R197" s="1"/>
  <c r="P203"/>
  <c r="R203" s="1"/>
  <c r="P205"/>
  <c r="R205" s="1"/>
  <c r="P222"/>
  <c r="R222" s="1"/>
  <c r="T222" s="1"/>
  <c r="W222" s="1"/>
  <c r="S222" i="9" s="1"/>
  <c r="T222" s="1"/>
  <c r="W222" s="1"/>
  <c r="S222" i="11" s="1"/>
  <c r="T222" s="1"/>
  <c r="W222" s="1"/>
  <c r="S223" i="12" s="1"/>
  <c r="T223" s="1"/>
  <c r="W223" s="1"/>
  <c r="S223" i="13" s="1"/>
  <c r="T223" s="1"/>
  <c r="W223" s="1"/>
  <c r="S223" i="14" s="1"/>
  <c r="T223" s="1"/>
  <c r="P229" i="8"/>
  <c r="R229" s="1"/>
  <c r="T229" s="1"/>
  <c r="W229" s="1"/>
  <c r="S229" i="9" s="1"/>
  <c r="T229" s="1"/>
  <c r="P236" i="8"/>
  <c r="R236" s="1"/>
  <c r="T236" s="1"/>
  <c r="W236" s="1"/>
  <c r="S236" i="9" s="1"/>
  <c r="T236" s="1"/>
  <c r="W236" s="1"/>
  <c r="S236" i="11" s="1"/>
  <c r="T236" s="1"/>
  <c r="W236" s="1"/>
  <c r="S237" i="12" s="1"/>
  <c r="T237" s="1"/>
  <c r="W237" s="1"/>
  <c r="S237" i="13" s="1"/>
  <c r="T237" s="1"/>
  <c r="W237" s="1"/>
  <c r="S237" i="14" s="1"/>
  <c r="T237" s="1"/>
  <c r="P239" i="8"/>
  <c r="R239" s="1"/>
  <c r="T239" s="1"/>
  <c r="P245"/>
  <c r="R245" s="1"/>
  <c r="P250"/>
  <c r="R250" s="1"/>
  <c r="T250" s="1"/>
  <c r="P195"/>
  <c r="R195" s="1"/>
  <c r="T201"/>
  <c r="U201" s="1"/>
  <c r="T213"/>
  <c r="W213" s="1"/>
  <c r="S213" i="9" s="1"/>
  <c r="T213" s="1"/>
  <c r="W213" s="1"/>
  <c r="S213" i="11" s="1"/>
  <c r="T213" s="1"/>
  <c r="W213" s="1"/>
  <c r="S214" i="12" s="1"/>
  <c r="T214" s="1"/>
  <c r="W214" s="1"/>
  <c r="S214" i="13" s="1"/>
  <c r="T214" s="1"/>
  <c r="W214" s="1"/>
  <c r="S214" i="14" s="1"/>
  <c r="T214" s="1"/>
  <c r="P224" i="8"/>
  <c r="R224" s="1"/>
  <c r="T224" s="1"/>
  <c r="P232"/>
  <c r="R232" s="1"/>
  <c r="P233"/>
  <c r="R233" s="1"/>
  <c r="U48" l="1"/>
  <c r="W48" s="1"/>
  <c r="S48" i="9" s="1"/>
  <c r="T48" s="1"/>
  <c r="W48" s="1"/>
  <c r="S48" i="11" s="1"/>
  <c r="T48" s="1"/>
  <c r="W48" s="1"/>
  <c r="S48" i="12" s="1"/>
  <c r="T48" s="1"/>
  <c r="W48" s="1"/>
  <c r="S48" i="13" s="1"/>
  <c r="T48" s="1"/>
  <c r="W48" s="1"/>
  <c r="S48" i="14" s="1"/>
  <c r="T48" s="1"/>
  <c r="W227" i="8"/>
  <c r="S227" i="9" s="1"/>
  <c r="T227" s="1"/>
  <c r="W227" s="1"/>
  <c r="S227" i="11" s="1"/>
  <c r="T227" s="1"/>
  <c r="U227" s="1"/>
  <c r="U227" i="8"/>
  <c r="W230"/>
  <c r="S230" i="9" s="1"/>
  <c r="U230" i="8"/>
  <c r="W223" i="9"/>
  <c r="S223" i="11" s="1"/>
  <c r="T223" s="1"/>
  <c r="W223" s="1"/>
  <c r="S224" i="12" s="1"/>
  <c r="T224" s="1"/>
  <c r="W224" s="1"/>
  <c r="S224" i="13" s="1"/>
  <c r="T224" s="1"/>
  <c r="W224" s="1"/>
  <c r="S224" i="14" s="1"/>
  <c r="T224" s="1"/>
  <c r="U223" i="9"/>
  <c r="W111" i="12"/>
  <c r="S111" i="13" s="1"/>
  <c r="T111" s="1"/>
  <c r="W111" s="1"/>
  <c r="S111" i="14" s="1"/>
  <c r="T111" s="1"/>
  <c r="W86" i="8"/>
  <c r="S86" i="9" s="1"/>
  <c r="T86" s="1"/>
  <c r="W86" s="1"/>
  <c r="S86" i="11" s="1"/>
  <c r="T86" s="1"/>
  <c r="W86" s="1"/>
  <c r="S86" i="12" s="1"/>
  <c r="T86" s="1"/>
  <c r="W86" s="1"/>
  <c r="S86" i="13" s="1"/>
  <c r="T86" s="1"/>
  <c r="W86" s="1"/>
  <c r="S86" i="14" s="1"/>
  <c r="T86" s="1"/>
  <c r="W212" i="8"/>
  <c r="S212" i="9" s="1"/>
  <c r="W239" i="8"/>
  <c r="S239" i="9" s="1"/>
  <c r="U239" i="8"/>
  <c r="W247"/>
  <c r="S247" i="9" s="1"/>
  <c r="T247" s="1"/>
  <c r="W247" s="1"/>
  <c r="S247" i="11" s="1"/>
  <c r="T247" s="1"/>
  <c r="W247" s="1"/>
  <c r="S248" i="12" s="1"/>
  <c r="T248" s="1"/>
  <c r="W248" s="1"/>
  <c r="S248" i="13" s="1"/>
  <c r="T248" s="1"/>
  <c r="W248" s="1"/>
  <c r="S248" i="14" s="1"/>
  <c r="T248" s="1"/>
  <c r="U247" i="8"/>
  <c r="U182" i="9"/>
  <c r="W182" s="1"/>
  <c r="S182" i="11" s="1"/>
  <c r="T182" s="1"/>
  <c r="W182" s="1"/>
  <c r="S183" i="12" s="1"/>
  <c r="T183" s="1"/>
  <c r="U183" s="1"/>
  <c r="W39" i="8"/>
  <c r="S39" i="9" s="1"/>
  <c r="T39" s="1"/>
  <c r="W39" s="1"/>
  <c r="S39" i="11" s="1"/>
  <c r="T39" s="1"/>
  <c r="U39" s="1"/>
  <c r="W162" i="13"/>
  <c r="S162" i="14" s="1"/>
  <c r="T162" s="1"/>
  <c r="U162" i="13"/>
  <c r="W64" i="8"/>
  <c r="S64" i="9" s="1"/>
  <c r="U22" i="8"/>
  <c r="W22" s="1"/>
  <c r="S22" i="9" s="1"/>
  <c r="T22" s="1"/>
  <c r="W22" s="1"/>
  <c r="S22" i="11" s="1"/>
  <c r="T22" s="1"/>
  <c r="W22" s="1"/>
  <c r="S22" i="12" s="1"/>
  <c r="T22" s="1"/>
  <c r="W22" s="1"/>
  <c r="S22" i="13" s="1"/>
  <c r="T22" s="1"/>
  <c r="W22" s="1"/>
  <c r="S22" i="14" s="1"/>
  <c r="T22" s="1"/>
  <c r="U136" i="8"/>
  <c r="W136" s="1"/>
  <c r="S136" i="9" s="1"/>
  <c r="T136" s="1"/>
  <c r="W136" s="1"/>
  <c r="S136" i="11" s="1"/>
  <c r="T136" s="1"/>
  <c r="W136" s="1"/>
  <c r="S136" i="12" s="1"/>
  <c r="T136" s="1"/>
  <c r="W136" s="1"/>
  <c r="S136" i="13" s="1"/>
  <c r="T136" s="1"/>
  <c r="W136" s="1"/>
  <c r="S136" i="14" s="1"/>
  <c r="T136" s="1"/>
  <c r="W119" i="8"/>
  <c r="S119" i="9" s="1"/>
  <c r="T119" s="1"/>
  <c r="W119" s="1"/>
  <c r="S119" i="11" s="1"/>
  <c r="T119" s="1"/>
  <c r="W119" s="1"/>
  <c r="S119" i="12" s="1"/>
  <c r="T119" s="1"/>
  <c r="W119" s="1"/>
  <c r="S119" i="13" s="1"/>
  <c r="T119" s="1"/>
  <c r="W119" s="1"/>
  <c r="S119" i="14" s="1"/>
  <c r="T119" s="1"/>
  <c r="U133" i="9"/>
  <c r="W133" s="1"/>
  <c r="S133" i="11" s="1"/>
  <c r="T133" s="1"/>
  <c r="W191" i="8"/>
  <c r="S191" i="9" s="1"/>
  <c r="T191" s="1"/>
  <c r="W191" s="1"/>
  <c r="S191" i="11" s="1"/>
  <c r="T191" s="1"/>
  <c r="W191" s="1"/>
  <c r="S192" i="12" s="1"/>
  <c r="T192" s="1"/>
  <c r="W192" s="1"/>
  <c r="S192" i="13" s="1"/>
  <c r="T192" s="1"/>
  <c r="W192" s="1"/>
  <c r="S192" i="14" s="1"/>
  <c r="T192" s="1"/>
  <c r="W179" i="8"/>
  <c r="S179" i="9" s="1"/>
  <c r="T179" s="1"/>
  <c r="W179" s="1"/>
  <c r="S179" i="11" s="1"/>
  <c r="T179" s="1"/>
  <c r="W179" s="1"/>
  <c r="S180" i="12" s="1"/>
  <c r="T180" s="1"/>
  <c r="W180" s="1"/>
  <c r="S180" i="13" s="1"/>
  <c r="T180" s="1"/>
  <c r="W180" s="1"/>
  <c r="S180" i="14" s="1"/>
  <c r="T180" s="1"/>
  <c r="W63" i="8"/>
  <c r="S63" i="9" s="1"/>
  <c r="T63" s="1"/>
  <c r="W63" s="1"/>
  <c r="S63" i="11" s="1"/>
  <c r="T63" s="1"/>
  <c r="U63" s="1"/>
  <c r="U40" i="8"/>
  <c r="W40" s="1"/>
  <c r="S40" i="9" s="1"/>
  <c r="T40" s="1"/>
  <c r="W40" s="1"/>
  <c r="S40" i="11" s="1"/>
  <c r="T40" s="1"/>
  <c r="U152" i="8"/>
  <c r="W152" s="1"/>
  <c r="S152" i="9" s="1"/>
  <c r="T152" s="1"/>
  <c r="W152" s="1"/>
  <c r="S152" i="11" s="1"/>
  <c r="T152" s="1"/>
  <c r="W152" s="1"/>
  <c r="S152" i="12" s="1"/>
  <c r="T152" s="1"/>
  <c r="W152" s="1"/>
  <c r="S152" i="13" s="1"/>
  <c r="T152" s="1"/>
  <c r="W206" i="8"/>
  <c r="S206" i="9" s="1"/>
  <c r="W109"/>
  <c r="S109" i="11" s="1"/>
  <c r="T109" s="1"/>
  <c r="W109" s="1"/>
  <c r="S109" i="12" s="1"/>
  <c r="T109" s="1"/>
  <c r="W109" s="1"/>
  <c r="S109" i="13" s="1"/>
  <c r="T109" s="1"/>
  <c r="U109" i="9"/>
  <c r="W124" i="8"/>
  <c r="S124" i="9" s="1"/>
  <c r="T124" s="1"/>
  <c r="W124" s="1"/>
  <c r="S124" i="11" s="1"/>
  <c r="T124" s="1"/>
  <c r="W124" s="1"/>
  <c r="S124" i="12" s="1"/>
  <c r="T124" s="1"/>
  <c r="W124" s="1"/>
  <c r="S124" i="13" s="1"/>
  <c r="T124" s="1"/>
  <c r="U57" i="9"/>
  <c r="W57" s="1"/>
  <c r="S57" i="11" s="1"/>
  <c r="T57" s="1"/>
  <c r="W57" s="1"/>
  <c r="S57" i="12" s="1"/>
  <c r="T57" s="1"/>
  <c r="W57" s="1"/>
  <c r="S57" i="13" s="1"/>
  <c r="T57" s="1"/>
  <c r="W57" s="1"/>
  <c r="S57" i="14" s="1"/>
  <c r="T57" s="1"/>
  <c r="W163" i="9"/>
  <c r="S163" i="11" s="1"/>
  <c r="T163" s="1"/>
  <c r="U163" s="1"/>
  <c r="U163" i="9"/>
  <c r="U129" i="8"/>
  <c r="W129" s="1"/>
  <c r="S129" i="9" s="1"/>
  <c r="U192" i="8"/>
  <c r="W192" s="1"/>
  <c r="S192" i="9" s="1"/>
  <c r="T192" s="1"/>
  <c r="W192" s="1"/>
  <c r="S192" i="11" s="1"/>
  <c r="T192" s="1"/>
  <c r="U192" s="1"/>
  <c r="W250" i="8"/>
  <c r="S250" i="9" s="1"/>
  <c r="U250" i="8"/>
  <c r="W153" i="13"/>
  <c r="S153" i="14" s="1"/>
  <c r="T153" s="1"/>
  <c r="U153" i="13"/>
  <c r="U240" i="8"/>
  <c r="W240" s="1"/>
  <c r="S240" i="9" s="1"/>
  <c r="T240" s="1"/>
  <c r="W240" s="1"/>
  <c r="S240" i="11" s="1"/>
  <c r="T240" s="1"/>
  <c r="W240" s="1"/>
  <c r="S241" i="12" s="1"/>
  <c r="T241" s="1"/>
  <c r="W241" s="1"/>
  <c r="S241" i="13" s="1"/>
  <c r="T241" s="1"/>
  <c r="W241" s="1"/>
  <c r="S241" i="14" s="1"/>
  <c r="T241" s="1"/>
  <c r="T74" i="13"/>
  <c r="W74" s="1"/>
  <c r="S74" i="14" s="1"/>
  <c r="T74" s="1"/>
  <c r="W194" i="8"/>
  <c r="S194" i="9" s="1"/>
  <c r="W134" i="8"/>
  <c r="S134" i="9" s="1"/>
  <c r="T134" s="1"/>
  <c r="W134" s="1"/>
  <c r="S134" i="11" s="1"/>
  <c r="T134" s="1"/>
  <c r="W134" s="1"/>
  <c r="S134" i="12" s="1"/>
  <c r="T134" s="1"/>
  <c r="W134" s="1"/>
  <c r="S134" i="13" s="1"/>
  <c r="T134" s="1"/>
  <c r="W134" s="1"/>
  <c r="S134" i="14" s="1"/>
  <c r="T134" s="1"/>
  <c r="V134" s="1"/>
  <c r="W89" i="8"/>
  <c r="S89" i="9" s="1"/>
  <c r="W127" i="8"/>
  <c r="S127" i="9" s="1"/>
  <c r="W118" i="8"/>
  <c r="S118" i="9" s="1"/>
  <c r="T118" s="1"/>
  <c r="W118" s="1"/>
  <c r="S118" i="11" s="1"/>
  <c r="T118" s="1"/>
  <c r="W118" s="1"/>
  <c r="S118" i="12" s="1"/>
  <c r="T118" s="1"/>
  <c r="W118" s="1"/>
  <c r="S118" i="13" s="1"/>
  <c r="T118" s="1"/>
  <c r="W118" s="1"/>
  <c r="S118" i="14" s="1"/>
  <c r="T118" s="1"/>
  <c r="W131" i="8"/>
  <c r="S131" i="9" s="1"/>
  <c r="T131" s="1"/>
  <c r="U41" i="8"/>
  <c r="W41" s="1"/>
  <c r="S41" i="9" s="1"/>
  <c r="T41" s="1"/>
  <c r="W41" s="1"/>
  <c r="S41" i="11" s="1"/>
  <c r="T41" s="1"/>
  <c r="W41" s="1"/>
  <c r="S41" i="12" s="1"/>
  <c r="T41" s="1"/>
  <c r="W41" s="1"/>
  <c r="S41" i="13" s="1"/>
  <c r="T41" s="1"/>
  <c r="U36" i="8"/>
  <c r="W36" s="1"/>
  <c r="S36" i="9" s="1"/>
  <c r="T36" s="1"/>
  <c r="W36" s="1"/>
  <c r="S36" i="11" s="1"/>
  <c r="T36" s="1"/>
  <c r="W36" s="1"/>
  <c r="S36" i="12" s="1"/>
  <c r="T36" s="1"/>
  <c r="W36" s="1"/>
  <c r="S36" i="13" s="1"/>
  <c r="T36" s="1"/>
  <c r="W36" s="1"/>
  <c r="S36" i="14" s="1"/>
  <c r="T36" s="1"/>
  <c r="U19" i="8"/>
  <c r="W19" s="1"/>
  <c r="S19" i="9" s="1"/>
  <c r="U20" i="8"/>
  <c r="W20" s="1"/>
  <c r="S20" i="9" s="1"/>
  <c r="T20" s="1"/>
  <c r="W20" s="1"/>
  <c r="S20" i="11" s="1"/>
  <c r="T20" s="1"/>
  <c r="W20" s="1"/>
  <c r="S20" i="12" s="1"/>
  <c r="T20" s="1"/>
  <c r="W20" s="1"/>
  <c r="S20" i="13" s="1"/>
  <c r="T20" s="1"/>
  <c r="W20" s="1"/>
  <c r="S20" i="14" s="1"/>
  <c r="T20" s="1"/>
  <c r="U170" i="8"/>
  <c r="W170" s="1"/>
  <c r="S170" i="9" s="1"/>
  <c r="T170" s="1"/>
  <c r="W170" s="1"/>
  <c r="S170" i="11" s="1"/>
  <c r="T170" s="1"/>
  <c r="W170" s="1"/>
  <c r="S170" i="12" s="1"/>
  <c r="T170" s="1"/>
  <c r="W170" s="1"/>
  <c r="S170" i="13" s="1"/>
  <c r="T170" s="1"/>
  <c r="W170" s="1"/>
  <c r="S170" i="14" s="1"/>
  <c r="T170" s="1"/>
  <c r="U246" i="8"/>
  <c r="W246" s="1"/>
  <c r="S246" i="9" s="1"/>
  <c r="T246" s="1"/>
  <c r="W246" s="1"/>
  <c r="S246" i="11" s="1"/>
  <c r="T246" s="1"/>
  <c r="U224" i="8"/>
  <c r="W224" s="1"/>
  <c r="S224" i="9" s="1"/>
  <c r="W128" i="8"/>
  <c r="S128" i="9" s="1"/>
  <c r="W42" i="8"/>
  <c r="S42" i="9" s="1"/>
  <c r="W201" i="8"/>
  <c r="S201" i="9" s="1"/>
  <c r="T201" s="1"/>
  <c r="W201" s="1"/>
  <c r="S201" i="11" s="1"/>
  <c r="T201" s="1"/>
  <c r="W201" s="1"/>
  <c r="S202" i="12" s="1"/>
  <c r="T202" s="1"/>
  <c r="W202" s="1"/>
  <c r="S202" i="13" s="1"/>
  <c r="T202" s="1"/>
  <c r="W202" s="1"/>
  <c r="S202" i="14" s="1"/>
  <c r="T202" s="1"/>
  <c r="U226" i="8"/>
  <c r="W226" s="1"/>
  <c r="S226" i="9" s="1"/>
  <c r="T226" s="1"/>
  <c r="W226" s="1"/>
  <c r="S226" i="11" s="1"/>
  <c r="T226" s="1"/>
  <c r="W226" s="1"/>
  <c r="S227" i="12" s="1"/>
  <c r="T227" s="1"/>
  <c r="W227" s="1"/>
  <c r="S227" i="13" s="1"/>
  <c r="T227" s="1"/>
  <c r="W227" s="1"/>
  <c r="S227" i="14" s="1"/>
  <c r="T227" s="1"/>
  <c r="W157" i="8"/>
  <c r="S157" i="9" s="1"/>
  <c r="W120" i="8"/>
  <c r="S120" i="9" s="1"/>
  <c r="T120" s="1"/>
  <c r="W120" s="1"/>
  <c r="S120" i="11" s="1"/>
  <c r="T120" s="1"/>
  <c r="W120" s="1"/>
  <c r="S120" i="12" s="1"/>
  <c r="T120" s="1"/>
  <c r="W120" s="1"/>
  <c r="S120" i="13" s="1"/>
  <c r="T120" s="1"/>
  <c r="W120" s="1"/>
  <c r="S120" i="14" s="1"/>
  <c r="T120" s="1"/>
  <c r="R8" i="8"/>
  <c r="R253" s="1"/>
  <c r="P253"/>
  <c r="W59"/>
  <c r="S59" i="9" s="1"/>
  <c r="U56" i="13"/>
  <c r="W56" s="1"/>
  <c r="S56" i="14" s="1"/>
  <c r="T56" s="1"/>
  <c r="W81" i="8"/>
  <c r="S81" i="9" s="1"/>
  <c r="W65" i="8"/>
  <c r="S65" i="9" s="1"/>
  <c r="T65" s="1"/>
  <c r="W65" s="1"/>
  <c r="S65" i="11" s="1"/>
  <c r="T65" s="1"/>
  <c r="W65" s="1"/>
  <c r="S65" i="12" s="1"/>
  <c r="T65" s="1"/>
  <c r="W65" s="1"/>
  <c r="S65" i="13" s="1"/>
  <c r="T65" s="1"/>
  <c r="W65" s="1"/>
  <c r="S65" i="14" s="1"/>
  <c r="T65" s="1"/>
  <c r="W117" i="8"/>
  <c r="S117" i="9" s="1"/>
  <c r="U180" i="8"/>
  <c r="W180" s="1"/>
  <c r="S180" i="9" s="1"/>
  <c r="U49" i="8"/>
  <c r="W49" s="1"/>
  <c r="S49" i="9" s="1"/>
  <c r="T49" s="1"/>
  <c r="W49" s="1"/>
  <c r="S49" i="11" s="1"/>
  <c r="T49" s="1"/>
  <c r="W49" s="1"/>
  <c r="S49" i="12" s="1"/>
  <c r="T49" s="1"/>
  <c r="W49" s="1"/>
  <c r="S49" i="13" s="1"/>
  <c r="T49" s="1"/>
  <c r="W49" s="1"/>
  <c r="S49" i="14" s="1"/>
  <c r="T49" s="1"/>
  <c r="U75" i="8"/>
  <c r="W75" s="1"/>
  <c r="S75" i="9" s="1"/>
  <c r="T75" s="1"/>
  <c r="W75" s="1"/>
  <c r="S75" i="11" s="1"/>
  <c r="T75" s="1"/>
  <c r="U75" s="1"/>
  <c r="U61" i="8"/>
  <c r="W61" s="1"/>
  <c r="S61" i="9" s="1"/>
  <c r="U27" i="8"/>
  <c r="W27" s="1"/>
  <c r="S27" i="9" s="1"/>
  <c r="U38" i="8"/>
  <c r="W38" s="1"/>
  <c r="S38" i="9" s="1"/>
  <c r="T38" s="1"/>
  <c r="W38" s="1"/>
  <c r="S38" i="11" s="1"/>
  <c r="T38" s="1"/>
  <c r="W38" s="1"/>
  <c r="S38" i="12" s="1"/>
  <c r="T38" s="1"/>
  <c r="W38" s="1"/>
  <c r="S38" i="13" s="1"/>
  <c r="T38" s="1"/>
  <c r="U179" i="8"/>
  <c r="U229" i="9"/>
  <c r="W229" s="1"/>
  <c r="S229" i="11" s="1"/>
  <c r="W155" i="8"/>
  <c r="S155" i="9" s="1"/>
  <c r="W112" i="8"/>
  <c r="S112" i="9" s="1"/>
  <c r="T112" s="1"/>
  <c r="W112" s="1"/>
  <c r="S112" i="11" s="1"/>
  <c r="T112" s="1"/>
  <c r="W112" s="1"/>
  <c r="S112" i="12" s="1"/>
  <c r="T112" s="1"/>
  <c r="W112" s="1"/>
  <c r="S112" i="13" s="1"/>
  <c r="T112" s="1"/>
  <c r="W112" s="1"/>
  <c r="S112" i="14" s="1"/>
  <c r="T112" s="1"/>
  <c r="W46" i="8"/>
  <c r="S46" i="9" s="1"/>
  <c r="T46" s="1"/>
  <c r="W46" s="1"/>
  <c r="S46" i="11" s="1"/>
  <c r="T46" s="1"/>
  <c r="U46" s="1"/>
  <c r="W53" i="8"/>
  <c r="S53" i="9" s="1"/>
  <c r="T53" s="1"/>
  <c r="W53" s="1"/>
  <c r="S53" i="11" s="1"/>
  <c r="T53" s="1"/>
  <c r="W53" s="1"/>
  <c r="S53" i="12" s="1"/>
  <c r="T53" s="1"/>
  <c r="W53" s="1"/>
  <c r="S53" i="13" s="1"/>
  <c r="T53" s="1"/>
  <c r="W53" s="1"/>
  <c r="S53" i="14" s="1"/>
  <c r="T53" s="1"/>
  <c r="W185" i="13"/>
  <c r="S185" i="14" s="1"/>
  <c r="T185" s="1"/>
  <c r="U185" i="13"/>
  <c r="W25" i="8"/>
  <c r="S25" i="9" s="1"/>
  <c r="W71" i="8"/>
  <c r="S71" i="9" s="1"/>
  <c r="W14" i="8"/>
  <c r="S14" i="9" s="1"/>
  <c r="T14" s="1"/>
  <c r="W14" s="1"/>
  <c r="S14" i="11" s="1"/>
  <c r="T14" s="1"/>
  <c r="W14" s="1"/>
  <c r="S14" i="12" s="1"/>
  <c r="T14" s="1"/>
  <c r="W14" s="1"/>
  <c r="S14" i="13" s="1"/>
  <c r="T14" s="1"/>
  <c r="W14" s="1"/>
  <c r="S14" i="14" s="1"/>
  <c r="T14" s="1"/>
  <c r="U14" s="1"/>
  <c r="W116" i="8"/>
  <c r="S116" i="9" s="1"/>
  <c r="U21" i="8"/>
  <c r="W21" s="1"/>
  <c r="S21" i="9" s="1"/>
  <c r="U204" i="8"/>
  <c r="W204" s="1"/>
  <c r="S204" i="9" s="1"/>
  <c r="T204" s="1"/>
  <c r="W204" s="1"/>
  <c r="S204" i="11" s="1"/>
  <c r="T204" s="1"/>
  <c r="U204" s="1"/>
  <c r="U123" i="8"/>
  <c r="W123" s="1"/>
  <c r="S123" i="9" s="1"/>
  <c r="T123" s="1"/>
  <c r="W123" s="1"/>
  <c r="S123" i="11" s="1"/>
  <c r="T123" s="1"/>
  <c r="W123" s="1"/>
  <c r="S123" i="12" s="1"/>
  <c r="T123" s="1"/>
  <c r="W123" s="1"/>
  <c r="S123" i="13" s="1"/>
  <c r="T123" s="1"/>
  <c r="U116" i="8"/>
  <c r="U69"/>
  <c r="W69" s="1"/>
  <c r="S69" i="9" s="1"/>
  <c r="T69" s="1"/>
  <c r="W69" s="1"/>
  <c r="S69" i="11" s="1"/>
  <c r="T69" s="1"/>
  <c r="W69" s="1"/>
  <c r="S69" i="12" s="1"/>
  <c r="T69" s="1"/>
  <c r="W69" s="1"/>
  <c r="S69" i="13" s="1"/>
  <c r="T69" s="1"/>
  <c r="W69" s="1"/>
  <c r="S69" i="14" s="1"/>
  <c r="T69" s="1"/>
  <c r="U53" i="8"/>
  <c r="U46"/>
  <c r="U219"/>
  <c r="W219" s="1"/>
  <c r="S219" i="9" s="1"/>
  <c r="T219" s="1"/>
  <c r="W219" s="1"/>
  <c r="S219" i="11" s="1"/>
  <c r="T219" s="1"/>
  <c r="W219" s="1"/>
  <c r="S220" i="12" s="1"/>
  <c r="T220" s="1"/>
  <c r="W220" s="1"/>
  <c r="S220" i="13" s="1"/>
  <c r="T220" s="1"/>
  <c r="W220" s="1"/>
  <c r="S220" i="14" s="1"/>
  <c r="T220" s="1"/>
  <c r="T8" i="8"/>
  <c r="S167" i="7"/>
  <c r="U61" i="9" l="1"/>
  <c r="T61"/>
  <c r="T21"/>
  <c r="U21" s="1"/>
  <c r="T224"/>
  <c r="T180"/>
  <c r="U229" i="11"/>
  <c r="T229"/>
  <c r="T19" i="9"/>
  <c r="U19" s="1"/>
  <c r="T129"/>
  <c r="U38" i="13"/>
  <c r="W152"/>
  <c r="S152" i="14" s="1"/>
  <c r="T152" s="1"/>
  <c r="U152" i="13"/>
  <c r="U123"/>
  <c r="W123" s="1"/>
  <c r="S123" i="14" s="1"/>
  <c r="T123" s="1"/>
  <c r="T27" i="9"/>
  <c r="U41" i="13"/>
  <c r="W41" s="1"/>
  <c r="S41" i="14" s="1"/>
  <c r="T41" s="1"/>
  <c r="U230" i="9"/>
  <c r="T230"/>
  <c r="U8" i="8"/>
  <c r="W8" s="1"/>
  <c r="S8" i="9" s="1"/>
  <c r="T81"/>
  <c r="T206"/>
  <c r="U206" s="1"/>
  <c r="U157"/>
  <c r="T157"/>
  <c r="U131"/>
  <c r="W131" s="1"/>
  <c r="S131" i="11" s="1"/>
  <c r="T64" i="9"/>
  <c r="U64" s="1"/>
  <c r="T239"/>
  <c r="U239" s="1"/>
  <c r="U124" i="13"/>
  <c r="W124" s="1"/>
  <c r="S124" i="14" s="1"/>
  <c r="T124" s="1"/>
  <c r="U42" i="9"/>
  <c r="T42"/>
  <c r="T250"/>
  <c r="T117"/>
  <c r="T128"/>
  <c r="U127"/>
  <c r="T127"/>
  <c r="T194"/>
  <c r="U194" s="1"/>
  <c r="T25"/>
  <c r="U25" s="1"/>
  <c r="T59"/>
  <c r="T71"/>
  <c r="U71" s="1"/>
  <c r="T155"/>
  <c r="U155" s="1"/>
  <c r="U89"/>
  <c r="T89"/>
  <c r="T116"/>
  <c r="U109" i="13"/>
  <c r="W109" s="1"/>
  <c r="S109" i="14" s="1"/>
  <c r="T109" s="1"/>
  <c r="U109" s="1"/>
  <c r="T212" i="9"/>
  <c r="T131" i="11" l="1"/>
  <c r="U131" s="1"/>
  <c r="T8" i="9"/>
  <c r="W180"/>
  <c r="S180" i="11" s="1"/>
  <c r="T180" s="1"/>
  <c r="W180" s="1"/>
  <c r="S181" i="12" s="1"/>
  <c r="T181" s="1"/>
  <c r="U181" s="1"/>
  <c r="W38" i="13"/>
  <c r="S38" i="14" s="1"/>
  <c r="T38" s="1"/>
  <c r="U180" i="9"/>
  <c r="W25"/>
  <c r="S25" i="11" s="1"/>
  <c r="W212" i="9"/>
  <c r="S212" i="11" s="1"/>
  <c r="U117" i="9"/>
  <c r="W117" s="1"/>
  <c r="S117" i="11" s="1"/>
  <c r="T117" s="1"/>
  <c r="W117" s="1"/>
  <c r="S117" i="12" s="1"/>
  <c r="T117" s="1"/>
  <c r="W117" s="1"/>
  <c r="S117" i="13" s="1"/>
  <c r="T117" s="1"/>
  <c r="W117" s="1"/>
  <c r="S117" i="14" s="1"/>
  <c r="T117" s="1"/>
  <c r="U250" i="9"/>
  <c r="W250" s="1"/>
  <c r="S250" i="11" s="1"/>
  <c r="T250" s="1"/>
  <c r="W250" s="1"/>
  <c r="S251" i="12" s="1"/>
  <c r="T251" s="1"/>
  <c r="W251" s="1"/>
  <c r="S251" i="13" s="1"/>
  <c r="T251" s="1"/>
  <c r="W251" s="1"/>
  <c r="S251" i="14" s="1"/>
  <c r="T251" s="1"/>
  <c r="W81" i="9"/>
  <c r="S81" i="11" s="1"/>
  <c r="W127" i="9"/>
  <c r="S127" i="11" s="1"/>
  <c r="W42" i="9"/>
  <c r="S42" i="11" s="1"/>
  <c r="T42" s="1"/>
  <c r="W42" s="1"/>
  <c r="S42" i="12" s="1"/>
  <c r="T42" s="1"/>
  <c r="W42" s="1"/>
  <c r="S42" i="13" s="1"/>
  <c r="T42" s="1"/>
  <c r="W42" s="1"/>
  <c r="S42" i="14" s="1"/>
  <c r="T42" s="1"/>
  <c r="U81" i="9"/>
  <c r="U27"/>
  <c r="W27" s="1"/>
  <c r="S27" i="11" s="1"/>
  <c r="T27" s="1"/>
  <c r="W27" s="1"/>
  <c r="S27" i="12" s="1"/>
  <c r="T27" s="1"/>
  <c r="W27" s="1"/>
  <c r="S27" i="13" s="1"/>
  <c r="T27" s="1"/>
  <c r="W27" s="1"/>
  <c r="S27" i="14" s="1"/>
  <c r="T27" s="1"/>
  <c r="U129" i="9"/>
  <c r="W129" s="1"/>
  <c r="S129" i="11" s="1"/>
  <c r="U224" i="9"/>
  <c r="W224" s="1"/>
  <c r="S224" i="11" s="1"/>
  <c r="T224" s="1"/>
  <c r="W224" s="1"/>
  <c r="S225" i="12" s="1"/>
  <c r="T225" s="1"/>
  <c r="U225" s="1"/>
  <c r="W155" i="9"/>
  <c r="S155" i="11" s="1"/>
  <c r="W239" i="9"/>
  <c r="S239" i="11" s="1"/>
  <c r="W206" i="9"/>
  <c r="S206" i="11" s="1"/>
  <c r="U212" i="9"/>
  <c r="W194"/>
  <c r="S194" i="11" s="1"/>
  <c r="T194" s="1"/>
  <c r="W194" s="1"/>
  <c r="S195" i="12" s="1"/>
  <c r="T195" s="1"/>
  <c r="W195" s="1"/>
  <c r="S195" i="13" s="1"/>
  <c r="T195" s="1"/>
  <c r="W195" s="1"/>
  <c r="S195" i="14" s="1"/>
  <c r="T195" s="1"/>
  <c r="W71" i="9"/>
  <c r="S71" i="11" s="1"/>
  <c r="W64" i="9"/>
  <c r="S64" i="11" s="1"/>
  <c r="T64" s="1"/>
  <c r="W64" s="1"/>
  <c r="S64" i="12" s="1"/>
  <c r="T64" s="1"/>
  <c r="W64" s="1"/>
  <c r="S64" i="13" s="1"/>
  <c r="T64" s="1"/>
  <c r="W64" s="1"/>
  <c r="S64" i="14" s="1"/>
  <c r="T64" s="1"/>
  <c r="U64" s="1"/>
  <c r="U253" s="1"/>
  <c r="W116" i="9"/>
  <c r="S116" i="11" s="1"/>
  <c r="T116" s="1"/>
  <c r="W116" s="1"/>
  <c r="S116" i="12" s="1"/>
  <c r="T116" s="1"/>
  <c r="W116" s="1"/>
  <c r="S116" i="13" s="1"/>
  <c r="T116" s="1"/>
  <c r="W116" s="1"/>
  <c r="S116" i="14" s="1"/>
  <c r="T116" s="1"/>
  <c r="W19" i="9"/>
  <c r="S19" i="11" s="1"/>
  <c r="W21" i="9"/>
  <c r="S21" i="11" s="1"/>
  <c r="T21" s="1"/>
  <c r="W21" s="1"/>
  <c r="S21" i="12" s="1"/>
  <c r="T21" s="1"/>
  <c r="W21" s="1"/>
  <c r="S21" i="13" s="1"/>
  <c r="T21" s="1"/>
  <c r="W21" s="1"/>
  <c r="S21" i="14" s="1"/>
  <c r="T21" s="1"/>
  <c r="U116" i="9"/>
  <c r="W89"/>
  <c r="S89" i="11" s="1"/>
  <c r="U59" i="9"/>
  <c r="W59" s="1"/>
  <c r="S59" i="11" s="1"/>
  <c r="T59" s="1"/>
  <c r="U59" s="1"/>
  <c r="U128" i="9"/>
  <c r="W128" s="1"/>
  <c r="S128" i="11" s="1"/>
  <c r="T128" s="1"/>
  <c r="W128" s="1"/>
  <c r="S128" i="12" s="1"/>
  <c r="T128" s="1"/>
  <c r="W128" s="1"/>
  <c r="S128" i="13" s="1"/>
  <c r="T128" s="1"/>
  <c r="W128" s="1"/>
  <c r="S128" i="14" s="1"/>
  <c r="T128" s="1"/>
  <c r="W157" i="9"/>
  <c r="S157" i="11" s="1"/>
  <c r="T157" s="1"/>
  <c r="W230" i="9"/>
  <c r="S230" i="11" s="1"/>
  <c r="W61" i="9"/>
  <c r="S61" i="11" s="1"/>
  <c r="U129" l="1"/>
  <c r="T129"/>
  <c r="T81"/>
  <c r="U81" s="1"/>
  <c r="T71"/>
  <c r="U71" s="1"/>
  <c r="T25"/>
  <c r="U25" s="1"/>
  <c r="W8" i="9"/>
  <c r="S8" i="11" s="1"/>
  <c r="T212"/>
  <c r="U212" s="1"/>
  <c r="T19"/>
  <c r="U19" s="1"/>
  <c r="T206"/>
  <c r="U206" s="1"/>
  <c r="U127"/>
  <c r="T127"/>
  <c r="U8" i="9"/>
  <c r="T89" i="11"/>
  <c r="U89" s="1"/>
  <c r="T239"/>
  <c r="U239" s="1"/>
  <c r="T61"/>
  <c r="U61" s="1"/>
  <c r="T230"/>
  <c r="U230" s="1"/>
  <c r="T155"/>
  <c r="U155" s="1"/>
  <c r="T8" l="1"/>
  <c r="U8" s="1"/>
  <c r="AD82" i="5"/>
  <c r="L50" l="1"/>
  <c r="M50"/>
  <c r="N50"/>
  <c r="O50"/>
  <c r="Y7" l="1"/>
  <c r="V7"/>
  <c r="X7" s="1"/>
  <c r="AA7" s="1"/>
  <c r="AB7" s="1"/>
  <c r="AC7" s="1"/>
  <c r="AD7" s="1"/>
  <c r="S7" i="7" s="1"/>
  <c r="W7" i="5"/>
  <c r="Q254" i="7"/>
  <c r="S151"/>
  <c r="S137"/>
  <c r="S139"/>
  <c r="M252"/>
  <c r="O252" s="1"/>
  <c r="L252"/>
  <c r="N252" s="1"/>
  <c r="I252"/>
  <c r="H252"/>
  <c r="M251"/>
  <c r="O251" s="1"/>
  <c r="L251"/>
  <c r="N251" s="1"/>
  <c r="I251"/>
  <c r="H251"/>
  <c r="M250"/>
  <c r="O250" s="1"/>
  <c r="L250"/>
  <c r="N250" s="1"/>
  <c r="I250"/>
  <c r="H250"/>
  <c r="M249"/>
  <c r="O249" s="1"/>
  <c r="L249"/>
  <c r="N249" s="1"/>
  <c r="I249"/>
  <c r="H249"/>
  <c r="M248"/>
  <c r="O248" s="1"/>
  <c r="L248"/>
  <c r="N248" s="1"/>
  <c r="I248"/>
  <c r="H248"/>
  <c r="M247"/>
  <c r="O247" s="1"/>
  <c r="L247"/>
  <c r="N247" s="1"/>
  <c r="I247"/>
  <c r="H247"/>
  <c r="M246"/>
  <c r="O246" s="1"/>
  <c r="L246"/>
  <c r="N246" s="1"/>
  <c r="I246"/>
  <c r="H246"/>
  <c r="M245"/>
  <c r="O245" s="1"/>
  <c r="L245"/>
  <c r="N245" s="1"/>
  <c r="I245"/>
  <c r="H245"/>
  <c r="M244"/>
  <c r="O244" s="1"/>
  <c r="L244"/>
  <c r="N244" s="1"/>
  <c r="I244"/>
  <c r="H244"/>
  <c r="M243"/>
  <c r="O243" s="1"/>
  <c r="L243"/>
  <c r="N243" s="1"/>
  <c r="I243"/>
  <c r="H243"/>
  <c r="M242"/>
  <c r="O242" s="1"/>
  <c r="L242"/>
  <c r="N242" s="1"/>
  <c r="I242"/>
  <c r="H242"/>
  <c r="M241"/>
  <c r="O241" s="1"/>
  <c r="L241"/>
  <c r="N241" s="1"/>
  <c r="I241"/>
  <c r="H241"/>
  <c r="M240"/>
  <c r="O240" s="1"/>
  <c r="L240"/>
  <c r="N240" s="1"/>
  <c r="I240"/>
  <c r="H240"/>
  <c r="M239"/>
  <c r="O239" s="1"/>
  <c r="L239"/>
  <c r="N239" s="1"/>
  <c r="I239"/>
  <c r="H239"/>
  <c r="M238"/>
  <c r="O238" s="1"/>
  <c r="L238"/>
  <c r="N238" s="1"/>
  <c r="I238"/>
  <c r="H238"/>
  <c r="M237"/>
  <c r="O237" s="1"/>
  <c r="L237"/>
  <c r="N237" s="1"/>
  <c r="I237"/>
  <c r="H237"/>
  <c r="M236"/>
  <c r="O236" s="1"/>
  <c r="L236"/>
  <c r="N236" s="1"/>
  <c r="I236"/>
  <c r="H236"/>
  <c r="M235"/>
  <c r="O235" s="1"/>
  <c r="L235"/>
  <c r="N235" s="1"/>
  <c r="I235"/>
  <c r="H235"/>
  <c r="M234"/>
  <c r="O234" s="1"/>
  <c r="L234"/>
  <c r="N234" s="1"/>
  <c r="I234"/>
  <c r="H234"/>
  <c r="M233"/>
  <c r="O233" s="1"/>
  <c r="L233"/>
  <c r="N233" s="1"/>
  <c r="I233"/>
  <c r="H233"/>
  <c r="M232"/>
  <c r="O232" s="1"/>
  <c r="L232"/>
  <c r="N232" s="1"/>
  <c r="I232"/>
  <c r="H232"/>
  <c r="M231"/>
  <c r="O231" s="1"/>
  <c r="L231"/>
  <c r="N231" s="1"/>
  <c r="I231"/>
  <c r="H231"/>
  <c r="M230"/>
  <c r="O230" s="1"/>
  <c r="L230"/>
  <c r="N230" s="1"/>
  <c r="I230"/>
  <c r="H230"/>
  <c r="M229"/>
  <c r="O229" s="1"/>
  <c r="L229"/>
  <c r="N229" s="1"/>
  <c r="I229"/>
  <c r="H229"/>
  <c r="M228"/>
  <c r="O228" s="1"/>
  <c r="L228"/>
  <c r="N228" s="1"/>
  <c r="I228"/>
  <c r="H228"/>
  <c r="M227"/>
  <c r="O227" s="1"/>
  <c r="L227"/>
  <c r="N227" s="1"/>
  <c r="I227"/>
  <c r="H227"/>
  <c r="M226"/>
  <c r="O226" s="1"/>
  <c r="L226"/>
  <c r="N226" s="1"/>
  <c r="I226"/>
  <c r="H226"/>
  <c r="M225"/>
  <c r="O225" s="1"/>
  <c r="L225"/>
  <c r="N225" s="1"/>
  <c r="I225"/>
  <c r="H225"/>
  <c r="M224"/>
  <c r="O224" s="1"/>
  <c r="L224"/>
  <c r="N224" s="1"/>
  <c r="I224"/>
  <c r="H224"/>
  <c r="M223"/>
  <c r="O223" s="1"/>
  <c r="L223"/>
  <c r="N223" s="1"/>
  <c r="I223"/>
  <c r="H223"/>
  <c r="M222"/>
  <c r="O222" s="1"/>
  <c r="L222"/>
  <c r="N222" s="1"/>
  <c r="I222"/>
  <c r="H222"/>
  <c r="M221"/>
  <c r="O221" s="1"/>
  <c r="L221"/>
  <c r="N221" s="1"/>
  <c r="I221"/>
  <c r="H221"/>
  <c r="M220"/>
  <c r="O220" s="1"/>
  <c r="L220"/>
  <c r="N220" s="1"/>
  <c r="M219"/>
  <c r="O219" s="1"/>
  <c r="L219"/>
  <c r="N219" s="1"/>
  <c r="I219"/>
  <c r="H219"/>
  <c r="M218"/>
  <c r="O218" s="1"/>
  <c r="L218"/>
  <c r="N218" s="1"/>
  <c r="I218"/>
  <c r="H218"/>
  <c r="M217"/>
  <c r="O217" s="1"/>
  <c r="L217"/>
  <c r="N217" s="1"/>
  <c r="I217"/>
  <c r="H217"/>
  <c r="M216"/>
  <c r="O216" s="1"/>
  <c r="L216"/>
  <c r="N216" s="1"/>
  <c r="I216"/>
  <c r="H216"/>
  <c r="M215"/>
  <c r="O215" s="1"/>
  <c r="L215"/>
  <c r="N215" s="1"/>
  <c r="I215"/>
  <c r="H215"/>
  <c r="M214"/>
  <c r="O214" s="1"/>
  <c r="L214"/>
  <c r="N214" s="1"/>
  <c r="I214"/>
  <c r="H214"/>
  <c r="M213"/>
  <c r="O213" s="1"/>
  <c r="L213"/>
  <c r="N213" s="1"/>
  <c r="I213"/>
  <c r="H213"/>
  <c r="M212"/>
  <c r="O212" s="1"/>
  <c r="L212"/>
  <c r="N212" s="1"/>
  <c r="I212"/>
  <c r="H212"/>
  <c r="M211"/>
  <c r="O211" s="1"/>
  <c r="L211"/>
  <c r="N211" s="1"/>
  <c r="I211"/>
  <c r="H211"/>
  <c r="M210"/>
  <c r="O210" s="1"/>
  <c r="L210"/>
  <c r="N210" s="1"/>
  <c r="I210"/>
  <c r="H210"/>
  <c r="M209"/>
  <c r="O209" s="1"/>
  <c r="L209"/>
  <c r="N209" s="1"/>
  <c r="I209"/>
  <c r="H209"/>
  <c r="M208"/>
  <c r="O208" s="1"/>
  <c r="L208"/>
  <c r="N208" s="1"/>
  <c r="I208"/>
  <c r="H208"/>
  <c r="M207"/>
  <c r="O207" s="1"/>
  <c r="L207"/>
  <c r="N207" s="1"/>
  <c r="I207"/>
  <c r="H207"/>
  <c r="M206"/>
  <c r="O206" s="1"/>
  <c r="L206"/>
  <c r="N206" s="1"/>
  <c r="I206"/>
  <c r="H206"/>
  <c r="M205"/>
  <c r="O205" s="1"/>
  <c r="L205"/>
  <c r="N205" s="1"/>
  <c r="I205"/>
  <c r="H205"/>
  <c r="M204"/>
  <c r="O204" s="1"/>
  <c r="L204"/>
  <c r="N204" s="1"/>
  <c r="I204"/>
  <c r="H204"/>
  <c r="M203"/>
  <c r="O203" s="1"/>
  <c r="L203"/>
  <c r="N203" s="1"/>
  <c r="I203"/>
  <c r="H203"/>
  <c r="M202"/>
  <c r="O202" s="1"/>
  <c r="L202"/>
  <c r="N202" s="1"/>
  <c r="I202"/>
  <c r="H202"/>
  <c r="M201"/>
  <c r="O201" s="1"/>
  <c r="L201"/>
  <c r="N201" s="1"/>
  <c r="I201"/>
  <c r="H201"/>
  <c r="M200"/>
  <c r="O200" s="1"/>
  <c r="L200"/>
  <c r="N200" s="1"/>
  <c r="I200"/>
  <c r="H200"/>
  <c r="M199"/>
  <c r="O199" s="1"/>
  <c r="L199"/>
  <c r="N199" s="1"/>
  <c r="I199"/>
  <c r="H199"/>
  <c r="M198"/>
  <c r="O198" s="1"/>
  <c r="L198"/>
  <c r="N198" s="1"/>
  <c r="I198"/>
  <c r="H198"/>
  <c r="M197"/>
  <c r="O197" s="1"/>
  <c r="L197"/>
  <c r="N197" s="1"/>
  <c r="I197"/>
  <c r="H197"/>
  <c r="M196"/>
  <c r="O196" s="1"/>
  <c r="L196"/>
  <c r="N196" s="1"/>
  <c r="I196"/>
  <c r="H196"/>
  <c r="M195"/>
  <c r="O195" s="1"/>
  <c r="L195"/>
  <c r="N195" s="1"/>
  <c r="I195"/>
  <c r="H195"/>
  <c r="M194"/>
  <c r="O194" s="1"/>
  <c r="L194"/>
  <c r="N194" s="1"/>
  <c r="I194"/>
  <c r="H194"/>
  <c r="M193"/>
  <c r="O193" s="1"/>
  <c r="L193"/>
  <c r="N193" s="1"/>
  <c r="I193"/>
  <c r="H193"/>
  <c r="M192"/>
  <c r="O192" s="1"/>
  <c r="L192"/>
  <c r="N192" s="1"/>
  <c r="I192"/>
  <c r="H192"/>
  <c r="M191"/>
  <c r="O191" s="1"/>
  <c r="L191"/>
  <c r="N191" s="1"/>
  <c r="I191"/>
  <c r="H191"/>
  <c r="M190"/>
  <c r="O190" s="1"/>
  <c r="L190"/>
  <c r="N190" s="1"/>
  <c r="I190"/>
  <c r="H190"/>
  <c r="M189"/>
  <c r="O189" s="1"/>
  <c r="L189"/>
  <c r="N189" s="1"/>
  <c r="I189"/>
  <c r="H189"/>
  <c r="M188"/>
  <c r="O188" s="1"/>
  <c r="L188"/>
  <c r="N188" s="1"/>
  <c r="I188"/>
  <c r="H188"/>
  <c r="M187"/>
  <c r="O187" s="1"/>
  <c r="L187"/>
  <c r="N187" s="1"/>
  <c r="I187"/>
  <c r="H187"/>
  <c r="M186"/>
  <c r="O186" s="1"/>
  <c r="L186"/>
  <c r="N186" s="1"/>
  <c r="I186"/>
  <c r="H186"/>
  <c r="M185"/>
  <c r="O185" s="1"/>
  <c r="L185"/>
  <c r="N185" s="1"/>
  <c r="I185"/>
  <c r="H185"/>
  <c r="M184"/>
  <c r="O184" s="1"/>
  <c r="L184"/>
  <c r="N184" s="1"/>
  <c r="I184"/>
  <c r="H184"/>
  <c r="M183"/>
  <c r="O183" s="1"/>
  <c r="L183"/>
  <c r="N183" s="1"/>
  <c r="I183"/>
  <c r="H183"/>
  <c r="M182"/>
  <c r="O182" s="1"/>
  <c r="L182"/>
  <c r="N182" s="1"/>
  <c r="I182"/>
  <c r="H182"/>
  <c r="M181"/>
  <c r="O181" s="1"/>
  <c r="L181"/>
  <c r="N181" s="1"/>
  <c r="I181"/>
  <c r="H181"/>
  <c r="M180"/>
  <c r="O180" s="1"/>
  <c r="L180"/>
  <c r="N180" s="1"/>
  <c r="I180"/>
  <c r="H180"/>
  <c r="M179"/>
  <c r="O179" s="1"/>
  <c r="L179"/>
  <c r="N179" s="1"/>
  <c r="I179"/>
  <c r="H179"/>
  <c r="M178"/>
  <c r="O178" s="1"/>
  <c r="L178"/>
  <c r="N178" s="1"/>
  <c r="I178"/>
  <c r="H178"/>
  <c r="M177"/>
  <c r="O177" s="1"/>
  <c r="L177"/>
  <c r="N177" s="1"/>
  <c r="I177"/>
  <c r="H177"/>
  <c r="M176"/>
  <c r="O176" s="1"/>
  <c r="L176"/>
  <c r="N176" s="1"/>
  <c r="I176"/>
  <c r="H176"/>
  <c r="M175"/>
  <c r="O175" s="1"/>
  <c r="L175"/>
  <c r="N175" s="1"/>
  <c r="I175"/>
  <c r="H175"/>
  <c r="M174"/>
  <c r="O174" s="1"/>
  <c r="L174"/>
  <c r="N174" s="1"/>
  <c r="I174"/>
  <c r="H174"/>
  <c r="M173"/>
  <c r="O173" s="1"/>
  <c r="L173"/>
  <c r="N173" s="1"/>
  <c r="I173"/>
  <c r="H173"/>
  <c r="M172"/>
  <c r="O172" s="1"/>
  <c r="L172"/>
  <c r="N172" s="1"/>
  <c r="I172"/>
  <c r="H172"/>
  <c r="M171"/>
  <c r="O171" s="1"/>
  <c r="L171"/>
  <c r="N171" s="1"/>
  <c r="I171"/>
  <c r="H171"/>
  <c r="M170"/>
  <c r="O170" s="1"/>
  <c r="L170"/>
  <c r="N170" s="1"/>
  <c r="I170"/>
  <c r="H170"/>
  <c r="M169"/>
  <c r="O169" s="1"/>
  <c r="L169"/>
  <c r="N169" s="1"/>
  <c r="I169"/>
  <c r="H169"/>
  <c r="M168"/>
  <c r="O168" s="1"/>
  <c r="L168"/>
  <c r="N168" s="1"/>
  <c r="I168"/>
  <c r="H168"/>
  <c r="M167"/>
  <c r="O167" s="1"/>
  <c r="L167"/>
  <c r="N167" s="1"/>
  <c r="I167"/>
  <c r="H167"/>
  <c r="M166"/>
  <c r="O166" s="1"/>
  <c r="L166"/>
  <c r="N166" s="1"/>
  <c r="I166"/>
  <c r="H166"/>
  <c r="M165"/>
  <c r="O165" s="1"/>
  <c r="L165"/>
  <c r="N165" s="1"/>
  <c r="I165"/>
  <c r="H165"/>
  <c r="M164"/>
  <c r="O164" s="1"/>
  <c r="L164"/>
  <c r="N164" s="1"/>
  <c r="I164"/>
  <c r="H164"/>
  <c r="M163"/>
  <c r="O163" s="1"/>
  <c r="L163"/>
  <c r="N163" s="1"/>
  <c r="I163"/>
  <c r="H163"/>
  <c r="M162"/>
  <c r="O162" s="1"/>
  <c r="L162"/>
  <c r="N162" s="1"/>
  <c r="I162"/>
  <c r="H162"/>
  <c r="M161"/>
  <c r="O161" s="1"/>
  <c r="L161"/>
  <c r="N161" s="1"/>
  <c r="I161"/>
  <c r="H161"/>
  <c r="M160"/>
  <c r="O160" s="1"/>
  <c r="L160"/>
  <c r="N160" s="1"/>
  <c r="I160"/>
  <c r="H160"/>
  <c r="M159"/>
  <c r="O159" s="1"/>
  <c r="L159"/>
  <c r="N159" s="1"/>
  <c r="I159"/>
  <c r="H159"/>
  <c r="M158"/>
  <c r="O158" s="1"/>
  <c r="L158"/>
  <c r="N158" s="1"/>
  <c r="I158"/>
  <c r="H158"/>
  <c r="M157"/>
  <c r="O157" s="1"/>
  <c r="L157"/>
  <c r="N157" s="1"/>
  <c r="I157"/>
  <c r="H157"/>
  <c r="M156"/>
  <c r="O156" s="1"/>
  <c r="L156"/>
  <c r="N156" s="1"/>
  <c r="I156"/>
  <c r="H156"/>
  <c r="M155"/>
  <c r="O155" s="1"/>
  <c r="L155"/>
  <c r="N155" s="1"/>
  <c r="I155"/>
  <c r="H155"/>
  <c r="M154"/>
  <c r="O154" s="1"/>
  <c r="L154"/>
  <c r="N154" s="1"/>
  <c r="I154"/>
  <c r="H154"/>
  <c r="M153"/>
  <c r="O153" s="1"/>
  <c r="L153"/>
  <c r="N153" s="1"/>
  <c r="I153"/>
  <c r="H153"/>
  <c r="M152"/>
  <c r="O152" s="1"/>
  <c r="L152"/>
  <c r="N152" s="1"/>
  <c r="I152"/>
  <c r="H152"/>
  <c r="M151"/>
  <c r="O151" s="1"/>
  <c r="L151"/>
  <c r="N151" s="1"/>
  <c r="I151"/>
  <c r="H151"/>
  <c r="M150"/>
  <c r="O150" s="1"/>
  <c r="L150"/>
  <c r="N150" s="1"/>
  <c r="I150"/>
  <c r="H150"/>
  <c r="M149"/>
  <c r="O149" s="1"/>
  <c r="L149"/>
  <c r="N149" s="1"/>
  <c r="I149"/>
  <c r="H149"/>
  <c r="M148"/>
  <c r="O148" s="1"/>
  <c r="L148"/>
  <c r="N148" s="1"/>
  <c r="I148"/>
  <c r="H148"/>
  <c r="M147"/>
  <c r="O147" s="1"/>
  <c r="L147"/>
  <c r="N147" s="1"/>
  <c r="I147"/>
  <c r="H147"/>
  <c r="M146"/>
  <c r="O146" s="1"/>
  <c r="L146"/>
  <c r="N146" s="1"/>
  <c r="I146"/>
  <c r="H146"/>
  <c r="M145"/>
  <c r="O145" s="1"/>
  <c r="L145"/>
  <c r="N145" s="1"/>
  <c r="I145"/>
  <c r="H145"/>
  <c r="M144"/>
  <c r="O144" s="1"/>
  <c r="L144"/>
  <c r="N144" s="1"/>
  <c r="I144"/>
  <c r="H144"/>
  <c r="M143"/>
  <c r="O143" s="1"/>
  <c r="L143"/>
  <c r="N143" s="1"/>
  <c r="I143"/>
  <c r="H143"/>
  <c r="M142"/>
  <c r="O142" s="1"/>
  <c r="L142"/>
  <c r="N142" s="1"/>
  <c r="I142"/>
  <c r="H142"/>
  <c r="M141"/>
  <c r="O141" s="1"/>
  <c r="L141"/>
  <c r="N141" s="1"/>
  <c r="I141"/>
  <c r="H141"/>
  <c r="M140"/>
  <c r="O140" s="1"/>
  <c r="L140"/>
  <c r="N140" s="1"/>
  <c r="I140"/>
  <c r="H140"/>
  <c r="M139"/>
  <c r="O139" s="1"/>
  <c r="L139"/>
  <c r="N139" s="1"/>
  <c r="I139"/>
  <c r="H139"/>
  <c r="M138"/>
  <c r="O138" s="1"/>
  <c r="L138"/>
  <c r="N138" s="1"/>
  <c r="I138"/>
  <c r="H138"/>
  <c r="M137"/>
  <c r="O137" s="1"/>
  <c r="L137"/>
  <c r="N137" s="1"/>
  <c r="I137"/>
  <c r="H137"/>
  <c r="M136"/>
  <c r="O136" s="1"/>
  <c r="L136"/>
  <c r="N136" s="1"/>
  <c r="I136"/>
  <c r="H136"/>
  <c r="M135"/>
  <c r="O135" s="1"/>
  <c r="L135"/>
  <c r="N135" s="1"/>
  <c r="I135"/>
  <c r="H135"/>
  <c r="M134"/>
  <c r="O134" s="1"/>
  <c r="L134"/>
  <c r="N134" s="1"/>
  <c r="I134"/>
  <c r="H134"/>
  <c r="M133"/>
  <c r="O133" s="1"/>
  <c r="L133"/>
  <c r="N133" s="1"/>
  <c r="I133"/>
  <c r="H133"/>
  <c r="M132"/>
  <c r="O132" s="1"/>
  <c r="L132"/>
  <c r="N132" s="1"/>
  <c r="I132"/>
  <c r="H132"/>
  <c r="M131"/>
  <c r="O131" s="1"/>
  <c r="L131"/>
  <c r="N131" s="1"/>
  <c r="I131"/>
  <c r="H131"/>
  <c r="M130"/>
  <c r="O130" s="1"/>
  <c r="L130"/>
  <c r="N130" s="1"/>
  <c r="I130"/>
  <c r="H130"/>
  <c r="M129"/>
  <c r="O129" s="1"/>
  <c r="L129"/>
  <c r="N129" s="1"/>
  <c r="I129"/>
  <c r="H129"/>
  <c r="M128"/>
  <c r="O128" s="1"/>
  <c r="L128"/>
  <c r="N128" s="1"/>
  <c r="I128"/>
  <c r="H128"/>
  <c r="M127"/>
  <c r="O127" s="1"/>
  <c r="L127"/>
  <c r="N127" s="1"/>
  <c r="I127"/>
  <c r="H127"/>
  <c r="M126"/>
  <c r="O126" s="1"/>
  <c r="L126"/>
  <c r="N126" s="1"/>
  <c r="I126"/>
  <c r="H126"/>
  <c r="M125"/>
  <c r="O125" s="1"/>
  <c r="L125"/>
  <c r="N125" s="1"/>
  <c r="I125"/>
  <c r="H125"/>
  <c r="M124"/>
  <c r="O124" s="1"/>
  <c r="L124"/>
  <c r="N124" s="1"/>
  <c r="I124"/>
  <c r="H124"/>
  <c r="M123"/>
  <c r="O123" s="1"/>
  <c r="L123"/>
  <c r="N123" s="1"/>
  <c r="I123"/>
  <c r="H123"/>
  <c r="M122"/>
  <c r="O122" s="1"/>
  <c r="L122"/>
  <c r="N122" s="1"/>
  <c r="I122"/>
  <c r="H122"/>
  <c r="M121"/>
  <c r="O121" s="1"/>
  <c r="L121"/>
  <c r="N121" s="1"/>
  <c r="I121"/>
  <c r="H121"/>
  <c r="M120"/>
  <c r="O120" s="1"/>
  <c r="L120"/>
  <c r="N120" s="1"/>
  <c r="I120"/>
  <c r="H120"/>
  <c r="M119"/>
  <c r="O119" s="1"/>
  <c r="L119"/>
  <c r="N119" s="1"/>
  <c r="I119"/>
  <c r="H119"/>
  <c r="M118"/>
  <c r="O118" s="1"/>
  <c r="L118"/>
  <c r="N118" s="1"/>
  <c r="I118"/>
  <c r="H118"/>
  <c r="M117"/>
  <c r="O117" s="1"/>
  <c r="L117"/>
  <c r="N117" s="1"/>
  <c r="I117"/>
  <c r="H117"/>
  <c r="M116"/>
  <c r="O116" s="1"/>
  <c r="L116"/>
  <c r="N116" s="1"/>
  <c r="I116"/>
  <c r="H116"/>
  <c r="M115"/>
  <c r="O115" s="1"/>
  <c r="L115"/>
  <c r="N115" s="1"/>
  <c r="I115"/>
  <c r="H115"/>
  <c r="M114"/>
  <c r="O114" s="1"/>
  <c r="L114"/>
  <c r="N114" s="1"/>
  <c r="I114"/>
  <c r="H114"/>
  <c r="M113"/>
  <c r="O113" s="1"/>
  <c r="L113"/>
  <c r="N113" s="1"/>
  <c r="I113"/>
  <c r="H113"/>
  <c r="M112"/>
  <c r="O112" s="1"/>
  <c r="L112"/>
  <c r="N112" s="1"/>
  <c r="I112"/>
  <c r="H112"/>
  <c r="M111"/>
  <c r="O111" s="1"/>
  <c r="L111"/>
  <c r="N111" s="1"/>
  <c r="I111"/>
  <c r="H111"/>
  <c r="M110"/>
  <c r="O110" s="1"/>
  <c r="L110"/>
  <c r="N110" s="1"/>
  <c r="I110"/>
  <c r="H110"/>
  <c r="M109"/>
  <c r="O109" s="1"/>
  <c r="L109"/>
  <c r="N109" s="1"/>
  <c r="I109"/>
  <c r="H109"/>
  <c r="M108"/>
  <c r="O108" s="1"/>
  <c r="L108"/>
  <c r="N108" s="1"/>
  <c r="I108"/>
  <c r="H108"/>
  <c r="M107"/>
  <c r="O107" s="1"/>
  <c r="L107"/>
  <c r="N107" s="1"/>
  <c r="I107"/>
  <c r="H107"/>
  <c r="M106"/>
  <c r="O106" s="1"/>
  <c r="L106"/>
  <c r="N106" s="1"/>
  <c r="I106"/>
  <c r="H106"/>
  <c r="M105"/>
  <c r="O105" s="1"/>
  <c r="L105"/>
  <c r="N105" s="1"/>
  <c r="I105"/>
  <c r="H105"/>
  <c r="M104"/>
  <c r="O104" s="1"/>
  <c r="L104"/>
  <c r="N104" s="1"/>
  <c r="I104"/>
  <c r="H104"/>
  <c r="M103"/>
  <c r="O103" s="1"/>
  <c r="L103"/>
  <c r="N103" s="1"/>
  <c r="I103"/>
  <c r="H103"/>
  <c r="M102"/>
  <c r="O102" s="1"/>
  <c r="L102"/>
  <c r="N102" s="1"/>
  <c r="I102"/>
  <c r="H102"/>
  <c r="M101"/>
  <c r="O101" s="1"/>
  <c r="L101"/>
  <c r="N101" s="1"/>
  <c r="I101"/>
  <c r="H101"/>
  <c r="M100"/>
  <c r="O100" s="1"/>
  <c r="L100"/>
  <c r="N100" s="1"/>
  <c r="I100"/>
  <c r="H100"/>
  <c r="M99"/>
  <c r="O99" s="1"/>
  <c r="L99"/>
  <c r="N99" s="1"/>
  <c r="I99"/>
  <c r="H99"/>
  <c r="M98"/>
  <c r="O98" s="1"/>
  <c r="L98"/>
  <c r="N98" s="1"/>
  <c r="I98"/>
  <c r="H98"/>
  <c r="M97"/>
  <c r="O97" s="1"/>
  <c r="L97"/>
  <c r="N97" s="1"/>
  <c r="I97"/>
  <c r="H97"/>
  <c r="M96"/>
  <c r="O96" s="1"/>
  <c r="L96"/>
  <c r="N96" s="1"/>
  <c r="I96"/>
  <c r="H96"/>
  <c r="M95"/>
  <c r="O95" s="1"/>
  <c r="L95"/>
  <c r="N95" s="1"/>
  <c r="I95"/>
  <c r="H95"/>
  <c r="M94"/>
  <c r="O94" s="1"/>
  <c r="L94"/>
  <c r="N94" s="1"/>
  <c r="I94"/>
  <c r="H94"/>
  <c r="M93"/>
  <c r="O93" s="1"/>
  <c r="L93"/>
  <c r="N93" s="1"/>
  <c r="I93"/>
  <c r="H93"/>
  <c r="M92"/>
  <c r="O92" s="1"/>
  <c r="L92"/>
  <c r="N92" s="1"/>
  <c r="I92"/>
  <c r="H92"/>
  <c r="M91"/>
  <c r="O91" s="1"/>
  <c r="L91"/>
  <c r="N91" s="1"/>
  <c r="I91"/>
  <c r="H91"/>
  <c r="M90"/>
  <c r="O90" s="1"/>
  <c r="L90"/>
  <c r="N90" s="1"/>
  <c r="I90"/>
  <c r="H90"/>
  <c r="M89"/>
  <c r="O89" s="1"/>
  <c r="L89"/>
  <c r="N89" s="1"/>
  <c r="I89"/>
  <c r="H89"/>
  <c r="M88"/>
  <c r="O88" s="1"/>
  <c r="L88"/>
  <c r="N88" s="1"/>
  <c r="I88"/>
  <c r="H88"/>
  <c r="M87"/>
  <c r="O87" s="1"/>
  <c r="L87"/>
  <c r="N87" s="1"/>
  <c r="I87"/>
  <c r="H87"/>
  <c r="M86"/>
  <c r="O86" s="1"/>
  <c r="L86"/>
  <c r="N86" s="1"/>
  <c r="I86"/>
  <c r="H86"/>
  <c r="M85"/>
  <c r="O85" s="1"/>
  <c r="L85"/>
  <c r="N85" s="1"/>
  <c r="I85"/>
  <c r="H85"/>
  <c r="M84"/>
  <c r="O84" s="1"/>
  <c r="L84"/>
  <c r="N84" s="1"/>
  <c r="I84"/>
  <c r="H84"/>
  <c r="M83"/>
  <c r="O83" s="1"/>
  <c r="L83"/>
  <c r="N83" s="1"/>
  <c r="I83"/>
  <c r="H83"/>
  <c r="M82"/>
  <c r="O82" s="1"/>
  <c r="L82"/>
  <c r="N82" s="1"/>
  <c r="I82"/>
  <c r="H82"/>
  <c r="M81"/>
  <c r="O81" s="1"/>
  <c r="L81"/>
  <c r="N81" s="1"/>
  <c r="I81"/>
  <c r="H81"/>
  <c r="M80"/>
  <c r="O80" s="1"/>
  <c r="L80"/>
  <c r="N80" s="1"/>
  <c r="I80"/>
  <c r="H80"/>
  <c r="M79"/>
  <c r="O79" s="1"/>
  <c r="L79"/>
  <c r="N79" s="1"/>
  <c r="I79"/>
  <c r="H79"/>
  <c r="M78"/>
  <c r="O78" s="1"/>
  <c r="L78"/>
  <c r="N78" s="1"/>
  <c r="I78"/>
  <c r="H78"/>
  <c r="M77"/>
  <c r="O77" s="1"/>
  <c r="L77"/>
  <c r="N77" s="1"/>
  <c r="I77"/>
  <c r="H77"/>
  <c r="M76"/>
  <c r="O76" s="1"/>
  <c r="L76"/>
  <c r="N76" s="1"/>
  <c r="I76"/>
  <c r="H76"/>
  <c r="M75"/>
  <c r="O75" s="1"/>
  <c r="L75"/>
  <c r="N75" s="1"/>
  <c r="I75"/>
  <c r="H75"/>
  <c r="M74"/>
  <c r="O74" s="1"/>
  <c r="L74"/>
  <c r="N74" s="1"/>
  <c r="I74"/>
  <c r="H74"/>
  <c r="M73"/>
  <c r="O73" s="1"/>
  <c r="L73"/>
  <c r="N73" s="1"/>
  <c r="I73"/>
  <c r="H73"/>
  <c r="M72"/>
  <c r="O72" s="1"/>
  <c r="L72"/>
  <c r="N72" s="1"/>
  <c r="I72"/>
  <c r="H72"/>
  <c r="M71"/>
  <c r="O71" s="1"/>
  <c r="L71"/>
  <c r="N71" s="1"/>
  <c r="I71"/>
  <c r="H71"/>
  <c r="M70"/>
  <c r="O70" s="1"/>
  <c r="L70"/>
  <c r="N70" s="1"/>
  <c r="I70"/>
  <c r="H70"/>
  <c r="M69"/>
  <c r="O69" s="1"/>
  <c r="L69"/>
  <c r="N69" s="1"/>
  <c r="I69"/>
  <c r="H69"/>
  <c r="M68"/>
  <c r="O68" s="1"/>
  <c r="L68"/>
  <c r="N68" s="1"/>
  <c r="I68"/>
  <c r="H68"/>
  <c r="M67"/>
  <c r="O67" s="1"/>
  <c r="L67"/>
  <c r="N67" s="1"/>
  <c r="I67"/>
  <c r="H67"/>
  <c r="M66"/>
  <c r="O66" s="1"/>
  <c r="L66"/>
  <c r="N66" s="1"/>
  <c r="I66"/>
  <c r="H66"/>
  <c r="M65"/>
  <c r="O65" s="1"/>
  <c r="L65"/>
  <c r="N65" s="1"/>
  <c r="I65"/>
  <c r="H65"/>
  <c r="M64"/>
  <c r="O64" s="1"/>
  <c r="L64"/>
  <c r="N64" s="1"/>
  <c r="I64"/>
  <c r="H64"/>
  <c r="M63"/>
  <c r="O63" s="1"/>
  <c r="L63"/>
  <c r="N63" s="1"/>
  <c r="I63"/>
  <c r="H63"/>
  <c r="M62"/>
  <c r="O62" s="1"/>
  <c r="L62"/>
  <c r="N62" s="1"/>
  <c r="I62"/>
  <c r="H62"/>
  <c r="M61"/>
  <c r="O61" s="1"/>
  <c r="L61"/>
  <c r="N61" s="1"/>
  <c r="I61"/>
  <c r="H61"/>
  <c r="M60"/>
  <c r="O60" s="1"/>
  <c r="L60"/>
  <c r="N60" s="1"/>
  <c r="I60"/>
  <c r="H60"/>
  <c r="M59"/>
  <c r="O59" s="1"/>
  <c r="L59"/>
  <c r="N59" s="1"/>
  <c r="I59"/>
  <c r="H59"/>
  <c r="M58"/>
  <c r="O58" s="1"/>
  <c r="L58"/>
  <c r="N58" s="1"/>
  <c r="I58"/>
  <c r="H58"/>
  <c r="M57"/>
  <c r="O57" s="1"/>
  <c r="L57"/>
  <c r="N57" s="1"/>
  <c r="I57"/>
  <c r="H57"/>
  <c r="M56"/>
  <c r="O56" s="1"/>
  <c r="L56"/>
  <c r="N56" s="1"/>
  <c r="I56"/>
  <c r="H56"/>
  <c r="M55"/>
  <c r="O55" s="1"/>
  <c r="L55"/>
  <c r="N55" s="1"/>
  <c r="I55"/>
  <c r="H55"/>
  <c r="M54"/>
  <c r="O54" s="1"/>
  <c r="L54"/>
  <c r="N54" s="1"/>
  <c r="I54"/>
  <c r="H54"/>
  <c r="M53"/>
  <c r="O53" s="1"/>
  <c r="L53"/>
  <c r="N53" s="1"/>
  <c r="I53"/>
  <c r="H53"/>
  <c r="M52"/>
  <c r="O52" s="1"/>
  <c r="L52"/>
  <c r="N52" s="1"/>
  <c r="I52"/>
  <c r="H52"/>
  <c r="M51"/>
  <c r="O51" s="1"/>
  <c r="L51"/>
  <c r="N51" s="1"/>
  <c r="I51"/>
  <c r="H51"/>
  <c r="M50"/>
  <c r="O50" s="1"/>
  <c r="L50"/>
  <c r="N50" s="1"/>
  <c r="I50"/>
  <c r="H50"/>
  <c r="M49"/>
  <c r="O49" s="1"/>
  <c r="L49"/>
  <c r="N49" s="1"/>
  <c r="I49"/>
  <c r="H49"/>
  <c r="M48"/>
  <c r="O48" s="1"/>
  <c r="L48"/>
  <c r="N48" s="1"/>
  <c r="I48"/>
  <c r="H48"/>
  <c r="M47"/>
  <c r="O47" s="1"/>
  <c r="L47"/>
  <c r="N47" s="1"/>
  <c r="I47"/>
  <c r="H47"/>
  <c r="M46"/>
  <c r="O46" s="1"/>
  <c r="L46"/>
  <c r="N46" s="1"/>
  <c r="I46"/>
  <c r="H46"/>
  <c r="M45"/>
  <c r="O45" s="1"/>
  <c r="L45"/>
  <c r="N45" s="1"/>
  <c r="I45"/>
  <c r="H45"/>
  <c r="M44"/>
  <c r="O44" s="1"/>
  <c r="L44"/>
  <c r="N44" s="1"/>
  <c r="I44"/>
  <c r="H44"/>
  <c r="M43"/>
  <c r="O43" s="1"/>
  <c r="L43"/>
  <c r="N43" s="1"/>
  <c r="I43"/>
  <c r="H43"/>
  <c r="M42"/>
  <c r="O42" s="1"/>
  <c r="L42"/>
  <c r="N42" s="1"/>
  <c r="I42"/>
  <c r="H42"/>
  <c r="M41"/>
  <c r="O41" s="1"/>
  <c r="L41"/>
  <c r="N41" s="1"/>
  <c r="I41"/>
  <c r="H41"/>
  <c r="M40"/>
  <c r="O40" s="1"/>
  <c r="L40"/>
  <c r="N40" s="1"/>
  <c r="I40"/>
  <c r="H40"/>
  <c r="M39"/>
  <c r="O39" s="1"/>
  <c r="L39"/>
  <c r="N39" s="1"/>
  <c r="I39"/>
  <c r="H39"/>
  <c r="M38"/>
  <c r="O38" s="1"/>
  <c r="L38"/>
  <c r="N38" s="1"/>
  <c r="I38"/>
  <c r="H38"/>
  <c r="M37"/>
  <c r="O37" s="1"/>
  <c r="L37"/>
  <c r="N37" s="1"/>
  <c r="I37"/>
  <c r="H37"/>
  <c r="M36"/>
  <c r="O36" s="1"/>
  <c r="L36"/>
  <c r="N36" s="1"/>
  <c r="I36"/>
  <c r="H36"/>
  <c r="M35"/>
  <c r="O35" s="1"/>
  <c r="L35"/>
  <c r="N35" s="1"/>
  <c r="I35"/>
  <c r="H35"/>
  <c r="M34"/>
  <c r="O34" s="1"/>
  <c r="L34"/>
  <c r="N34" s="1"/>
  <c r="I34"/>
  <c r="H34"/>
  <c r="M33"/>
  <c r="O33" s="1"/>
  <c r="L33"/>
  <c r="N33" s="1"/>
  <c r="I33"/>
  <c r="H33"/>
  <c r="M32"/>
  <c r="O32" s="1"/>
  <c r="L32"/>
  <c r="N32" s="1"/>
  <c r="I32"/>
  <c r="H32"/>
  <c r="M31"/>
  <c r="O31" s="1"/>
  <c r="L31"/>
  <c r="N31" s="1"/>
  <c r="I31"/>
  <c r="H31"/>
  <c r="M30"/>
  <c r="O30" s="1"/>
  <c r="L30"/>
  <c r="N30" s="1"/>
  <c r="I30"/>
  <c r="H30"/>
  <c r="M29"/>
  <c r="O29" s="1"/>
  <c r="L29"/>
  <c r="N29" s="1"/>
  <c r="I29"/>
  <c r="H29"/>
  <c r="M28"/>
  <c r="O28" s="1"/>
  <c r="L28"/>
  <c r="N28" s="1"/>
  <c r="I28"/>
  <c r="H28"/>
  <c r="M27"/>
  <c r="O27" s="1"/>
  <c r="L27"/>
  <c r="N27" s="1"/>
  <c r="I27"/>
  <c r="H27"/>
  <c r="M26"/>
  <c r="O26" s="1"/>
  <c r="L26"/>
  <c r="N26" s="1"/>
  <c r="I26"/>
  <c r="H26"/>
  <c r="M25"/>
  <c r="O25" s="1"/>
  <c r="L25"/>
  <c r="N25" s="1"/>
  <c r="I25"/>
  <c r="H25"/>
  <c r="M24"/>
  <c r="O24" s="1"/>
  <c r="L24"/>
  <c r="N24" s="1"/>
  <c r="I24"/>
  <c r="H24"/>
  <c r="M23"/>
  <c r="O23" s="1"/>
  <c r="L23"/>
  <c r="N23" s="1"/>
  <c r="I23"/>
  <c r="H23"/>
  <c r="M22"/>
  <c r="O22" s="1"/>
  <c r="L22"/>
  <c r="N22" s="1"/>
  <c r="I22"/>
  <c r="H22"/>
  <c r="M21"/>
  <c r="O21" s="1"/>
  <c r="L21"/>
  <c r="N21" s="1"/>
  <c r="I21"/>
  <c r="H21"/>
  <c r="M20"/>
  <c r="O20" s="1"/>
  <c r="L20"/>
  <c r="N20" s="1"/>
  <c r="I20"/>
  <c r="H20"/>
  <c r="M19"/>
  <c r="O19" s="1"/>
  <c r="L19"/>
  <c r="N19" s="1"/>
  <c r="I19"/>
  <c r="H19"/>
  <c r="M18"/>
  <c r="O18" s="1"/>
  <c r="L18"/>
  <c r="N18" s="1"/>
  <c r="I18"/>
  <c r="H18"/>
  <c r="M17"/>
  <c r="O17" s="1"/>
  <c r="L17"/>
  <c r="N17" s="1"/>
  <c r="I17"/>
  <c r="H17"/>
  <c r="M16"/>
  <c r="O16" s="1"/>
  <c r="L16"/>
  <c r="N16" s="1"/>
  <c r="I16"/>
  <c r="H16"/>
  <c r="M15"/>
  <c r="O15" s="1"/>
  <c r="L15"/>
  <c r="N15" s="1"/>
  <c r="I15"/>
  <c r="H15"/>
  <c r="M14"/>
  <c r="O14" s="1"/>
  <c r="L14"/>
  <c r="N14" s="1"/>
  <c r="I14"/>
  <c r="H14"/>
  <c r="M13"/>
  <c r="O13" s="1"/>
  <c r="L13"/>
  <c r="N13" s="1"/>
  <c r="I13"/>
  <c r="H13"/>
  <c r="M12"/>
  <c r="O12" s="1"/>
  <c r="L12"/>
  <c r="N12" s="1"/>
  <c r="I12"/>
  <c r="H12"/>
  <c r="M11"/>
  <c r="O11" s="1"/>
  <c r="L11"/>
  <c r="N11" s="1"/>
  <c r="I11"/>
  <c r="H11"/>
  <c r="M10"/>
  <c r="O10" s="1"/>
  <c r="L10"/>
  <c r="N10" s="1"/>
  <c r="I10"/>
  <c r="H10"/>
  <c r="M9"/>
  <c r="O9" s="1"/>
  <c r="L9"/>
  <c r="N9" s="1"/>
  <c r="I9"/>
  <c r="H9"/>
  <c r="M8"/>
  <c r="O8" s="1"/>
  <c r="L8"/>
  <c r="N8" s="1"/>
  <c r="I8"/>
  <c r="H8"/>
  <c r="M7"/>
  <c r="O7" s="1"/>
  <c r="L7"/>
  <c r="N7" s="1"/>
  <c r="I7"/>
  <c r="H7"/>
  <c r="P232" l="1"/>
  <c r="R232" s="1"/>
  <c r="P222"/>
  <c r="R222" s="1"/>
  <c r="P226"/>
  <c r="R226" s="1"/>
  <c r="T226" s="1"/>
  <c r="U226" s="1"/>
  <c r="S225" i="8" s="1"/>
  <c r="T225" s="1"/>
  <c r="W225" s="1"/>
  <c r="S225" i="9" s="1"/>
  <c r="T225" s="1"/>
  <c r="W225" s="1"/>
  <c r="S225" i="11" s="1"/>
  <c r="T225" s="1"/>
  <c r="W225" s="1"/>
  <c r="S226" i="12" s="1"/>
  <c r="T226" s="1"/>
  <c r="W226" s="1"/>
  <c r="S226" i="13" s="1"/>
  <c r="T226" s="1"/>
  <c r="W226" s="1"/>
  <c r="S226" i="14" s="1"/>
  <c r="T226" s="1"/>
  <c r="P230" i="7"/>
  <c r="R230" s="1"/>
  <c r="P234"/>
  <c r="R234" s="1"/>
  <c r="T234" s="1"/>
  <c r="U234" s="1"/>
  <c r="S233" i="8" s="1"/>
  <c r="T233" s="1"/>
  <c r="W233" s="1"/>
  <c r="S233" i="9" s="1"/>
  <c r="T233" s="1"/>
  <c r="W233" s="1"/>
  <c r="S233" i="11" s="1"/>
  <c r="T233" s="1"/>
  <c r="W233" s="1"/>
  <c r="S234" i="12" s="1"/>
  <c r="T234" s="1"/>
  <c r="W234" s="1"/>
  <c r="S234" i="13" s="1"/>
  <c r="T234" s="1"/>
  <c r="P238" i="7"/>
  <c r="R238" s="1"/>
  <c r="T238" s="1"/>
  <c r="P240"/>
  <c r="R240" s="1"/>
  <c r="T240" s="1"/>
  <c r="P242"/>
  <c r="R242" s="1"/>
  <c r="T242" s="1"/>
  <c r="U242" s="1"/>
  <c r="S241" i="8" s="1"/>
  <c r="T241" s="1"/>
  <c r="P246" i="7"/>
  <c r="R246" s="1"/>
  <c r="T246" s="1"/>
  <c r="U246" s="1"/>
  <c r="S245" i="8" s="1"/>
  <c r="T245" s="1"/>
  <c r="P250" i="7"/>
  <c r="R250" s="1"/>
  <c r="T250" s="1"/>
  <c r="U250" s="1"/>
  <c r="S249" i="8" s="1"/>
  <c r="T249" s="1"/>
  <c r="P252" i="7"/>
  <c r="R252" s="1"/>
  <c r="T252" s="1"/>
  <c r="P7"/>
  <c r="R7" s="1"/>
  <c r="T7" s="1"/>
  <c r="U7" s="1"/>
  <c r="S7" i="8" s="1"/>
  <c r="T7" s="1"/>
  <c r="W7" s="1"/>
  <c r="S7" i="9" s="1"/>
  <c r="T7" s="1"/>
  <c r="P220" i="7"/>
  <c r="R220" s="1"/>
  <c r="T220" s="1"/>
  <c r="U220" s="1"/>
  <c r="P224"/>
  <c r="R224" s="1"/>
  <c r="P228"/>
  <c r="R228" s="1"/>
  <c r="T228" s="1"/>
  <c r="P236"/>
  <c r="R236" s="1"/>
  <c r="T236" s="1"/>
  <c r="P244"/>
  <c r="R244" s="1"/>
  <c r="T244" s="1"/>
  <c r="U244" s="1"/>
  <c r="S243" i="8" s="1"/>
  <c r="T243" s="1"/>
  <c r="W243" s="1"/>
  <c r="S243" i="9" s="1"/>
  <c r="T243" s="1"/>
  <c r="W243" s="1"/>
  <c r="S243" i="11" s="1"/>
  <c r="T243" s="1"/>
  <c r="U243" s="1"/>
  <c r="P97" i="7"/>
  <c r="R97" s="1"/>
  <c r="P112"/>
  <c r="R112" s="1"/>
  <c r="T112" s="1"/>
  <c r="P116"/>
  <c r="R116" s="1"/>
  <c r="T116" s="1"/>
  <c r="P124"/>
  <c r="R124" s="1"/>
  <c r="P128"/>
  <c r="R128" s="1"/>
  <c r="T128" s="1"/>
  <c r="P132"/>
  <c r="R132" s="1"/>
  <c r="T132" s="1"/>
  <c r="U132" s="1"/>
  <c r="S132" i="8" s="1"/>
  <c r="T132" s="1"/>
  <c r="P136" i="7"/>
  <c r="R136" s="1"/>
  <c r="T136" s="1"/>
  <c r="P144"/>
  <c r="R144" s="1"/>
  <c r="P148"/>
  <c r="R148" s="1"/>
  <c r="T148" s="1"/>
  <c r="U148" s="1"/>
  <c r="S148" i="8" s="1"/>
  <c r="T148" s="1"/>
  <c r="W148" s="1"/>
  <c r="S148" i="9" s="1"/>
  <c r="T148" s="1"/>
  <c r="W148" s="1"/>
  <c r="S148" i="11" s="1"/>
  <c r="T148" s="1"/>
  <c r="W148" s="1"/>
  <c r="S148" i="12" s="1"/>
  <c r="T148" s="1"/>
  <c r="W148" s="1"/>
  <c r="S148" i="13" s="1"/>
  <c r="T148" s="1"/>
  <c r="W148" s="1"/>
  <c r="S148" i="14" s="1"/>
  <c r="T148" s="1"/>
  <c r="P152" i="7"/>
  <c r="R152" s="1"/>
  <c r="P156"/>
  <c r="R156" s="1"/>
  <c r="T156" s="1"/>
  <c r="U156" s="1"/>
  <c r="S156" i="8" s="1"/>
  <c r="T156" s="1"/>
  <c r="W156" s="1"/>
  <c r="S156" i="9" s="1"/>
  <c r="T156" s="1"/>
  <c r="W156" s="1"/>
  <c r="S156" i="11" s="1"/>
  <c r="T156" s="1"/>
  <c r="W156" s="1"/>
  <c r="S156" i="12" s="1"/>
  <c r="T156" s="1"/>
  <c r="U156" s="1"/>
  <c r="P160" i="7"/>
  <c r="R160" s="1"/>
  <c r="T160" s="1"/>
  <c r="U160" s="1"/>
  <c r="S160" i="8" s="1"/>
  <c r="T160" s="1"/>
  <c r="P164" i="7"/>
  <c r="R164" s="1"/>
  <c r="P168"/>
  <c r="R168" s="1"/>
  <c r="T168" s="1"/>
  <c r="P172"/>
  <c r="R172" s="1"/>
  <c r="T172" s="1"/>
  <c r="U172" s="1"/>
  <c r="S172" i="8" s="1"/>
  <c r="T172" s="1"/>
  <c r="P176" i="7"/>
  <c r="R176" s="1"/>
  <c r="P180"/>
  <c r="R180" s="1"/>
  <c r="T180" s="1"/>
  <c r="P184"/>
  <c r="R184" s="1"/>
  <c r="T184" s="1"/>
  <c r="P188"/>
  <c r="R188" s="1"/>
  <c r="T188" s="1"/>
  <c r="U188" s="1"/>
  <c r="S188" i="8" s="1"/>
  <c r="T188" s="1"/>
  <c r="P192" i="7"/>
  <c r="R192" s="1"/>
  <c r="T192" s="1"/>
  <c r="P196"/>
  <c r="R196" s="1"/>
  <c r="P200"/>
  <c r="R200" s="1"/>
  <c r="T200" s="1"/>
  <c r="U200" s="1"/>
  <c r="S200" i="8" s="1"/>
  <c r="T200" s="1"/>
  <c r="W200" s="1"/>
  <c r="S200" i="9" s="1"/>
  <c r="T200" s="1"/>
  <c r="W200" s="1"/>
  <c r="S200" i="11" s="1"/>
  <c r="T200" s="1"/>
  <c r="P208" i="7"/>
  <c r="R208" s="1"/>
  <c r="P212"/>
  <c r="R212" s="1"/>
  <c r="T212" s="1"/>
  <c r="P216"/>
  <c r="R216" s="1"/>
  <c r="P221"/>
  <c r="R221" s="1"/>
  <c r="T221" s="1"/>
  <c r="U221" s="1"/>
  <c r="S220" i="8" s="1"/>
  <c r="T220" s="1"/>
  <c r="P223" i="7"/>
  <c r="R223" s="1"/>
  <c r="P225"/>
  <c r="R225" s="1"/>
  <c r="T225" s="1"/>
  <c r="P227"/>
  <c r="R227" s="1"/>
  <c r="P229"/>
  <c r="R229" s="1"/>
  <c r="T229" s="1"/>
  <c r="U229" s="1"/>
  <c r="S228" i="8" s="1"/>
  <c r="T228" s="1"/>
  <c r="P231" i="7"/>
  <c r="R231" s="1"/>
  <c r="P233"/>
  <c r="R233" s="1"/>
  <c r="P235"/>
  <c r="R235" s="1"/>
  <c r="T235" s="1"/>
  <c r="U235" s="1"/>
  <c r="S234" i="8" s="1"/>
  <c r="T234" s="1"/>
  <c r="P237" i="7"/>
  <c r="R237" s="1"/>
  <c r="P239"/>
  <c r="R239" s="1"/>
  <c r="T239" s="1"/>
  <c r="U239" s="1"/>
  <c r="S238" i="8" s="1"/>
  <c r="T238" s="1"/>
  <c r="W238" s="1"/>
  <c r="S238" i="9" s="1"/>
  <c r="T238" s="1"/>
  <c r="W238" s="1"/>
  <c r="S238" i="11" s="1"/>
  <c r="T238" s="1"/>
  <c r="U238" s="1"/>
  <c r="P241" i="7"/>
  <c r="R241" s="1"/>
  <c r="P243"/>
  <c r="R243" s="1"/>
  <c r="T243" s="1"/>
  <c r="P245"/>
  <c r="R245" s="1"/>
  <c r="P247"/>
  <c r="R247" s="1"/>
  <c r="T247" s="1"/>
  <c r="P248"/>
  <c r="R248" s="1"/>
  <c r="T248" s="1"/>
  <c r="P249"/>
  <c r="R249" s="1"/>
  <c r="P251"/>
  <c r="R251" s="1"/>
  <c r="T251" s="1"/>
  <c r="P81"/>
  <c r="R81" s="1"/>
  <c r="T81" s="1"/>
  <c r="P87"/>
  <c r="R87" s="1"/>
  <c r="P92"/>
  <c r="R92" s="1"/>
  <c r="T92" s="1"/>
  <c r="U92" s="1"/>
  <c r="S92" i="8" s="1"/>
  <c r="T92" s="1"/>
  <c r="W92" s="1"/>
  <c r="S92" i="9" s="1"/>
  <c r="T92" s="1"/>
  <c r="W92" s="1"/>
  <c r="S92" i="11" s="1"/>
  <c r="T92" s="1"/>
  <c r="W92" s="1"/>
  <c r="S92" i="12" s="1"/>
  <c r="T92" s="1"/>
  <c r="W92" s="1"/>
  <c r="S92" i="13" s="1"/>
  <c r="T92" s="1"/>
  <c r="W92" s="1"/>
  <c r="S92" i="14" s="1"/>
  <c r="T92" s="1"/>
  <c r="P108" i="7"/>
  <c r="R108" s="1"/>
  <c r="T108" s="1"/>
  <c r="U108" s="1"/>
  <c r="S108" i="8" s="1"/>
  <c r="T108" s="1"/>
  <c r="W108" s="1"/>
  <c r="S108" i="9" s="1"/>
  <c r="T108" s="1"/>
  <c r="W108" s="1"/>
  <c r="S108" i="11" s="1"/>
  <c r="T108" s="1"/>
  <c r="P120" i="7"/>
  <c r="R120" s="1"/>
  <c r="T120" s="1"/>
  <c r="P140"/>
  <c r="R140" s="1"/>
  <c r="T140" s="1"/>
  <c r="U140" s="1"/>
  <c r="S140" i="8" s="1"/>
  <c r="T140" s="1"/>
  <c r="W140" s="1"/>
  <c r="S140" i="9" s="1"/>
  <c r="T140" s="1"/>
  <c r="W140" s="1"/>
  <c r="S140" i="11" s="1"/>
  <c r="T140" s="1"/>
  <c r="P32" i="7"/>
  <c r="R32" s="1"/>
  <c r="T32" s="1"/>
  <c r="U32" s="1"/>
  <c r="S32" i="8" s="1"/>
  <c r="T32" s="1"/>
  <c r="P8" i="7"/>
  <c r="R8" s="1"/>
  <c r="T8" s="1"/>
  <c r="P9"/>
  <c r="R9" s="1"/>
  <c r="T9" s="1"/>
  <c r="U9" s="1"/>
  <c r="S9" i="8" s="1"/>
  <c r="T9" s="1"/>
  <c r="W9" s="1"/>
  <c r="S9" i="9" s="1"/>
  <c r="T9" s="1"/>
  <c r="W9" s="1"/>
  <c r="S9" i="11" s="1"/>
  <c r="T9" s="1"/>
  <c r="W9" s="1"/>
  <c r="P10" i="7"/>
  <c r="R10" s="1"/>
  <c r="P11"/>
  <c r="R11" s="1"/>
  <c r="T11" s="1"/>
  <c r="P12"/>
  <c r="R12" s="1"/>
  <c r="T12" s="1"/>
  <c r="U12" s="1"/>
  <c r="S12" i="8" s="1"/>
  <c r="T12" s="1"/>
  <c r="P13" i="7"/>
  <c r="R13" s="1"/>
  <c r="T13" s="1"/>
  <c r="U13" s="1"/>
  <c r="S13" i="8" s="1"/>
  <c r="T13" s="1"/>
  <c r="W13" s="1"/>
  <c r="S13" i="9" s="1"/>
  <c r="T13" s="1"/>
  <c r="W13" s="1"/>
  <c r="S13" i="11" s="1"/>
  <c r="T13" s="1"/>
  <c r="W13" s="1"/>
  <c r="S13" i="12" s="1"/>
  <c r="T13" s="1"/>
  <c r="W13" s="1"/>
  <c r="S13" i="13" s="1"/>
  <c r="T13" s="1"/>
  <c r="W13" s="1"/>
  <c r="S13" i="14" s="1"/>
  <c r="T13" s="1"/>
  <c r="P14" i="7"/>
  <c r="R14" s="1"/>
  <c r="P15"/>
  <c r="R15" s="1"/>
  <c r="T15" s="1"/>
  <c r="P16"/>
  <c r="R16" s="1"/>
  <c r="T16" s="1"/>
  <c r="U16" s="1"/>
  <c r="S16" i="8" s="1"/>
  <c r="T16" s="1"/>
  <c r="W16" s="1"/>
  <c r="S16" i="9" s="1"/>
  <c r="T16" s="1"/>
  <c r="W16" s="1"/>
  <c r="S16" i="11" s="1"/>
  <c r="T16" s="1"/>
  <c r="P17" i="7"/>
  <c r="R17" s="1"/>
  <c r="P18"/>
  <c r="R18" s="1"/>
  <c r="T18" s="1"/>
  <c r="U18" s="1"/>
  <c r="S18" i="8" s="1"/>
  <c r="T18" s="1"/>
  <c r="P19" i="7"/>
  <c r="R19" s="1"/>
  <c r="T19" s="1"/>
  <c r="P20"/>
  <c r="R20" s="1"/>
  <c r="T20" s="1"/>
  <c r="P21"/>
  <c r="R21" s="1"/>
  <c r="T21" s="1"/>
  <c r="P22"/>
  <c r="R22" s="1"/>
  <c r="T22" s="1"/>
  <c r="P23"/>
  <c r="R23" s="1"/>
  <c r="T23" s="1"/>
  <c r="P24"/>
  <c r="R24" s="1"/>
  <c r="T24" s="1"/>
  <c r="U24" s="1"/>
  <c r="S24" i="8" s="1"/>
  <c r="T24" s="1"/>
  <c r="W24" s="1"/>
  <c r="S24" i="9" s="1"/>
  <c r="T24" s="1"/>
  <c r="W24" s="1"/>
  <c r="S24" i="11" s="1"/>
  <c r="T24" s="1"/>
  <c r="W24" s="1"/>
  <c r="S24" i="12" s="1"/>
  <c r="T24" s="1"/>
  <c r="W24" s="1"/>
  <c r="S24" i="13" s="1"/>
  <c r="T24" s="1"/>
  <c r="W24" s="1"/>
  <c r="S24" i="14" s="1"/>
  <c r="T24" s="1"/>
  <c r="P25" i="7"/>
  <c r="R25" s="1"/>
  <c r="T25" s="1"/>
  <c r="P26"/>
  <c r="R26" s="1"/>
  <c r="P27"/>
  <c r="R27" s="1"/>
  <c r="T27" s="1"/>
  <c r="P28"/>
  <c r="R28" s="1"/>
  <c r="T28" s="1"/>
  <c r="U28" s="1"/>
  <c r="S28" i="8" s="1"/>
  <c r="T28" s="1"/>
  <c r="W28" s="1"/>
  <c r="S28" i="9" s="1"/>
  <c r="T28" s="1"/>
  <c r="P29" i="7"/>
  <c r="R29" s="1"/>
  <c r="T29" s="1"/>
  <c r="U29" s="1"/>
  <c r="S29" i="8" s="1"/>
  <c r="T29" s="1"/>
  <c r="W29" s="1"/>
  <c r="S29" i="9" s="1"/>
  <c r="T29" s="1"/>
  <c r="W29" s="1"/>
  <c r="S29" i="11" s="1"/>
  <c r="T29" s="1"/>
  <c r="P30" i="7"/>
  <c r="R30" s="1"/>
  <c r="P31"/>
  <c r="R31" s="1"/>
  <c r="P33"/>
  <c r="R33" s="1"/>
  <c r="P34"/>
  <c r="R34" s="1"/>
  <c r="P35"/>
  <c r="R35" s="1"/>
  <c r="T35" s="1"/>
  <c r="U35" s="1"/>
  <c r="S35" i="8" s="1"/>
  <c r="T35" s="1"/>
  <c r="P36" i="7"/>
  <c r="R36" s="1"/>
  <c r="T36" s="1"/>
  <c r="P37"/>
  <c r="R37" s="1"/>
  <c r="T37" s="1"/>
  <c r="U37" s="1"/>
  <c r="S37" i="8" s="1"/>
  <c r="T37" s="1"/>
  <c r="W37" s="1"/>
  <c r="S37" i="9" s="1"/>
  <c r="T37" s="1"/>
  <c r="W37" s="1"/>
  <c r="S37" i="11" s="1"/>
  <c r="T37" s="1"/>
  <c r="W37" s="1"/>
  <c r="S37" i="12" s="1"/>
  <c r="T37" s="1"/>
  <c r="W37" s="1"/>
  <c r="S37" i="13" s="1"/>
  <c r="T37" s="1"/>
  <c r="W37" s="1"/>
  <c r="S37" i="14" s="1"/>
  <c r="T37" s="1"/>
  <c r="P38" i="7"/>
  <c r="R38" s="1"/>
  <c r="T38" s="1"/>
  <c r="P39"/>
  <c r="R39" s="1"/>
  <c r="T39" s="1"/>
  <c r="P40"/>
  <c r="R40" s="1"/>
  <c r="T40" s="1"/>
  <c r="P41"/>
  <c r="R41" s="1"/>
  <c r="T41" s="1"/>
  <c r="P42"/>
  <c r="R42" s="1"/>
  <c r="T42" s="1"/>
  <c r="P43"/>
  <c r="R43" s="1"/>
  <c r="P44"/>
  <c r="R44" s="1"/>
  <c r="P45"/>
  <c r="R45" s="1"/>
  <c r="P46"/>
  <c r="R46" s="1"/>
  <c r="T46" s="1"/>
  <c r="P71"/>
  <c r="R71" s="1"/>
  <c r="T71" s="1"/>
  <c r="P75"/>
  <c r="R75" s="1"/>
  <c r="T75" s="1"/>
  <c r="P79"/>
  <c r="R79" s="1"/>
  <c r="P83"/>
  <c r="R83" s="1"/>
  <c r="P84"/>
  <c r="R84" s="1"/>
  <c r="T84" s="1"/>
  <c r="U84" s="1"/>
  <c r="S84" i="8" s="1"/>
  <c r="T84" s="1"/>
  <c r="P85" i="7"/>
  <c r="R85" s="1"/>
  <c r="T85" s="1"/>
  <c r="U85" s="1"/>
  <c r="S85" i="8" s="1"/>
  <c r="T85" s="1"/>
  <c r="W85" s="1"/>
  <c r="S85" i="9" s="1"/>
  <c r="T85" s="1"/>
  <c r="W85" s="1"/>
  <c r="S85" i="11" s="1"/>
  <c r="T85" s="1"/>
  <c r="U85" s="1"/>
  <c r="P88" i="7"/>
  <c r="R88" s="1"/>
  <c r="P89"/>
  <c r="R89" s="1"/>
  <c r="T89" s="1"/>
  <c r="P91"/>
  <c r="R91" s="1"/>
  <c r="P93"/>
  <c r="R93" s="1"/>
  <c r="P95"/>
  <c r="R95" s="1"/>
  <c r="T95" s="1"/>
  <c r="P96"/>
  <c r="R96" s="1"/>
  <c r="T96" s="1"/>
  <c r="P99"/>
  <c r="R99" s="1"/>
  <c r="T99" s="1"/>
  <c r="U99" s="1"/>
  <c r="S99" i="8" s="1"/>
  <c r="T99" s="1"/>
  <c r="P100" i="7"/>
  <c r="R100" s="1"/>
  <c r="T100" s="1"/>
  <c r="U100" s="1"/>
  <c r="S100" i="8" s="1"/>
  <c r="T100" s="1"/>
  <c r="W100" s="1"/>
  <c r="S100" i="9" s="1"/>
  <c r="T100" s="1"/>
  <c r="W100" s="1"/>
  <c r="S100" i="11" s="1"/>
  <c r="T100" s="1"/>
  <c r="P101" i="7"/>
  <c r="P103"/>
  <c r="R103" s="1"/>
  <c r="T103" s="1"/>
  <c r="U103" s="1"/>
  <c r="S103" i="8" s="1"/>
  <c r="T103" s="1"/>
  <c r="W103" s="1"/>
  <c r="S103" i="9" s="1"/>
  <c r="T103" s="1"/>
  <c r="W103" s="1"/>
  <c r="S103" i="11" s="1"/>
  <c r="T103" s="1"/>
  <c r="W103" s="1"/>
  <c r="S103" i="12" s="1"/>
  <c r="T103" s="1"/>
  <c r="W103" s="1"/>
  <c r="S103" i="13" s="1"/>
  <c r="T103" s="1"/>
  <c r="P104" i="7"/>
  <c r="R104" s="1"/>
  <c r="P105"/>
  <c r="R105" s="1"/>
  <c r="T105" s="1"/>
  <c r="U105" s="1"/>
  <c r="S105" i="8" s="1"/>
  <c r="T105" s="1"/>
  <c r="W105" s="1"/>
  <c r="S105" i="9" s="1"/>
  <c r="T105" s="1"/>
  <c r="W105" s="1"/>
  <c r="S105" i="11" s="1"/>
  <c r="T105" s="1"/>
  <c r="U105" s="1"/>
  <c r="P107" i="7"/>
  <c r="R107" s="1"/>
  <c r="P109"/>
  <c r="R109" s="1"/>
  <c r="P110"/>
  <c r="R110" s="1"/>
  <c r="T110" s="1"/>
  <c r="U110" s="1"/>
  <c r="S110" i="8" s="1"/>
  <c r="T110" s="1"/>
  <c r="W110" s="1"/>
  <c r="S110" i="9" s="1"/>
  <c r="T110" s="1"/>
  <c r="W110" s="1"/>
  <c r="S110" i="11" s="1"/>
  <c r="T110" s="1"/>
  <c r="P111" i="7"/>
  <c r="R111" s="1"/>
  <c r="T111" s="1"/>
  <c r="P113"/>
  <c r="R113" s="1"/>
  <c r="T113" s="1"/>
  <c r="U113" s="1"/>
  <c r="S113" i="8" s="1"/>
  <c r="T113" s="1"/>
  <c r="W113" s="1"/>
  <c r="S113" i="9" s="1"/>
  <c r="T113" s="1"/>
  <c r="W113" s="1"/>
  <c r="S113" i="11" s="1"/>
  <c r="T113" s="1"/>
  <c r="W113" s="1"/>
  <c r="S113" i="12" s="1"/>
  <c r="T113" s="1"/>
  <c r="W113" s="1"/>
  <c r="S113" i="13" s="1"/>
  <c r="T113" s="1"/>
  <c r="W113" s="1"/>
  <c r="S113" i="14" s="1"/>
  <c r="T113" s="1"/>
  <c r="P114" i="7"/>
  <c r="R114" s="1"/>
  <c r="T114" s="1"/>
  <c r="U114" s="1"/>
  <c r="S114" i="8" s="1"/>
  <c r="T114" s="1"/>
  <c r="W114" s="1"/>
  <c r="S114" i="9" s="1"/>
  <c r="T114" s="1"/>
  <c r="W114" s="1"/>
  <c r="S114" i="11" s="1"/>
  <c r="T114" s="1"/>
  <c r="W114" s="1"/>
  <c r="S114" i="12" s="1"/>
  <c r="T114" s="1"/>
  <c r="W114" s="1"/>
  <c r="S114" i="13" s="1"/>
  <c r="T114" s="1"/>
  <c r="W114" s="1"/>
  <c r="S114" i="14" s="1"/>
  <c r="T114" s="1"/>
  <c r="P115" i="7"/>
  <c r="R115" s="1"/>
  <c r="P117"/>
  <c r="R117" s="1"/>
  <c r="T117" s="1"/>
  <c r="P118"/>
  <c r="R118" s="1"/>
  <c r="T118" s="1"/>
  <c r="P204"/>
  <c r="R204" s="1"/>
  <c r="P193"/>
  <c r="R193" s="1"/>
  <c r="T193" s="1"/>
  <c r="U193" s="1"/>
  <c r="S193" i="8" s="1"/>
  <c r="T193" s="1"/>
  <c r="P119" i="7"/>
  <c r="R119" s="1"/>
  <c r="T119" s="1"/>
  <c r="P121"/>
  <c r="R121" s="1"/>
  <c r="P122"/>
  <c r="R122" s="1"/>
  <c r="P123"/>
  <c r="R123" s="1"/>
  <c r="T123" s="1"/>
  <c r="P125"/>
  <c r="R125" s="1"/>
  <c r="T125" s="1"/>
  <c r="U125" s="1"/>
  <c r="S125" i="8" s="1"/>
  <c r="T125" s="1"/>
  <c r="P126" i="7"/>
  <c r="R126" s="1"/>
  <c r="T126" s="1"/>
  <c r="P127"/>
  <c r="R127" s="1"/>
  <c r="T127" s="1"/>
  <c r="P129"/>
  <c r="R129" s="1"/>
  <c r="T129" s="1"/>
  <c r="P130"/>
  <c r="R130" s="1"/>
  <c r="T130" s="1"/>
  <c r="U130" s="1"/>
  <c r="S130" i="8" s="1"/>
  <c r="T130" s="1"/>
  <c r="P131" i="7"/>
  <c r="R131" s="1"/>
  <c r="T131" s="1"/>
  <c r="P134"/>
  <c r="R134" s="1"/>
  <c r="T134" s="1"/>
  <c r="U134" s="1"/>
  <c r="S135" i="8" s="1"/>
  <c r="T135" s="1"/>
  <c r="W135" s="1"/>
  <c r="S135" i="9" s="1"/>
  <c r="T135" s="1"/>
  <c r="P135" i="7"/>
  <c r="R135" s="1"/>
  <c r="P137"/>
  <c r="R137" s="1"/>
  <c r="T137" s="1"/>
  <c r="U137" s="1"/>
  <c r="S137" i="8" s="1"/>
  <c r="T137" s="1"/>
  <c r="W137" s="1"/>
  <c r="S137" i="9" s="1"/>
  <c r="T137" s="1"/>
  <c r="W137" s="1"/>
  <c r="S137" i="11" s="1"/>
  <c r="T137" s="1"/>
  <c r="P138" i="7"/>
  <c r="R138" s="1"/>
  <c r="P139"/>
  <c r="R139" s="1"/>
  <c r="T139" s="1"/>
  <c r="U139" s="1"/>
  <c r="S139" i="8" s="1"/>
  <c r="T139" s="1"/>
  <c r="W139" s="1"/>
  <c r="S139" i="9" s="1"/>
  <c r="T139" s="1"/>
  <c r="W139" s="1"/>
  <c r="S139" i="11" s="1"/>
  <c r="T139" s="1"/>
  <c r="W139" s="1"/>
  <c r="S139" i="12" s="1"/>
  <c r="T139" s="1"/>
  <c r="W139" s="1"/>
  <c r="S139" i="13" s="1"/>
  <c r="T139" s="1"/>
  <c r="W139" s="1"/>
  <c r="S139" i="14" s="1"/>
  <c r="T139" s="1"/>
  <c r="P141" i="7"/>
  <c r="R141" s="1"/>
  <c r="P142"/>
  <c r="R142" s="1"/>
  <c r="P143"/>
  <c r="R143" s="1"/>
  <c r="P145"/>
  <c r="R145" s="1"/>
  <c r="T145" s="1"/>
  <c r="U145" s="1"/>
  <c r="S145" i="8" s="1"/>
  <c r="T145" s="1"/>
  <c r="W145" s="1"/>
  <c r="S145" i="9" s="1"/>
  <c r="T145" s="1"/>
  <c r="W145" s="1"/>
  <c r="S145" i="11" s="1"/>
  <c r="T145" s="1"/>
  <c r="W145" s="1"/>
  <c r="S145" i="12" s="1"/>
  <c r="T145" s="1"/>
  <c r="W145" s="1"/>
  <c r="S145" i="13" s="1"/>
  <c r="T145" s="1"/>
  <c r="W145" s="1"/>
  <c r="S145" i="14" s="1"/>
  <c r="T145" s="1"/>
  <c r="P146" i="7"/>
  <c r="R146" s="1"/>
  <c r="T146" s="1"/>
  <c r="P147"/>
  <c r="R147" s="1"/>
  <c r="P149"/>
  <c r="R149" s="1"/>
  <c r="P150"/>
  <c r="R150" s="1"/>
  <c r="T150" s="1"/>
  <c r="U150" s="1"/>
  <c r="S150" i="8" s="1"/>
  <c r="T150" s="1"/>
  <c r="W150" s="1"/>
  <c r="S150" i="9" s="1"/>
  <c r="T150" s="1"/>
  <c r="W150" s="1"/>
  <c r="S150" i="11" s="1"/>
  <c r="T150" s="1"/>
  <c r="W150" s="1"/>
  <c r="S150" i="12" s="1"/>
  <c r="T150" s="1"/>
  <c r="W150" s="1"/>
  <c r="S150" i="13" s="1"/>
  <c r="T150" s="1"/>
  <c r="W150" s="1"/>
  <c r="S150" i="14" s="1"/>
  <c r="T150" s="1"/>
  <c r="P151" i="7"/>
  <c r="R151" s="1"/>
  <c r="T151" s="1"/>
  <c r="P153"/>
  <c r="R153" s="1"/>
  <c r="T153" s="1"/>
  <c r="P154"/>
  <c r="R154" s="1"/>
  <c r="T154" s="1"/>
  <c r="P155"/>
  <c r="R155" s="1"/>
  <c r="T155" s="1"/>
  <c r="P157"/>
  <c r="R157" s="1"/>
  <c r="T157" s="1"/>
  <c r="P158"/>
  <c r="R158" s="1"/>
  <c r="T158" s="1"/>
  <c r="P159"/>
  <c r="R159" s="1"/>
  <c r="T159" s="1"/>
  <c r="P161"/>
  <c r="R161" s="1"/>
  <c r="P162"/>
  <c r="R162" s="1"/>
  <c r="T162" s="1"/>
  <c r="P163"/>
  <c r="R163" s="1"/>
  <c r="T163" s="1"/>
  <c r="P165"/>
  <c r="R165" s="1"/>
  <c r="P166"/>
  <c r="R166" s="1"/>
  <c r="P167"/>
  <c r="R167" s="1"/>
  <c r="T167" s="1"/>
  <c r="P169"/>
  <c r="R169" s="1"/>
  <c r="T169" s="1"/>
  <c r="U169" s="1"/>
  <c r="S169" i="8" s="1"/>
  <c r="T169" s="1"/>
  <c r="W169" s="1"/>
  <c r="S169" i="9" s="1"/>
  <c r="T169" s="1"/>
  <c r="W169" s="1"/>
  <c r="S169" i="11" s="1"/>
  <c r="T169" s="1"/>
  <c r="W169" s="1"/>
  <c r="S169" i="12" s="1"/>
  <c r="T169" s="1"/>
  <c r="W169" s="1"/>
  <c r="S169" i="13" s="1"/>
  <c r="T169" s="1"/>
  <c r="W169" s="1"/>
  <c r="S169" i="14" s="1"/>
  <c r="T169" s="1"/>
  <c r="P170" i="7"/>
  <c r="R170" s="1"/>
  <c r="T170" s="1"/>
  <c r="P171"/>
  <c r="R171" s="1"/>
  <c r="P173"/>
  <c r="R173" s="1"/>
  <c r="T173" s="1"/>
  <c r="U173" s="1"/>
  <c r="S173" i="8" s="1"/>
  <c r="T173" s="1"/>
  <c r="W173" s="1"/>
  <c r="S173" i="9" s="1"/>
  <c r="T173" s="1"/>
  <c r="W173" s="1"/>
  <c r="S173" i="11" s="1"/>
  <c r="T173" s="1"/>
  <c r="W173" s="1"/>
  <c r="S173" i="12" s="1"/>
  <c r="T173" s="1"/>
  <c r="W173" s="1"/>
  <c r="S173" i="13" s="1"/>
  <c r="T173" s="1"/>
  <c r="P174" i="7"/>
  <c r="R174" s="1"/>
  <c r="T174" s="1"/>
  <c r="U174" s="1"/>
  <c r="S174" i="8" s="1"/>
  <c r="T174" s="1"/>
  <c r="P175" i="7"/>
  <c r="R175" s="1"/>
  <c r="T175" s="1"/>
  <c r="U175" s="1"/>
  <c r="S175" i="8" s="1"/>
  <c r="T175" s="1"/>
  <c r="W175" s="1"/>
  <c r="S175" i="9" s="1"/>
  <c r="T175" s="1"/>
  <c r="P177" i="7"/>
  <c r="R177" s="1"/>
  <c r="P178"/>
  <c r="R178" s="1"/>
  <c r="P179"/>
  <c r="R179" s="1"/>
  <c r="T179" s="1"/>
  <c r="P181"/>
  <c r="R181" s="1"/>
  <c r="T181" s="1"/>
  <c r="U181" s="1"/>
  <c r="S181" i="8" s="1"/>
  <c r="T181" s="1"/>
  <c r="P182" i="7"/>
  <c r="R182" s="1"/>
  <c r="P183"/>
  <c r="R183" s="1"/>
  <c r="T183" s="1"/>
  <c r="P185"/>
  <c r="R185" s="1"/>
  <c r="T185" s="1"/>
  <c r="U185" s="1"/>
  <c r="S185" i="8" s="1"/>
  <c r="T185" s="1"/>
  <c r="P186" i="7"/>
  <c r="R186" s="1"/>
  <c r="T186" s="1"/>
  <c r="U186" s="1"/>
  <c r="S186" i="8" s="1"/>
  <c r="T186" s="1"/>
  <c r="P187" i="7"/>
  <c r="R187" s="1"/>
  <c r="P189"/>
  <c r="R189" s="1"/>
  <c r="P190"/>
  <c r="R190" s="1"/>
  <c r="T190" s="1"/>
  <c r="U190" s="1"/>
  <c r="S190" i="8" s="1"/>
  <c r="T190" s="1"/>
  <c r="P191" i="7"/>
  <c r="R191" s="1"/>
  <c r="P194"/>
  <c r="R194" s="1"/>
  <c r="T194" s="1"/>
  <c r="P195"/>
  <c r="R195" s="1"/>
  <c r="T195" s="1"/>
  <c r="U195" s="1"/>
  <c r="S195" i="8" s="1"/>
  <c r="T195" s="1"/>
  <c r="P197" i="7"/>
  <c r="R197" s="1"/>
  <c r="T197" s="1"/>
  <c r="U197" s="1"/>
  <c r="S197" i="8" s="1"/>
  <c r="T197" s="1"/>
  <c r="W197" s="1"/>
  <c r="S197" i="9" s="1"/>
  <c r="T197" s="1"/>
  <c r="W197" s="1"/>
  <c r="S197" i="11" s="1"/>
  <c r="T197" s="1"/>
  <c r="W197" s="1"/>
  <c r="S198" i="12" s="1"/>
  <c r="T198" s="1"/>
  <c r="W198" s="1"/>
  <c r="S198" i="13" s="1"/>
  <c r="T198" s="1"/>
  <c r="W198" s="1"/>
  <c r="S198" i="14" s="1"/>
  <c r="T198" s="1"/>
  <c r="V198" s="1"/>
  <c r="V253" s="1"/>
  <c r="P198" i="7"/>
  <c r="R198" s="1"/>
  <c r="P199"/>
  <c r="R199" s="1"/>
  <c r="T199" s="1"/>
  <c r="U199" s="1"/>
  <c r="S199" i="8" s="1"/>
  <c r="T199" s="1"/>
  <c r="P201" i="7"/>
  <c r="R201" s="1"/>
  <c r="P202"/>
  <c r="R202" s="1"/>
  <c r="T202" s="1"/>
  <c r="U202" s="1"/>
  <c r="S202" i="8" s="1"/>
  <c r="T202" s="1"/>
  <c r="P203" i="7"/>
  <c r="R203" s="1"/>
  <c r="P205"/>
  <c r="R205" s="1"/>
  <c r="T205" s="1"/>
  <c r="U205" s="1"/>
  <c r="S205" i="8" s="1"/>
  <c r="T205" s="1"/>
  <c r="W205" s="1"/>
  <c r="S205" i="9" s="1"/>
  <c r="T205" s="1"/>
  <c r="W205" s="1"/>
  <c r="S205" i="11" s="1"/>
  <c r="T205" s="1"/>
  <c r="W205" s="1"/>
  <c r="S206" i="12" s="1"/>
  <c r="T206" s="1"/>
  <c r="W206" s="1"/>
  <c r="S206" i="13" s="1"/>
  <c r="T206" s="1"/>
  <c r="W206" s="1"/>
  <c r="S206" i="14" s="1"/>
  <c r="T206" s="1"/>
  <c r="P206" i="7"/>
  <c r="R206" s="1"/>
  <c r="P207"/>
  <c r="R207" s="1"/>
  <c r="P209"/>
  <c r="R209" s="1"/>
  <c r="P210"/>
  <c r="R210" s="1"/>
  <c r="P211"/>
  <c r="R211" s="1"/>
  <c r="T211" s="1"/>
  <c r="U211" s="1"/>
  <c r="S211" i="8" s="1"/>
  <c r="T211" s="1"/>
  <c r="W211" s="1"/>
  <c r="S211" i="9" s="1"/>
  <c r="T211" s="1"/>
  <c r="W211" s="1"/>
  <c r="S211" i="11" s="1"/>
  <c r="T211" s="1"/>
  <c r="W211" s="1"/>
  <c r="S212" i="12" s="1"/>
  <c r="T212" s="1"/>
  <c r="W212" s="1"/>
  <c r="S212" i="13" s="1"/>
  <c r="T212" s="1"/>
  <c r="W212" s="1"/>
  <c r="S212" i="14" s="1"/>
  <c r="T212" s="1"/>
  <c r="P213" i="7"/>
  <c r="R213" s="1"/>
  <c r="P214"/>
  <c r="R214" s="1"/>
  <c r="T214" s="1"/>
  <c r="U214" s="1"/>
  <c r="S214" i="8" s="1"/>
  <c r="T214" s="1"/>
  <c r="P215" i="7"/>
  <c r="R215" s="1"/>
  <c r="T215" s="1"/>
  <c r="U215" s="1"/>
  <c r="S215" i="8" s="1"/>
  <c r="T215" s="1"/>
  <c r="P217" i="7"/>
  <c r="R217" s="1"/>
  <c r="P218"/>
  <c r="R218" s="1"/>
  <c r="P219"/>
  <c r="R219" s="1"/>
  <c r="T219" s="1"/>
  <c r="P133"/>
  <c r="R133" s="1"/>
  <c r="T133" s="1"/>
  <c r="P47"/>
  <c r="R47" s="1"/>
  <c r="T47" s="1"/>
  <c r="U47" s="1"/>
  <c r="S47" i="8" s="1"/>
  <c r="T47" s="1"/>
  <c r="W47" s="1"/>
  <c r="S47" i="9" s="1"/>
  <c r="T47" s="1"/>
  <c r="P48" i="7"/>
  <c r="R48" s="1"/>
  <c r="P49"/>
  <c r="R49" s="1"/>
  <c r="T49" s="1"/>
  <c r="P50"/>
  <c r="R50" s="1"/>
  <c r="T50" s="1"/>
  <c r="U50" s="1"/>
  <c r="S50" i="8" s="1"/>
  <c r="T50" s="1"/>
  <c r="P51" i="7"/>
  <c r="R51" s="1"/>
  <c r="P52"/>
  <c r="R52" s="1"/>
  <c r="P53"/>
  <c r="R53" s="1"/>
  <c r="T53" s="1"/>
  <c r="P54"/>
  <c r="R54" s="1"/>
  <c r="P55"/>
  <c r="R55" s="1"/>
  <c r="P56"/>
  <c r="R56" s="1"/>
  <c r="T56" s="1"/>
  <c r="P57"/>
  <c r="R57" s="1"/>
  <c r="T57" s="1"/>
  <c r="P58"/>
  <c r="R58" s="1"/>
  <c r="T58" s="1"/>
  <c r="U58" s="1"/>
  <c r="S58" i="8" s="1"/>
  <c r="T58" s="1"/>
  <c r="P59" i="7"/>
  <c r="R59" s="1"/>
  <c r="T59" s="1"/>
  <c r="P60"/>
  <c r="R60" s="1"/>
  <c r="T60" s="1"/>
  <c r="U60" s="1"/>
  <c r="S60" i="8" s="1"/>
  <c r="T60" s="1"/>
  <c r="W60" s="1"/>
  <c r="S60" i="9" s="1"/>
  <c r="T60" s="1"/>
  <c r="W60" s="1"/>
  <c r="S60" i="11" s="1"/>
  <c r="T60" s="1"/>
  <c r="W60" s="1"/>
  <c r="S60" i="12" s="1"/>
  <c r="T60" s="1"/>
  <c r="W60" s="1"/>
  <c r="S60" i="13" s="1"/>
  <c r="T60" s="1"/>
  <c r="W60" s="1"/>
  <c r="S60" i="14" s="1"/>
  <c r="T60" s="1"/>
  <c r="P61" i="7"/>
  <c r="R61" s="1"/>
  <c r="T61" s="1"/>
  <c r="P62"/>
  <c r="R62" s="1"/>
  <c r="T62" s="1"/>
  <c r="P63"/>
  <c r="R63" s="1"/>
  <c r="T63" s="1"/>
  <c r="P64"/>
  <c r="R64" s="1"/>
  <c r="T64" s="1"/>
  <c r="P65"/>
  <c r="R65" s="1"/>
  <c r="T65" s="1"/>
  <c r="P66"/>
  <c r="R66" s="1"/>
  <c r="T66" s="1"/>
  <c r="U66" s="1"/>
  <c r="S66" i="8" s="1"/>
  <c r="T66" s="1"/>
  <c r="W66" s="1"/>
  <c r="S66" i="9" s="1"/>
  <c r="T66" s="1"/>
  <c r="W66" s="1"/>
  <c r="S66" i="11" s="1"/>
  <c r="T66" s="1"/>
  <c r="W66" s="1"/>
  <c r="S66" i="12" s="1"/>
  <c r="T66" s="1"/>
  <c r="W66" s="1"/>
  <c r="S66" i="13" s="1"/>
  <c r="T66" s="1"/>
  <c r="W66" s="1"/>
  <c r="S66" i="14" s="1"/>
  <c r="T66" s="1"/>
  <c r="P67" i="7"/>
  <c r="R67" s="1"/>
  <c r="P68"/>
  <c r="R68" s="1"/>
  <c r="P69"/>
  <c r="R69" s="1"/>
  <c r="T69" s="1"/>
  <c r="P70"/>
  <c r="R70" s="1"/>
  <c r="P72"/>
  <c r="R72" s="1"/>
  <c r="T72" s="1"/>
  <c r="U72" s="1"/>
  <c r="S72" i="8" s="1"/>
  <c r="T72" s="1"/>
  <c r="W72" s="1"/>
  <c r="S72" i="9" s="1"/>
  <c r="T72" s="1"/>
  <c r="W72" s="1"/>
  <c r="S72" i="11" s="1"/>
  <c r="T72" s="1"/>
  <c r="W72" s="1"/>
  <c r="S72" i="12" s="1"/>
  <c r="T72" s="1"/>
  <c r="V72" s="1"/>
  <c r="P73" i="7"/>
  <c r="R73" s="1"/>
  <c r="P74"/>
  <c r="R74" s="1"/>
  <c r="P76"/>
  <c r="R76" s="1"/>
  <c r="T76" s="1"/>
  <c r="U76" s="1"/>
  <c r="S76" i="8" s="1"/>
  <c r="T76" s="1"/>
  <c r="W76" s="1"/>
  <c r="S76" i="9" s="1"/>
  <c r="T76" s="1"/>
  <c r="W76" s="1"/>
  <c r="S76" i="11" s="1"/>
  <c r="T76" s="1"/>
  <c r="W76" s="1"/>
  <c r="S76" i="12" s="1"/>
  <c r="T76" s="1"/>
  <c r="U76" s="1"/>
  <c r="P77" i="7"/>
  <c r="R77" s="1"/>
  <c r="T77" s="1"/>
  <c r="U77" s="1"/>
  <c r="S77" i="8" s="1"/>
  <c r="T77" s="1"/>
  <c r="P78" i="7"/>
  <c r="R78" s="1"/>
  <c r="T78" s="1"/>
  <c r="P80"/>
  <c r="R80" s="1"/>
  <c r="T80" s="1"/>
  <c r="P82"/>
  <c r="R82" s="1"/>
  <c r="T82" s="1"/>
  <c r="U82" s="1"/>
  <c r="S82" i="8" s="1"/>
  <c r="T82" s="1"/>
  <c r="P86" i="7"/>
  <c r="R86" s="1"/>
  <c r="T86" s="1"/>
  <c r="P90"/>
  <c r="R90" s="1"/>
  <c r="P94"/>
  <c r="R94" s="1"/>
  <c r="T94" s="1"/>
  <c r="U94" s="1"/>
  <c r="S94" i="8" s="1"/>
  <c r="T94" s="1"/>
  <c r="W94" s="1"/>
  <c r="S94" i="9" s="1"/>
  <c r="T94" s="1"/>
  <c r="W94" s="1"/>
  <c r="S94" i="11" s="1"/>
  <c r="T94" s="1"/>
  <c r="P98" i="7"/>
  <c r="R98" s="1"/>
  <c r="P102"/>
  <c r="R102" s="1"/>
  <c r="P106"/>
  <c r="R106" s="1"/>
  <c r="T106" s="1"/>
  <c r="U106" s="1"/>
  <c r="S106" i="8" s="1"/>
  <c r="T106" s="1"/>
  <c r="W106" s="1"/>
  <c r="S106" i="9" s="1"/>
  <c r="T106" s="1"/>
  <c r="W106" s="1"/>
  <c r="S106" i="11" s="1"/>
  <c r="T106" s="1"/>
  <c r="W106" s="1"/>
  <c r="S106" i="12" s="1"/>
  <c r="T106" s="1"/>
  <c r="W106" s="1"/>
  <c r="S106" i="13" s="1"/>
  <c r="T106" s="1"/>
  <c r="W106" s="1"/>
  <c r="S106" i="14" s="1"/>
  <c r="T106" s="1"/>
  <c r="H254" i="7"/>
  <c r="I254"/>
  <c r="H253"/>
  <c r="I253"/>
  <c r="U82" i="8" l="1"/>
  <c r="W82" s="1"/>
  <c r="S82" i="9" s="1"/>
  <c r="T82" s="1"/>
  <c r="W82" s="1"/>
  <c r="S82" i="11" s="1"/>
  <c r="T82" s="1"/>
  <c r="W82" s="1"/>
  <c r="S82" i="12" s="1"/>
  <c r="T82" s="1"/>
  <c r="W82" s="1"/>
  <c r="S82" i="13" s="1"/>
  <c r="T82" s="1"/>
  <c r="W82" s="1"/>
  <c r="S82" i="14" s="1"/>
  <c r="T82" s="1"/>
  <c r="U199" i="8"/>
  <c r="W199" s="1"/>
  <c r="S199" i="9" s="1"/>
  <c r="U135"/>
  <c r="W135" s="1"/>
  <c r="S135" i="11" s="1"/>
  <c r="T135" s="1"/>
  <c r="W135" s="1"/>
  <c r="S135" i="12" s="1"/>
  <c r="T135" s="1"/>
  <c r="W135" s="1"/>
  <c r="S135" i="13" s="1"/>
  <c r="T135" s="1"/>
  <c r="W135" s="1"/>
  <c r="S135" i="14" s="1"/>
  <c r="T135" s="1"/>
  <c r="W103" i="13"/>
  <c r="V103"/>
  <c r="Q103" i="14" s="1"/>
  <c r="R103" s="1"/>
  <c r="T103" s="1"/>
  <c r="U172" i="8"/>
  <c r="W172" s="1"/>
  <c r="S172" i="9" s="1"/>
  <c r="U241" i="8"/>
  <c r="W241" s="1"/>
  <c r="S241" i="9" s="1"/>
  <c r="T241" s="1"/>
  <c r="W241" s="1"/>
  <c r="S241" i="11" s="1"/>
  <c r="T241" s="1"/>
  <c r="W241" s="1"/>
  <c r="S242" i="12" s="1"/>
  <c r="T242" s="1"/>
  <c r="V242" s="1"/>
  <c r="U132" i="8"/>
  <c r="W132" s="1"/>
  <c r="S132" i="9" s="1"/>
  <c r="T132" s="1"/>
  <c r="W132" s="1"/>
  <c r="S132" i="11" s="1"/>
  <c r="T132" s="1"/>
  <c r="W132" s="1"/>
  <c r="S132" i="12" s="1"/>
  <c r="T132" s="1"/>
  <c r="W132" s="1"/>
  <c r="S132" i="13" s="1"/>
  <c r="T132" s="1"/>
  <c r="W132" s="1"/>
  <c r="S132" i="14" s="1"/>
  <c r="T132" s="1"/>
  <c r="W185" i="8"/>
  <c r="S185" i="9" s="1"/>
  <c r="T185" s="1"/>
  <c r="W185" s="1"/>
  <c r="S185" i="11" s="1"/>
  <c r="T185" s="1"/>
  <c r="W185" s="1"/>
  <c r="S186" i="12" s="1"/>
  <c r="T186" s="1"/>
  <c r="W186" s="1"/>
  <c r="S186" i="13" s="1"/>
  <c r="T186" s="1"/>
  <c r="W186" s="1"/>
  <c r="S186" i="14" s="1"/>
  <c r="T186" s="1"/>
  <c r="U185" i="8"/>
  <c r="U174"/>
  <c r="W174" s="1"/>
  <c r="S174" i="9" s="1"/>
  <c r="T174" s="1"/>
  <c r="W174" s="1"/>
  <c r="S174" i="11" s="1"/>
  <c r="T174" s="1"/>
  <c r="W174" s="1"/>
  <c r="S174" i="12" s="1"/>
  <c r="T174" s="1"/>
  <c r="W174" s="1"/>
  <c r="S174" i="13" s="1"/>
  <c r="T174" s="1"/>
  <c r="W174" s="1"/>
  <c r="S174" i="14" s="1"/>
  <c r="T174" s="1"/>
  <c r="W130" i="8"/>
  <c r="S130" i="9" s="1"/>
  <c r="T130" s="1"/>
  <c r="W130" s="1"/>
  <c r="S130" i="11" s="1"/>
  <c r="T130" s="1"/>
  <c r="W130" s="1"/>
  <c r="S130" i="12" s="1"/>
  <c r="T130" s="1"/>
  <c r="W130" s="1"/>
  <c r="S130" i="13" s="1"/>
  <c r="T130" s="1"/>
  <c r="W130" s="1"/>
  <c r="S130" i="14" s="1"/>
  <c r="T130" s="1"/>
  <c r="U130" i="8"/>
  <c r="R101" i="7"/>
  <c r="U12" i="8"/>
  <c r="W12" s="1"/>
  <c r="S12" i="9" s="1"/>
  <c r="T12" s="1"/>
  <c r="W12" s="1"/>
  <c r="S12" i="11" s="1"/>
  <c r="T12" s="1"/>
  <c r="W12" s="1"/>
  <c r="U228" i="8"/>
  <c r="W228" s="1"/>
  <c r="S228" i="9" s="1"/>
  <c r="U77" i="8"/>
  <c r="W77" s="1"/>
  <c r="S77" i="9" s="1"/>
  <c r="T77" s="1"/>
  <c r="W77" s="1"/>
  <c r="S77" i="11" s="1"/>
  <c r="T77" s="1"/>
  <c r="W77" s="1"/>
  <c r="S77" i="12" s="1"/>
  <c r="T77" s="1"/>
  <c r="W77" s="1"/>
  <c r="S77" i="13" s="1"/>
  <c r="T77" s="1"/>
  <c r="W77" s="1"/>
  <c r="S77" i="14" s="1"/>
  <c r="T77" s="1"/>
  <c r="W195" i="8"/>
  <c r="S195" i="9" s="1"/>
  <c r="U195" i="8"/>
  <c r="W173" i="13"/>
  <c r="V173"/>
  <c r="Q173" i="14" s="1"/>
  <c r="R173" s="1"/>
  <c r="T173" s="1"/>
  <c r="U193" i="8"/>
  <c r="W193" s="1"/>
  <c r="S193" i="9" s="1"/>
  <c r="T193" s="1"/>
  <c r="W193" s="1"/>
  <c r="S193" i="11" s="1"/>
  <c r="T193" s="1"/>
  <c r="W193" s="1"/>
  <c r="S194" i="12" s="1"/>
  <c r="T194" s="1"/>
  <c r="W194" s="1"/>
  <c r="S194" i="13" s="1"/>
  <c r="T194" s="1"/>
  <c r="W99" i="8"/>
  <c r="S99" i="9" s="1"/>
  <c r="T99" s="1"/>
  <c r="W99" s="1"/>
  <c r="S99" i="11" s="1"/>
  <c r="T99" s="1"/>
  <c r="W99" s="1"/>
  <c r="S99" i="12" s="1"/>
  <c r="T99" s="1"/>
  <c r="W99" s="1"/>
  <c r="S99" i="13" s="1"/>
  <c r="T99" s="1"/>
  <c r="W99" s="1"/>
  <c r="S99" i="14" s="1"/>
  <c r="T99" s="1"/>
  <c r="U99" i="8"/>
  <c r="U84"/>
  <c r="W84" s="1"/>
  <c r="S84" i="9" s="1"/>
  <c r="T84" s="1"/>
  <c r="W84" s="1"/>
  <c r="S84" i="11" s="1"/>
  <c r="T84" s="1"/>
  <c r="U84" s="1"/>
  <c r="W35" i="8"/>
  <c r="S35" i="9" s="1"/>
  <c r="T35" s="1"/>
  <c r="W35" s="1"/>
  <c r="S35" i="11" s="1"/>
  <c r="T35" s="1"/>
  <c r="W35" s="1"/>
  <c r="S35" i="12" s="1"/>
  <c r="T35" s="1"/>
  <c r="W35" s="1"/>
  <c r="S35" i="13" s="1"/>
  <c r="T35" s="1"/>
  <c r="W35" s="1"/>
  <c r="S35" i="14" s="1"/>
  <c r="T35" s="1"/>
  <c r="U35" i="8"/>
  <c r="W18"/>
  <c r="S18" i="9" s="1"/>
  <c r="T18" s="1"/>
  <c r="W18" s="1"/>
  <c r="S18" i="11" s="1"/>
  <c r="T18" s="1"/>
  <c r="W18" s="1"/>
  <c r="S18" i="12" s="1"/>
  <c r="T18" s="1"/>
  <c r="W18" s="1"/>
  <c r="S18" i="13" s="1"/>
  <c r="T18" s="1"/>
  <c r="W18" s="1"/>
  <c r="S18" i="14" s="1"/>
  <c r="T18" s="1"/>
  <c r="U18" i="8"/>
  <c r="W160"/>
  <c r="S160" i="9" s="1"/>
  <c r="T160" s="1"/>
  <c r="W160" s="1"/>
  <c r="S160" i="11" s="1"/>
  <c r="T160" s="1"/>
  <c r="W160" s="1"/>
  <c r="S160" i="12" s="1"/>
  <c r="T160" s="1"/>
  <c r="W160" s="1"/>
  <c r="S160" i="13" s="1"/>
  <c r="T160" s="1"/>
  <c r="W160" s="1"/>
  <c r="S160" i="14" s="1"/>
  <c r="T160" s="1"/>
  <c r="U160" i="8"/>
  <c r="W234" i="13"/>
  <c r="S234" i="14" s="1"/>
  <c r="T234" s="1"/>
  <c r="U234" i="13"/>
  <c r="U186" i="8"/>
  <c r="W186" s="1"/>
  <c r="S186" i="9" s="1"/>
  <c r="T186" s="1"/>
  <c r="W186" s="1"/>
  <c r="S186" i="11" s="1"/>
  <c r="T186" s="1"/>
  <c r="W186" s="1"/>
  <c r="S187" i="12" s="1"/>
  <c r="T187" s="1"/>
  <c r="W187" s="1"/>
  <c r="S187" i="13" s="1"/>
  <c r="T187" s="1"/>
  <c r="U215" i="8"/>
  <c r="W215" s="1"/>
  <c r="S215" i="9" s="1"/>
  <c r="T215" s="1"/>
  <c r="W215" s="1"/>
  <c r="S215" i="11" s="1"/>
  <c r="T215" s="1"/>
  <c r="W215" s="1"/>
  <c r="S216" i="12" s="1"/>
  <c r="T216" s="1"/>
  <c r="W216" s="1"/>
  <c r="S216" i="13" s="1"/>
  <c r="T216" s="1"/>
  <c r="W216" s="1"/>
  <c r="S216" i="14" s="1"/>
  <c r="T216" s="1"/>
  <c r="S9" i="12"/>
  <c r="U188" i="8"/>
  <c r="W188" s="1"/>
  <c r="S188" i="9" s="1"/>
  <c r="T188" s="1"/>
  <c r="W188" s="1"/>
  <c r="S188" i="11" s="1"/>
  <c r="T188" s="1"/>
  <c r="U188" s="1"/>
  <c r="W220" i="8"/>
  <c r="S220" i="9" s="1"/>
  <c r="T220" s="1"/>
  <c r="W220" s="1"/>
  <c r="S220" i="11" s="1"/>
  <c r="T220" s="1"/>
  <c r="U220" s="1"/>
  <c r="U220" i="8"/>
  <c r="U175" i="9"/>
  <c r="W175" s="1"/>
  <c r="S175" i="11" s="1"/>
  <c r="T175" s="1"/>
  <c r="W28" i="9"/>
  <c r="S28" i="11" s="1"/>
  <c r="T28" s="1"/>
  <c r="W28" s="1"/>
  <c r="S28" i="12" s="1"/>
  <c r="T28" s="1"/>
  <c r="W28" s="1"/>
  <c r="S28" i="13" s="1"/>
  <c r="T28" s="1"/>
  <c r="W28" s="1"/>
  <c r="S28" i="14" s="1"/>
  <c r="T28" s="1"/>
  <c r="U28" i="9"/>
  <c r="W58" i="8"/>
  <c r="S58" i="9" s="1"/>
  <c r="T58" s="1"/>
  <c r="W58" s="1"/>
  <c r="S58" i="11" s="1"/>
  <c r="T58" s="1"/>
  <c r="W58" s="1"/>
  <c r="S58" i="12" s="1"/>
  <c r="T58" s="1"/>
  <c r="W58" s="1"/>
  <c r="S58" i="13" s="1"/>
  <c r="T58" s="1"/>
  <c r="U58" i="8"/>
  <c r="U50"/>
  <c r="W50" s="1"/>
  <c r="S50" i="9" s="1"/>
  <c r="U202" i="8"/>
  <c r="W202" s="1"/>
  <c r="S202" i="9" s="1"/>
  <c r="T202" s="1"/>
  <c r="W202" s="1"/>
  <c r="S202" i="11" s="1"/>
  <c r="T202" s="1"/>
  <c r="W202" s="1"/>
  <c r="S203" i="12" s="1"/>
  <c r="T203" s="1"/>
  <c r="W203" s="1"/>
  <c r="S203" i="13" s="1"/>
  <c r="T203" s="1"/>
  <c r="W203" s="1"/>
  <c r="S203" i="14" s="1"/>
  <c r="T203" s="1"/>
  <c r="U190" i="8"/>
  <c r="W190" s="1"/>
  <c r="S190" i="9" s="1"/>
  <c r="T190" s="1"/>
  <c r="W190" s="1"/>
  <c r="S190" i="11" s="1"/>
  <c r="T190" s="1"/>
  <c r="W190" s="1"/>
  <c r="S191" i="12" s="1"/>
  <c r="T191" s="1"/>
  <c r="W191" s="1"/>
  <c r="S191" i="13" s="1"/>
  <c r="T191" s="1"/>
  <c r="W191" s="1"/>
  <c r="S191" i="14" s="1"/>
  <c r="T191" s="1"/>
  <c r="W125" i="8"/>
  <c r="S125" i="9" s="1"/>
  <c r="T125" s="1"/>
  <c r="W125" s="1"/>
  <c r="S125" i="11" s="1"/>
  <c r="T125" s="1"/>
  <c r="W125" s="1"/>
  <c r="S125" i="12" s="1"/>
  <c r="T125" s="1"/>
  <c r="W125" s="1"/>
  <c r="S125" i="13" s="1"/>
  <c r="T125" s="1"/>
  <c r="W125" s="1"/>
  <c r="S125" i="14" s="1"/>
  <c r="T125" s="1"/>
  <c r="U125" i="8"/>
  <c r="W32"/>
  <c r="S32" i="9" s="1"/>
  <c r="U32" i="8"/>
  <c r="U234"/>
  <c r="W234" s="1"/>
  <c r="S234" i="9" s="1"/>
  <c r="T234" s="1"/>
  <c r="W234" s="1"/>
  <c r="S234" i="11" s="1"/>
  <c r="T234" s="1"/>
  <c r="U234" s="1"/>
  <c r="U249" i="8"/>
  <c r="W249" s="1"/>
  <c r="S249" i="9" s="1"/>
  <c r="T249" s="1"/>
  <c r="W249" s="1"/>
  <c r="S249" i="11" s="1"/>
  <c r="T249" s="1"/>
  <c r="W249" s="1"/>
  <c r="S250" i="12" s="1"/>
  <c r="T250" s="1"/>
  <c r="W250" s="1"/>
  <c r="S250" i="13" s="1"/>
  <c r="T250" s="1"/>
  <c r="W250" s="1"/>
  <c r="S250" i="14" s="1"/>
  <c r="T250" s="1"/>
  <c r="W108" i="11"/>
  <c r="S108" i="12" s="1"/>
  <c r="T108" s="1"/>
  <c r="W108" s="1"/>
  <c r="S108" i="13" s="1"/>
  <c r="T108" s="1"/>
  <c r="W108" s="1"/>
  <c r="S108" i="14" s="1"/>
  <c r="T108" s="1"/>
  <c r="U108" i="11"/>
  <c r="U214" i="8"/>
  <c r="W214" s="1"/>
  <c r="S214" i="9" s="1"/>
  <c r="U181" i="8"/>
  <c r="W181" s="1"/>
  <c r="S181" i="9" s="1"/>
  <c r="T181" s="1"/>
  <c r="W181" s="1"/>
  <c r="S181" i="11" s="1"/>
  <c r="T181" s="1"/>
  <c r="U181" s="1"/>
  <c r="Q72" i="13"/>
  <c r="W47" i="9"/>
  <c r="S47" i="11" s="1"/>
  <c r="T47" s="1"/>
  <c r="W47" s="1"/>
  <c r="S47" i="12" s="1"/>
  <c r="T47" s="1"/>
  <c r="U47" s="1"/>
  <c r="U47" i="9"/>
  <c r="W245" i="8"/>
  <c r="S245" i="9" s="1"/>
  <c r="U245" i="8"/>
  <c r="R254" i="7"/>
  <c r="P254"/>
  <c r="T228" i="9" l="1"/>
  <c r="Q242" i="13"/>
  <c r="R242" s="1"/>
  <c r="T242" s="1"/>
  <c r="W242" s="1"/>
  <c r="S242" i="14" s="1"/>
  <c r="T242" s="1"/>
  <c r="V253" i="12"/>
  <c r="T214" i="9"/>
  <c r="U194" i="13"/>
  <c r="W194" s="1"/>
  <c r="S194" i="14" s="1"/>
  <c r="T194" s="1"/>
  <c r="T172" i="9"/>
  <c r="T50"/>
  <c r="U50" s="1"/>
  <c r="S12" i="12"/>
  <c r="T12" s="1"/>
  <c r="W12" s="1"/>
  <c r="S12" i="13" s="1"/>
  <c r="T12" s="1"/>
  <c r="W12" s="1"/>
  <c r="S12" i="14" s="1"/>
  <c r="T12" s="1"/>
  <c r="W187" i="13"/>
  <c r="V187"/>
  <c r="Q187" i="14" s="1"/>
  <c r="R187" s="1"/>
  <c r="T187" s="1"/>
  <c r="T199" i="9"/>
  <c r="U58" i="13"/>
  <c r="W58" s="1"/>
  <c r="S58" i="14" s="1"/>
  <c r="T58" s="1"/>
  <c r="T195" i="9"/>
  <c r="R72" i="13"/>
  <c r="Q253"/>
  <c r="T32" i="9"/>
  <c r="U32" s="1"/>
  <c r="T245"/>
  <c r="U245" s="1"/>
  <c r="T9" i="12"/>
  <c r="U214" i="9" l="1"/>
  <c r="W214" s="1"/>
  <c r="S214" i="11" s="1"/>
  <c r="T214" s="1"/>
  <c r="W214" s="1"/>
  <c r="S215" i="12" s="1"/>
  <c r="T215" s="1"/>
  <c r="W215" s="1"/>
  <c r="S215" i="13" s="1"/>
  <c r="T215" s="1"/>
  <c r="W215" s="1"/>
  <c r="S215" i="14" s="1"/>
  <c r="T215" s="1"/>
  <c r="W32" i="9"/>
  <c r="S32" i="11" s="1"/>
  <c r="T32" s="1"/>
  <c r="W32" s="1"/>
  <c r="S32" i="12" s="1"/>
  <c r="T32" s="1"/>
  <c r="W32" s="1"/>
  <c r="S32" i="13" s="1"/>
  <c r="T32" s="1"/>
  <c r="W32" s="1"/>
  <c r="S32" i="14" s="1"/>
  <c r="T32" s="1"/>
  <c r="W9" i="12"/>
  <c r="W245" i="9"/>
  <c r="S245" i="11" s="1"/>
  <c r="T245" s="1"/>
  <c r="W245" s="1"/>
  <c r="S246" i="12" s="1"/>
  <c r="T246" s="1"/>
  <c r="W246" s="1"/>
  <c r="S246" i="13" s="1"/>
  <c r="T246" s="1"/>
  <c r="W246" s="1"/>
  <c r="S246" i="14" s="1"/>
  <c r="T246" s="1"/>
  <c r="U195" i="9"/>
  <c r="W195" s="1"/>
  <c r="S195" i="11" s="1"/>
  <c r="T195" s="1"/>
  <c r="W195" s="1"/>
  <c r="S196" i="12" s="1"/>
  <c r="T196" s="1"/>
  <c r="W196" s="1"/>
  <c r="S196" i="13" s="1"/>
  <c r="T196" s="1"/>
  <c r="W196" s="1"/>
  <c r="S196" i="14" s="1"/>
  <c r="T196" s="1"/>
  <c r="W50" i="9"/>
  <c r="S50" i="11" s="1"/>
  <c r="T50" s="1"/>
  <c r="W50" s="1"/>
  <c r="S50" i="12" s="1"/>
  <c r="T50" s="1"/>
  <c r="W50" s="1"/>
  <c r="S50" i="13" s="1"/>
  <c r="T50" s="1"/>
  <c r="W50" s="1"/>
  <c r="S50" i="14" s="1"/>
  <c r="T50" s="1"/>
  <c r="U199" i="9"/>
  <c r="W199" s="1"/>
  <c r="S199" i="11" s="1"/>
  <c r="T199" s="1"/>
  <c r="W199" s="1"/>
  <c r="S200" i="12" s="1"/>
  <c r="T200" s="1"/>
  <c r="W200" s="1"/>
  <c r="S200" i="13" s="1"/>
  <c r="T200" s="1"/>
  <c r="W200" s="1"/>
  <c r="S200" i="14" s="1"/>
  <c r="T200" s="1"/>
  <c r="U172" i="9"/>
  <c r="W172" s="1"/>
  <c r="S172" i="11" s="1"/>
  <c r="T172" s="1"/>
  <c r="W172" s="1"/>
  <c r="S172" i="12" s="1"/>
  <c r="T172" s="1"/>
  <c r="W172" s="1"/>
  <c r="S172" i="13" s="1"/>
  <c r="T172" s="1"/>
  <c r="T72"/>
  <c r="R253"/>
  <c r="U228" i="9"/>
  <c r="U172" i="13" l="1"/>
  <c r="U253" s="1"/>
  <c r="W228" i="9"/>
  <c r="S228" i="11" s="1"/>
  <c r="T228" s="1"/>
  <c r="W228" s="1"/>
  <c r="S229" i="12" s="1"/>
  <c r="T229" s="1"/>
  <c r="U229" s="1"/>
  <c r="U253" s="1"/>
  <c r="W72" i="13"/>
  <c r="S72" i="14" s="1"/>
  <c r="T72" s="1"/>
  <c r="S9" i="13"/>
  <c r="V170" i="5"/>
  <c r="T9" i="13" l="1"/>
  <c r="W172"/>
  <c r="S172" i="14" s="1"/>
  <c r="T172" s="1"/>
  <c r="W9" i="13" l="1"/>
  <c r="S9" i="14" l="1"/>
  <c r="T9" l="1"/>
  <c r="Y12" i="5"/>
  <c r="Y20"/>
  <c r="Y28"/>
  <c r="Y36"/>
  <c r="Y44"/>
  <c r="Y52"/>
  <c r="Y60"/>
  <c r="Y68"/>
  <c r="Y76"/>
  <c r="Y84"/>
  <c r="Y92"/>
  <c r="Y100"/>
  <c r="Y108"/>
  <c r="Y117"/>
  <c r="Y125"/>
  <c r="Y133"/>
  <c r="Y141"/>
  <c r="Y149"/>
  <c r="Y157"/>
  <c r="Y165"/>
  <c r="Y173"/>
  <c r="Y181"/>
  <c r="Y189"/>
  <c r="Y198"/>
  <c r="Y206"/>
  <c r="Y214"/>
  <c r="Y222"/>
  <c r="Y230"/>
  <c r="Y238"/>
  <c r="Y246"/>
  <c r="Y255"/>
  <c r="X13"/>
  <c r="X21"/>
  <c r="X29"/>
  <c r="X37"/>
  <c r="X45"/>
  <c r="X53"/>
  <c r="X61"/>
  <c r="X69"/>
  <c r="X77"/>
  <c r="X85"/>
  <c r="X93"/>
  <c r="X101"/>
  <c r="X109"/>
  <c r="X118"/>
  <c r="X126"/>
  <c r="AA126" s="1"/>
  <c r="AB126" s="1"/>
  <c r="X134"/>
  <c r="X142"/>
  <c r="X150"/>
  <c r="X158"/>
  <c r="X166"/>
  <c r="X170"/>
  <c r="X174"/>
  <c r="X182"/>
  <c r="AA182" s="1"/>
  <c r="AB182" s="1"/>
  <c r="X190"/>
  <c r="X198"/>
  <c r="AA198" s="1"/>
  <c r="AB198" s="1"/>
  <c r="X206"/>
  <c r="AA206" s="1"/>
  <c r="AB206" s="1"/>
  <c r="X214"/>
  <c r="AA214" s="1"/>
  <c r="AB214" s="1"/>
  <c r="X222"/>
  <c r="AA222" s="1"/>
  <c r="AB222" s="1"/>
  <c r="X230"/>
  <c r="AA230" s="1"/>
  <c r="AB230" s="1"/>
  <c r="X238"/>
  <c r="AA238" s="1"/>
  <c r="AB238" s="1"/>
  <c r="X246"/>
  <c r="AA246" s="1"/>
  <c r="AB246" s="1"/>
  <c r="X254"/>
  <c r="W9"/>
  <c r="Y9" s="1"/>
  <c r="W10"/>
  <c r="Y10" s="1"/>
  <c r="W11"/>
  <c r="Y11" s="1"/>
  <c r="W12"/>
  <c r="W13"/>
  <c r="Y13" s="1"/>
  <c r="W14"/>
  <c r="Y14" s="1"/>
  <c r="W15"/>
  <c r="Y15" s="1"/>
  <c r="W16"/>
  <c r="Y16" s="1"/>
  <c r="W17"/>
  <c r="Y17" s="1"/>
  <c r="W18"/>
  <c r="Y18" s="1"/>
  <c r="W19"/>
  <c r="Y19" s="1"/>
  <c r="W20"/>
  <c r="W21"/>
  <c r="Y21" s="1"/>
  <c r="W22"/>
  <c r="Y22" s="1"/>
  <c r="W23"/>
  <c r="Y23" s="1"/>
  <c r="W24"/>
  <c r="Y24" s="1"/>
  <c r="W25"/>
  <c r="Y25" s="1"/>
  <c r="W26"/>
  <c r="Y26" s="1"/>
  <c r="W27"/>
  <c r="Y27" s="1"/>
  <c r="W28"/>
  <c r="W29"/>
  <c r="Y29" s="1"/>
  <c r="W30"/>
  <c r="Y30" s="1"/>
  <c r="W31"/>
  <c r="Y31" s="1"/>
  <c r="W32"/>
  <c r="Y32" s="1"/>
  <c r="W33"/>
  <c r="Y33" s="1"/>
  <c r="W34"/>
  <c r="Y34" s="1"/>
  <c r="W35"/>
  <c r="Y35" s="1"/>
  <c r="W36"/>
  <c r="W37"/>
  <c r="Y37" s="1"/>
  <c r="W38"/>
  <c r="Y38" s="1"/>
  <c r="W39"/>
  <c r="Y39" s="1"/>
  <c r="W40"/>
  <c r="Y40" s="1"/>
  <c r="W41"/>
  <c r="Y41" s="1"/>
  <c r="W42"/>
  <c r="Y42" s="1"/>
  <c r="W43"/>
  <c r="Y43" s="1"/>
  <c r="W44"/>
  <c r="W45"/>
  <c r="Y45" s="1"/>
  <c r="W46"/>
  <c r="Y46" s="1"/>
  <c r="W47"/>
  <c r="Y47" s="1"/>
  <c r="W48"/>
  <c r="Y48" s="1"/>
  <c r="W49"/>
  <c r="Y49" s="1"/>
  <c r="W50"/>
  <c r="Y50" s="1"/>
  <c r="W51"/>
  <c r="Y51" s="1"/>
  <c r="W52"/>
  <c r="W53"/>
  <c r="Y53" s="1"/>
  <c r="W54"/>
  <c r="Y54" s="1"/>
  <c r="W55"/>
  <c r="Y55" s="1"/>
  <c r="W56"/>
  <c r="Y56" s="1"/>
  <c r="W57"/>
  <c r="Y57" s="1"/>
  <c r="W58"/>
  <c r="Y58" s="1"/>
  <c r="W59"/>
  <c r="Y59" s="1"/>
  <c r="W60"/>
  <c r="W61"/>
  <c r="Y61" s="1"/>
  <c r="W62"/>
  <c r="Y62" s="1"/>
  <c r="W63"/>
  <c r="Y63" s="1"/>
  <c r="W64"/>
  <c r="Y64" s="1"/>
  <c r="W65"/>
  <c r="Y65" s="1"/>
  <c r="W66"/>
  <c r="Y66" s="1"/>
  <c r="W67"/>
  <c r="Y67" s="1"/>
  <c r="W68"/>
  <c r="W69"/>
  <c r="Y69" s="1"/>
  <c r="W70"/>
  <c r="Y70" s="1"/>
  <c r="W71"/>
  <c r="Y71" s="1"/>
  <c r="W72"/>
  <c r="Y72" s="1"/>
  <c r="W73"/>
  <c r="Y73" s="1"/>
  <c r="W74"/>
  <c r="Y74" s="1"/>
  <c r="W75"/>
  <c r="Y75" s="1"/>
  <c r="W76"/>
  <c r="W77"/>
  <c r="Y77" s="1"/>
  <c r="W78"/>
  <c r="Y78" s="1"/>
  <c r="W79"/>
  <c r="Y79" s="1"/>
  <c r="W80"/>
  <c r="Y80" s="1"/>
  <c r="W81"/>
  <c r="Y81" s="1"/>
  <c r="W82"/>
  <c r="Y82" s="1"/>
  <c r="W83"/>
  <c r="Y83" s="1"/>
  <c r="W84"/>
  <c r="W85"/>
  <c r="Y85" s="1"/>
  <c r="W86"/>
  <c r="Y86" s="1"/>
  <c r="W87"/>
  <c r="Y87" s="1"/>
  <c r="W88"/>
  <c r="Y88" s="1"/>
  <c r="W89"/>
  <c r="Y89" s="1"/>
  <c r="W90"/>
  <c r="Y90" s="1"/>
  <c r="W91"/>
  <c r="Y91" s="1"/>
  <c r="W92"/>
  <c r="W93"/>
  <c r="Y93" s="1"/>
  <c r="W94"/>
  <c r="Y94" s="1"/>
  <c r="W95"/>
  <c r="Y95" s="1"/>
  <c r="W96"/>
  <c r="Y96" s="1"/>
  <c r="W97"/>
  <c r="Y97" s="1"/>
  <c r="W98"/>
  <c r="Y98" s="1"/>
  <c r="W99"/>
  <c r="Y99" s="1"/>
  <c r="W100"/>
  <c r="W101"/>
  <c r="Y101" s="1"/>
  <c r="W102"/>
  <c r="Y102" s="1"/>
  <c r="W103"/>
  <c r="Y103" s="1"/>
  <c r="W104"/>
  <c r="Y104" s="1"/>
  <c r="W105"/>
  <c r="Y105" s="1"/>
  <c r="W106"/>
  <c r="Y106" s="1"/>
  <c r="W107"/>
  <c r="Y107" s="1"/>
  <c r="W108"/>
  <c r="W109"/>
  <c r="Y109" s="1"/>
  <c r="W110"/>
  <c r="Y110" s="1"/>
  <c r="W111"/>
  <c r="Y111" s="1"/>
  <c r="W112"/>
  <c r="Y112" s="1"/>
  <c r="W113"/>
  <c r="Y113" s="1"/>
  <c r="W114"/>
  <c r="Y114" s="1"/>
  <c r="W115"/>
  <c r="Y115" s="1"/>
  <c r="W116"/>
  <c r="Y116" s="1"/>
  <c r="W117"/>
  <c r="W118"/>
  <c r="Y118" s="1"/>
  <c r="W119"/>
  <c r="Y119" s="1"/>
  <c r="W120"/>
  <c r="Y120" s="1"/>
  <c r="W121"/>
  <c r="Y121" s="1"/>
  <c r="W122"/>
  <c r="Y122" s="1"/>
  <c r="W123"/>
  <c r="Y123" s="1"/>
  <c r="W124"/>
  <c r="Y124" s="1"/>
  <c r="W125"/>
  <c r="W126"/>
  <c r="Y126" s="1"/>
  <c r="W127"/>
  <c r="Y127" s="1"/>
  <c r="W128"/>
  <c r="Y128" s="1"/>
  <c r="W129"/>
  <c r="Y129" s="1"/>
  <c r="W130"/>
  <c r="Y130" s="1"/>
  <c r="W131"/>
  <c r="Y131" s="1"/>
  <c r="W132"/>
  <c r="Y132" s="1"/>
  <c r="W133"/>
  <c r="W134"/>
  <c r="Y134" s="1"/>
  <c r="W135"/>
  <c r="Y135" s="1"/>
  <c r="W136"/>
  <c r="Y136" s="1"/>
  <c r="W137"/>
  <c r="Y137" s="1"/>
  <c r="W138"/>
  <c r="Y138" s="1"/>
  <c r="W139"/>
  <c r="Y139" s="1"/>
  <c r="W140"/>
  <c r="Y140" s="1"/>
  <c r="W141"/>
  <c r="W142"/>
  <c r="Y142" s="1"/>
  <c r="W143"/>
  <c r="Y143" s="1"/>
  <c r="W144"/>
  <c r="Y144" s="1"/>
  <c r="W145"/>
  <c r="Y145" s="1"/>
  <c r="W146"/>
  <c r="Y146" s="1"/>
  <c r="W147"/>
  <c r="Y147" s="1"/>
  <c r="W148"/>
  <c r="Y148" s="1"/>
  <c r="W149"/>
  <c r="W150"/>
  <c r="Y150" s="1"/>
  <c r="W151"/>
  <c r="Y151" s="1"/>
  <c r="W152"/>
  <c r="Y152" s="1"/>
  <c r="W153"/>
  <c r="Y153" s="1"/>
  <c r="W154"/>
  <c r="Y154" s="1"/>
  <c r="W155"/>
  <c r="Y155" s="1"/>
  <c r="W156"/>
  <c r="Y156" s="1"/>
  <c r="W157"/>
  <c r="W158"/>
  <c r="Y158" s="1"/>
  <c r="W159"/>
  <c r="Y159" s="1"/>
  <c r="W160"/>
  <c r="Y160" s="1"/>
  <c r="W161"/>
  <c r="Y161" s="1"/>
  <c r="W162"/>
  <c r="Y162" s="1"/>
  <c r="W163"/>
  <c r="Y163" s="1"/>
  <c r="W164"/>
  <c r="Y164" s="1"/>
  <c r="W165"/>
  <c r="W166"/>
  <c r="Y166" s="1"/>
  <c r="W167"/>
  <c r="Y167" s="1"/>
  <c r="W168"/>
  <c r="Y168" s="1"/>
  <c r="W169"/>
  <c r="Y169" s="1"/>
  <c r="W170"/>
  <c r="Y170" s="1"/>
  <c r="W171"/>
  <c r="Y171" s="1"/>
  <c r="W172"/>
  <c r="Y172" s="1"/>
  <c r="W173"/>
  <c r="W174"/>
  <c r="Y174" s="1"/>
  <c r="W175"/>
  <c r="Y175" s="1"/>
  <c r="W176"/>
  <c r="Y176" s="1"/>
  <c r="W177"/>
  <c r="Y177" s="1"/>
  <c r="W178"/>
  <c r="Y178" s="1"/>
  <c r="W179"/>
  <c r="Y179" s="1"/>
  <c r="W180"/>
  <c r="Y180" s="1"/>
  <c r="W181"/>
  <c r="W182"/>
  <c r="Y182" s="1"/>
  <c r="W183"/>
  <c r="Y183" s="1"/>
  <c r="W184"/>
  <c r="Y184" s="1"/>
  <c r="W185"/>
  <c r="Y185" s="1"/>
  <c r="W186"/>
  <c r="Y186" s="1"/>
  <c r="W187"/>
  <c r="Y187" s="1"/>
  <c r="W188"/>
  <c r="Y188" s="1"/>
  <c r="W189"/>
  <c r="W190"/>
  <c r="Y190" s="1"/>
  <c r="W191"/>
  <c r="Y191" s="1"/>
  <c r="W192"/>
  <c r="Y192" s="1"/>
  <c r="W193"/>
  <c r="Y193" s="1"/>
  <c r="W194"/>
  <c r="Y194" s="1"/>
  <c r="W195"/>
  <c r="Y195" s="1"/>
  <c r="W196"/>
  <c r="Y196" s="1"/>
  <c r="W197"/>
  <c r="Y197" s="1"/>
  <c r="W198"/>
  <c r="W199"/>
  <c r="Y199" s="1"/>
  <c r="W200"/>
  <c r="Y200" s="1"/>
  <c r="W201"/>
  <c r="Y201" s="1"/>
  <c r="W202"/>
  <c r="Y202" s="1"/>
  <c r="W203"/>
  <c r="Y203" s="1"/>
  <c r="W204"/>
  <c r="Y204" s="1"/>
  <c r="W205"/>
  <c r="Y205" s="1"/>
  <c r="W206"/>
  <c r="W207"/>
  <c r="Y207" s="1"/>
  <c r="W208"/>
  <c r="Y208" s="1"/>
  <c r="W209"/>
  <c r="Y209" s="1"/>
  <c r="W210"/>
  <c r="Y210" s="1"/>
  <c r="W211"/>
  <c r="Y211" s="1"/>
  <c r="W212"/>
  <c r="Y212" s="1"/>
  <c r="W213"/>
  <c r="Y213" s="1"/>
  <c r="W214"/>
  <c r="W215"/>
  <c r="Y215" s="1"/>
  <c r="W216"/>
  <c r="Y216" s="1"/>
  <c r="W217"/>
  <c r="Y217" s="1"/>
  <c r="W218"/>
  <c r="Y218" s="1"/>
  <c r="W219"/>
  <c r="Y219" s="1"/>
  <c r="W220"/>
  <c r="Y220" s="1"/>
  <c r="W221"/>
  <c r="Y221" s="1"/>
  <c r="W222"/>
  <c r="W223"/>
  <c r="Y223" s="1"/>
  <c r="W224"/>
  <c r="Y224" s="1"/>
  <c r="W225"/>
  <c r="Y225" s="1"/>
  <c r="W226"/>
  <c r="Y226" s="1"/>
  <c r="W227"/>
  <c r="Y227" s="1"/>
  <c r="W228"/>
  <c r="Y228" s="1"/>
  <c r="W229"/>
  <c r="Y229" s="1"/>
  <c r="W230"/>
  <c r="W231"/>
  <c r="Y231" s="1"/>
  <c r="W232"/>
  <c r="Y232" s="1"/>
  <c r="W233"/>
  <c r="Y233" s="1"/>
  <c r="W234"/>
  <c r="Y234" s="1"/>
  <c r="W235"/>
  <c r="Y235" s="1"/>
  <c r="W236"/>
  <c r="Y236" s="1"/>
  <c r="W237"/>
  <c r="Y237" s="1"/>
  <c r="W238"/>
  <c r="W239"/>
  <c r="Y239" s="1"/>
  <c r="W240"/>
  <c r="Y240" s="1"/>
  <c r="W241"/>
  <c r="Y241" s="1"/>
  <c r="W242"/>
  <c r="Y242" s="1"/>
  <c r="W243"/>
  <c r="Y243" s="1"/>
  <c r="W244"/>
  <c r="Y244" s="1"/>
  <c r="W245"/>
  <c r="Y245" s="1"/>
  <c r="W246"/>
  <c r="W247"/>
  <c r="Y247" s="1"/>
  <c r="W248"/>
  <c r="Y248" s="1"/>
  <c r="W249"/>
  <c r="Y249" s="1"/>
  <c r="W250"/>
  <c r="Y250" s="1"/>
  <c r="W251"/>
  <c r="Y251" s="1"/>
  <c r="W252"/>
  <c r="Y252" s="1"/>
  <c r="W253"/>
  <c r="Y253" s="1"/>
  <c r="W254"/>
  <c r="Y254" s="1"/>
  <c r="W255"/>
  <c r="W256"/>
  <c r="Y256" s="1"/>
  <c r="W257"/>
  <c r="Y257" s="1"/>
  <c r="W258"/>
  <c r="Y258" s="1"/>
  <c r="V9"/>
  <c r="X9" s="1"/>
  <c r="AA9" s="1"/>
  <c r="AB9" s="1"/>
  <c r="V10"/>
  <c r="X10" s="1"/>
  <c r="AA10" s="1"/>
  <c r="AB10" s="1"/>
  <c r="V11"/>
  <c r="X11" s="1"/>
  <c r="AA11" s="1"/>
  <c r="AB11" s="1"/>
  <c r="V12"/>
  <c r="X12" s="1"/>
  <c r="AA12" s="1"/>
  <c r="AB12" s="1"/>
  <c r="V13"/>
  <c r="V14"/>
  <c r="X14" s="1"/>
  <c r="AA14" s="1"/>
  <c r="AB14" s="1"/>
  <c r="V15"/>
  <c r="X15" s="1"/>
  <c r="V16"/>
  <c r="X16" s="1"/>
  <c r="AA16" s="1"/>
  <c r="AB16" s="1"/>
  <c r="V17"/>
  <c r="X17" s="1"/>
  <c r="AA17" s="1"/>
  <c r="AB17" s="1"/>
  <c r="V18"/>
  <c r="X18" s="1"/>
  <c r="AA18" s="1"/>
  <c r="AB18" s="1"/>
  <c r="V19"/>
  <c r="X19" s="1"/>
  <c r="AA19" s="1"/>
  <c r="AB19" s="1"/>
  <c r="V20"/>
  <c r="X20" s="1"/>
  <c r="AA20" s="1"/>
  <c r="AB20" s="1"/>
  <c r="V21"/>
  <c r="V22"/>
  <c r="X22" s="1"/>
  <c r="AA22" s="1"/>
  <c r="AB22" s="1"/>
  <c r="V23"/>
  <c r="X23" s="1"/>
  <c r="V24"/>
  <c r="X24" s="1"/>
  <c r="AA24" s="1"/>
  <c r="AB24" s="1"/>
  <c r="V25"/>
  <c r="X25" s="1"/>
  <c r="AA25" s="1"/>
  <c r="AB25" s="1"/>
  <c r="V26"/>
  <c r="X26" s="1"/>
  <c r="AA26" s="1"/>
  <c r="AB26" s="1"/>
  <c r="V27"/>
  <c r="X27" s="1"/>
  <c r="AA27" s="1"/>
  <c r="AB27" s="1"/>
  <c r="V28"/>
  <c r="X28" s="1"/>
  <c r="AA28" s="1"/>
  <c r="AB28" s="1"/>
  <c r="V29"/>
  <c r="V30"/>
  <c r="X30" s="1"/>
  <c r="AA30" s="1"/>
  <c r="AB30" s="1"/>
  <c r="V31"/>
  <c r="X31" s="1"/>
  <c r="V32"/>
  <c r="X32" s="1"/>
  <c r="AA32" s="1"/>
  <c r="AB32" s="1"/>
  <c r="V33"/>
  <c r="X33" s="1"/>
  <c r="AA33" s="1"/>
  <c r="AB33" s="1"/>
  <c r="V34"/>
  <c r="X34" s="1"/>
  <c r="AA34" s="1"/>
  <c r="AB34" s="1"/>
  <c r="V35"/>
  <c r="X35" s="1"/>
  <c r="AA35" s="1"/>
  <c r="AB35" s="1"/>
  <c r="V36"/>
  <c r="X36" s="1"/>
  <c r="AA36" s="1"/>
  <c r="AB36" s="1"/>
  <c r="V37"/>
  <c r="V38"/>
  <c r="X38" s="1"/>
  <c r="AA38" s="1"/>
  <c r="AB38" s="1"/>
  <c r="V39"/>
  <c r="X39" s="1"/>
  <c r="V40"/>
  <c r="X40" s="1"/>
  <c r="AA40" s="1"/>
  <c r="AB40" s="1"/>
  <c r="V41"/>
  <c r="X41" s="1"/>
  <c r="AA41" s="1"/>
  <c r="AB41" s="1"/>
  <c r="V42"/>
  <c r="X42" s="1"/>
  <c r="AA42" s="1"/>
  <c r="AB42" s="1"/>
  <c r="V43"/>
  <c r="X43" s="1"/>
  <c r="AA43" s="1"/>
  <c r="AB43" s="1"/>
  <c r="V44"/>
  <c r="X44" s="1"/>
  <c r="AA44" s="1"/>
  <c r="AB44" s="1"/>
  <c r="V45"/>
  <c r="V46"/>
  <c r="X46" s="1"/>
  <c r="AA46" s="1"/>
  <c r="AB46" s="1"/>
  <c r="V47"/>
  <c r="X47" s="1"/>
  <c r="V48"/>
  <c r="X48" s="1"/>
  <c r="AA48" s="1"/>
  <c r="AB48" s="1"/>
  <c r="V49"/>
  <c r="X49" s="1"/>
  <c r="AA49" s="1"/>
  <c r="AB49" s="1"/>
  <c r="V50"/>
  <c r="X50" s="1"/>
  <c r="AA50" s="1"/>
  <c r="AB50" s="1"/>
  <c r="V51"/>
  <c r="X51" s="1"/>
  <c r="AA51" s="1"/>
  <c r="AB51" s="1"/>
  <c r="V52"/>
  <c r="X52" s="1"/>
  <c r="AA52" s="1"/>
  <c r="AB52" s="1"/>
  <c r="V53"/>
  <c r="V54"/>
  <c r="X54" s="1"/>
  <c r="AA54" s="1"/>
  <c r="AB54" s="1"/>
  <c r="V55"/>
  <c r="X55" s="1"/>
  <c r="V56"/>
  <c r="X56" s="1"/>
  <c r="AA56" s="1"/>
  <c r="AB56" s="1"/>
  <c r="V57"/>
  <c r="X57" s="1"/>
  <c r="AA57" s="1"/>
  <c r="AB57" s="1"/>
  <c r="V58"/>
  <c r="X58" s="1"/>
  <c r="AA58" s="1"/>
  <c r="AB58" s="1"/>
  <c r="V59"/>
  <c r="X59" s="1"/>
  <c r="AA59" s="1"/>
  <c r="AB59" s="1"/>
  <c r="V60"/>
  <c r="X60" s="1"/>
  <c r="AA60" s="1"/>
  <c r="AB60" s="1"/>
  <c r="V61"/>
  <c r="V62"/>
  <c r="X62" s="1"/>
  <c r="AA62" s="1"/>
  <c r="AB62" s="1"/>
  <c r="V63"/>
  <c r="X63" s="1"/>
  <c r="V64"/>
  <c r="X64" s="1"/>
  <c r="AA64" s="1"/>
  <c r="AB64" s="1"/>
  <c r="V65"/>
  <c r="X65" s="1"/>
  <c r="AA65" s="1"/>
  <c r="AB65" s="1"/>
  <c r="V66"/>
  <c r="X66" s="1"/>
  <c r="AA66" s="1"/>
  <c r="AB66" s="1"/>
  <c r="V67"/>
  <c r="X67" s="1"/>
  <c r="AA67" s="1"/>
  <c r="AB67" s="1"/>
  <c r="V68"/>
  <c r="X68" s="1"/>
  <c r="AA68" s="1"/>
  <c r="AB68" s="1"/>
  <c r="V69"/>
  <c r="V70"/>
  <c r="X70" s="1"/>
  <c r="AA70" s="1"/>
  <c r="AB70" s="1"/>
  <c r="V71"/>
  <c r="X71" s="1"/>
  <c r="V72"/>
  <c r="X72" s="1"/>
  <c r="AA72" s="1"/>
  <c r="AB72" s="1"/>
  <c r="V73"/>
  <c r="X73" s="1"/>
  <c r="AA73" s="1"/>
  <c r="AB73" s="1"/>
  <c r="V74"/>
  <c r="X74" s="1"/>
  <c r="AA74" s="1"/>
  <c r="AB74" s="1"/>
  <c r="V75"/>
  <c r="X75" s="1"/>
  <c r="AA75" s="1"/>
  <c r="AB75" s="1"/>
  <c r="AC75" s="1"/>
  <c r="AD75" s="1"/>
  <c r="S73" i="7" s="1"/>
  <c r="T73" s="1"/>
  <c r="U73" s="1"/>
  <c r="S73" i="8" s="1"/>
  <c r="T73" s="1"/>
  <c r="W73" s="1"/>
  <c r="S73" i="9" s="1"/>
  <c r="T73" s="1"/>
  <c r="W73" s="1"/>
  <c r="S73" i="11" s="1"/>
  <c r="T73" s="1"/>
  <c r="W73" s="1"/>
  <c r="S73" i="12" s="1"/>
  <c r="T73" s="1"/>
  <c r="W73" s="1"/>
  <c r="S73" i="13" s="1"/>
  <c r="T73" s="1"/>
  <c r="W73" s="1"/>
  <c r="S73" i="14" s="1"/>
  <c r="T73" s="1"/>
  <c r="V76" i="5"/>
  <c r="X76" s="1"/>
  <c r="AA76" s="1"/>
  <c r="AB76" s="1"/>
  <c r="V77"/>
  <c r="V78"/>
  <c r="X78" s="1"/>
  <c r="AA78" s="1"/>
  <c r="AB78" s="1"/>
  <c r="V79"/>
  <c r="X79" s="1"/>
  <c r="V80"/>
  <c r="X80" s="1"/>
  <c r="AA80" s="1"/>
  <c r="AB80" s="1"/>
  <c r="V81"/>
  <c r="X81" s="1"/>
  <c r="AA81" s="1"/>
  <c r="AB81" s="1"/>
  <c r="V82"/>
  <c r="X82" s="1"/>
  <c r="AA82" s="1"/>
  <c r="AB82" s="1"/>
  <c r="V83"/>
  <c r="X83" s="1"/>
  <c r="AA83" s="1"/>
  <c r="AB83" s="1"/>
  <c r="V84"/>
  <c r="X84" s="1"/>
  <c r="AA84" s="1"/>
  <c r="AB84" s="1"/>
  <c r="V85"/>
  <c r="V86"/>
  <c r="X86" s="1"/>
  <c r="AA86" s="1"/>
  <c r="AB86" s="1"/>
  <c r="V87"/>
  <c r="X87" s="1"/>
  <c r="V88"/>
  <c r="X88" s="1"/>
  <c r="AA88" s="1"/>
  <c r="AB88" s="1"/>
  <c r="V89"/>
  <c r="X89" s="1"/>
  <c r="AA89" s="1"/>
  <c r="AB89" s="1"/>
  <c r="V90"/>
  <c r="X90" s="1"/>
  <c r="AA90" s="1"/>
  <c r="AB90" s="1"/>
  <c r="V91"/>
  <c r="X91" s="1"/>
  <c r="AA91" s="1"/>
  <c r="AB91" s="1"/>
  <c r="V92"/>
  <c r="X92" s="1"/>
  <c r="AA92" s="1"/>
  <c r="AB92" s="1"/>
  <c r="V93"/>
  <c r="V94"/>
  <c r="X94" s="1"/>
  <c r="AA94" s="1"/>
  <c r="AB94" s="1"/>
  <c r="V95"/>
  <c r="X95" s="1"/>
  <c r="V96"/>
  <c r="X96" s="1"/>
  <c r="AA96" s="1"/>
  <c r="AB96" s="1"/>
  <c r="V97"/>
  <c r="X97" s="1"/>
  <c r="AA97" s="1"/>
  <c r="AB97" s="1"/>
  <c r="V98"/>
  <c r="X98" s="1"/>
  <c r="AA98" s="1"/>
  <c r="AB98" s="1"/>
  <c r="V99"/>
  <c r="X99" s="1"/>
  <c r="AA99" s="1"/>
  <c r="AB99" s="1"/>
  <c r="V100"/>
  <c r="X100" s="1"/>
  <c r="AA100" s="1"/>
  <c r="AB100" s="1"/>
  <c r="V101"/>
  <c r="V102"/>
  <c r="X102" s="1"/>
  <c r="AA102" s="1"/>
  <c r="AB102" s="1"/>
  <c r="V103"/>
  <c r="X103" s="1"/>
  <c r="V104"/>
  <c r="X104" s="1"/>
  <c r="AA104" s="1"/>
  <c r="AB104" s="1"/>
  <c r="V105"/>
  <c r="X105" s="1"/>
  <c r="AA105" s="1"/>
  <c r="AB105" s="1"/>
  <c r="V106"/>
  <c r="X106" s="1"/>
  <c r="AA106" s="1"/>
  <c r="AB106" s="1"/>
  <c r="V107"/>
  <c r="X107" s="1"/>
  <c r="AA107" s="1"/>
  <c r="AB107" s="1"/>
  <c r="V108"/>
  <c r="X108" s="1"/>
  <c r="AA108" s="1"/>
  <c r="AB108" s="1"/>
  <c r="V109"/>
  <c r="V110"/>
  <c r="X110" s="1"/>
  <c r="AA110" s="1"/>
  <c r="AB110" s="1"/>
  <c r="V111"/>
  <c r="X111" s="1"/>
  <c r="V112"/>
  <c r="X112" s="1"/>
  <c r="AA112" s="1"/>
  <c r="AB112" s="1"/>
  <c r="V113"/>
  <c r="X113" s="1"/>
  <c r="AA113" s="1"/>
  <c r="AB113" s="1"/>
  <c r="V114"/>
  <c r="X114" s="1"/>
  <c r="AA114" s="1"/>
  <c r="AB114" s="1"/>
  <c r="V115"/>
  <c r="X115" s="1"/>
  <c r="V116"/>
  <c r="X116" s="1"/>
  <c r="AA116" s="1"/>
  <c r="AB116" s="1"/>
  <c r="V117"/>
  <c r="X117" s="1"/>
  <c r="AA117" s="1"/>
  <c r="AB117" s="1"/>
  <c r="V118"/>
  <c r="V119"/>
  <c r="X119" s="1"/>
  <c r="V120"/>
  <c r="X120" s="1"/>
  <c r="AA120" s="1"/>
  <c r="AB120" s="1"/>
  <c r="V121"/>
  <c r="X121" s="1"/>
  <c r="AA121" s="1"/>
  <c r="AB121" s="1"/>
  <c r="V122"/>
  <c r="X122" s="1"/>
  <c r="AA122" s="1"/>
  <c r="AB122" s="1"/>
  <c r="V123"/>
  <c r="X123" s="1"/>
  <c r="AA123" s="1"/>
  <c r="AB123" s="1"/>
  <c r="V124"/>
  <c r="X124" s="1"/>
  <c r="AA124" s="1"/>
  <c r="AB124" s="1"/>
  <c r="V125"/>
  <c r="X125" s="1"/>
  <c r="AA125" s="1"/>
  <c r="AB125" s="1"/>
  <c r="V126"/>
  <c r="V127"/>
  <c r="X127" s="1"/>
  <c r="V128"/>
  <c r="X128" s="1"/>
  <c r="AA128" s="1"/>
  <c r="AB128" s="1"/>
  <c r="V129"/>
  <c r="X129" s="1"/>
  <c r="AA129" s="1"/>
  <c r="AB129" s="1"/>
  <c r="V130"/>
  <c r="X130" s="1"/>
  <c r="AA130" s="1"/>
  <c r="AB130" s="1"/>
  <c r="V131"/>
  <c r="X131" s="1"/>
  <c r="AA131" s="1"/>
  <c r="AB131" s="1"/>
  <c r="V132"/>
  <c r="X132" s="1"/>
  <c r="AA132" s="1"/>
  <c r="AB132" s="1"/>
  <c r="V133"/>
  <c r="X133" s="1"/>
  <c r="AA133" s="1"/>
  <c r="AB133" s="1"/>
  <c r="V134"/>
  <c r="V135"/>
  <c r="X135" s="1"/>
  <c r="V136"/>
  <c r="X136" s="1"/>
  <c r="AA136" s="1"/>
  <c r="AB136" s="1"/>
  <c r="V137"/>
  <c r="X137" s="1"/>
  <c r="AA137" s="1"/>
  <c r="AB137" s="1"/>
  <c r="V138"/>
  <c r="X138" s="1"/>
  <c r="AA138" s="1"/>
  <c r="AB138" s="1"/>
  <c r="V139"/>
  <c r="X139" s="1"/>
  <c r="AA139" s="1"/>
  <c r="AB139" s="1"/>
  <c r="V140"/>
  <c r="X140" s="1"/>
  <c r="AA140" s="1"/>
  <c r="AB140" s="1"/>
  <c r="V141"/>
  <c r="X141" s="1"/>
  <c r="AA141" s="1"/>
  <c r="AB141" s="1"/>
  <c r="V142"/>
  <c r="V143"/>
  <c r="X143" s="1"/>
  <c r="V144"/>
  <c r="X144" s="1"/>
  <c r="AA144" s="1"/>
  <c r="AB144" s="1"/>
  <c r="V145"/>
  <c r="X145" s="1"/>
  <c r="AA145" s="1"/>
  <c r="AB145" s="1"/>
  <c r="V146"/>
  <c r="X146" s="1"/>
  <c r="AA146" s="1"/>
  <c r="AB146" s="1"/>
  <c r="V147"/>
  <c r="X147" s="1"/>
  <c r="AA147" s="1"/>
  <c r="AB147" s="1"/>
  <c r="V148"/>
  <c r="X148" s="1"/>
  <c r="AA148" s="1"/>
  <c r="AB148" s="1"/>
  <c r="V149"/>
  <c r="X149" s="1"/>
  <c r="AA149" s="1"/>
  <c r="AB149" s="1"/>
  <c r="V150"/>
  <c r="V151"/>
  <c r="X151" s="1"/>
  <c r="V152"/>
  <c r="X152" s="1"/>
  <c r="AA152" s="1"/>
  <c r="AB152" s="1"/>
  <c r="V153"/>
  <c r="X153" s="1"/>
  <c r="AA153" s="1"/>
  <c r="AB153" s="1"/>
  <c r="V154"/>
  <c r="X154" s="1"/>
  <c r="AA154" s="1"/>
  <c r="AB154" s="1"/>
  <c r="V155"/>
  <c r="X155" s="1"/>
  <c r="AA155" s="1"/>
  <c r="AB155" s="1"/>
  <c r="V156"/>
  <c r="X156" s="1"/>
  <c r="AA156" s="1"/>
  <c r="AB156" s="1"/>
  <c r="V157"/>
  <c r="X157" s="1"/>
  <c r="AA157" s="1"/>
  <c r="AB157" s="1"/>
  <c r="V158"/>
  <c r="V159"/>
  <c r="X159" s="1"/>
  <c r="V160"/>
  <c r="X160" s="1"/>
  <c r="AA160" s="1"/>
  <c r="AB160" s="1"/>
  <c r="V161"/>
  <c r="X161" s="1"/>
  <c r="AA161" s="1"/>
  <c r="AB161" s="1"/>
  <c r="V162"/>
  <c r="X162" s="1"/>
  <c r="AA162" s="1"/>
  <c r="AB162" s="1"/>
  <c r="V163"/>
  <c r="X163" s="1"/>
  <c r="AA163" s="1"/>
  <c r="AB163" s="1"/>
  <c r="V164"/>
  <c r="X164" s="1"/>
  <c r="AA164" s="1"/>
  <c r="AB164" s="1"/>
  <c r="V165"/>
  <c r="X165" s="1"/>
  <c r="AA165" s="1"/>
  <c r="AB165" s="1"/>
  <c r="V166"/>
  <c r="V167"/>
  <c r="X167" s="1"/>
  <c r="V168"/>
  <c r="X168" s="1"/>
  <c r="AA168" s="1"/>
  <c r="AB168" s="1"/>
  <c r="V169"/>
  <c r="X169" s="1"/>
  <c r="AA169" s="1"/>
  <c r="AB169" s="1"/>
  <c r="V171"/>
  <c r="X171" s="1"/>
  <c r="AA171" s="1"/>
  <c r="AB171" s="1"/>
  <c r="V172"/>
  <c r="X172" s="1"/>
  <c r="AA172" s="1"/>
  <c r="AB172" s="1"/>
  <c r="V173"/>
  <c r="X173" s="1"/>
  <c r="AA173" s="1"/>
  <c r="AB173" s="1"/>
  <c r="V174"/>
  <c r="V175"/>
  <c r="X175" s="1"/>
  <c r="V176"/>
  <c r="X176" s="1"/>
  <c r="AA176" s="1"/>
  <c r="AB176" s="1"/>
  <c r="V177"/>
  <c r="X177" s="1"/>
  <c r="AA177" s="1"/>
  <c r="AB177" s="1"/>
  <c r="V178"/>
  <c r="X178" s="1"/>
  <c r="AA178" s="1"/>
  <c r="AB178" s="1"/>
  <c r="V179"/>
  <c r="X179" s="1"/>
  <c r="AA179" s="1"/>
  <c r="AB179" s="1"/>
  <c r="V180"/>
  <c r="X180" s="1"/>
  <c r="AA180" s="1"/>
  <c r="AB180" s="1"/>
  <c r="V181"/>
  <c r="X181" s="1"/>
  <c r="AA181" s="1"/>
  <c r="AB181" s="1"/>
  <c r="V182"/>
  <c r="V183"/>
  <c r="X183" s="1"/>
  <c r="V184"/>
  <c r="X184" s="1"/>
  <c r="AA184" s="1"/>
  <c r="AB184" s="1"/>
  <c r="V185"/>
  <c r="X185" s="1"/>
  <c r="AA185" s="1"/>
  <c r="AB185" s="1"/>
  <c r="V186"/>
  <c r="X186" s="1"/>
  <c r="AA186" s="1"/>
  <c r="AB186" s="1"/>
  <c r="V187"/>
  <c r="X187" s="1"/>
  <c r="AA187" s="1"/>
  <c r="AB187" s="1"/>
  <c r="V188"/>
  <c r="X188" s="1"/>
  <c r="AA188" s="1"/>
  <c r="AB188" s="1"/>
  <c r="V189"/>
  <c r="X189" s="1"/>
  <c r="AA189" s="1"/>
  <c r="AB189" s="1"/>
  <c r="V190"/>
  <c r="V191"/>
  <c r="X191" s="1"/>
  <c r="V192"/>
  <c r="X192" s="1"/>
  <c r="AA192" s="1"/>
  <c r="AB192" s="1"/>
  <c r="V193"/>
  <c r="X193" s="1"/>
  <c r="AA193" s="1"/>
  <c r="AB193" s="1"/>
  <c r="V194"/>
  <c r="X194" s="1"/>
  <c r="AA194" s="1"/>
  <c r="AB194" s="1"/>
  <c r="V195"/>
  <c r="X195" s="1"/>
  <c r="AA195" s="1"/>
  <c r="AB195" s="1"/>
  <c r="V196"/>
  <c r="X196" s="1"/>
  <c r="AA196" s="1"/>
  <c r="AB196" s="1"/>
  <c r="V197"/>
  <c r="X197" s="1"/>
  <c r="AA197" s="1"/>
  <c r="AB197" s="1"/>
  <c r="V198"/>
  <c r="V199"/>
  <c r="X199" s="1"/>
  <c r="V200"/>
  <c r="X200" s="1"/>
  <c r="AA200" s="1"/>
  <c r="AB200" s="1"/>
  <c r="V201"/>
  <c r="X201" s="1"/>
  <c r="AA201" s="1"/>
  <c r="AB201" s="1"/>
  <c r="V202"/>
  <c r="X202" s="1"/>
  <c r="AA202" s="1"/>
  <c r="AB202" s="1"/>
  <c r="V203"/>
  <c r="X203" s="1"/>
  <c r="AA203" s="1"/>
  <c r="AB203" s="1"/>
  <c r="V204"/>
  <c r="X204" s="1"/>
  <c r="AA204" s="1"/>
  <c r="AB204" s="1"/>
  <c r="V205"/>
  <c r="X205" s="1"/>
  <c r="AA205" s="1"/>
  <c r="AB205" s="1"/>
  <c r="V206"/>
  <c r="V207"/>
  <c r="X207" s="1"/>
  <c r="V208"/>
  <c r="X208" s="1"/>
  <c r="AA208" s="1"/>
  <c r="AB208" s="1"/>
  <c r="V209"/>
  <c r="X209" s="1"/>
  <c r="AA209" s="1"/>
  <c r="AB209" s="1"/>
  <c r="V210"/>
  <c r="X210" s="1"/>
  <c r="AA210" s="1"/>
  <c r="AB210" s="1"/>
  <c r="V211"/>
  <c r="X211" s="1"/>
  <c r="AA211" s="1"/>
  <c r="AB211" s="1"/>
  <c r="V212"/>
  <c r="X212" s="1"/>
  <c r="AA212" s="1"/>
  <c r="AB212" s="1"/>
  <c r="V213"/>
  <c r="X213" s="1"/>
  <c r="AA213" s="1"/>
  <c r="AB213" s="1"/>
  <c r="V214"/>
  <c r="V215"/>
  <c r="X215" s="1"/>
  <c r="V216"/>
  <c r="X216" s="1"/>
  <c r="AA216" s="1"/>
  <c r="AB216" s="1"/>
  <c r="V217"/>
  <c r="X217" s="1"/>
  <c r="AA217" s="1"/>
  <c r="AB217" s="1"/>
  <c r="V218"/>
  <c r="X218" s="1"/>
  <c r="AA218" s="1"/>
  <c r="AB218" s="1"/>
  <c r="V219"/>
  <c r="X219" s="1"/>
  <c r="AA219" s="1"/>
  <c r="AB219" s="1"/>
  <c r="V220"/>
  <c r="X220" s="1"/>
  <c r="AA220" s="1"/>
  <c r="AB220" s="1"/>
  <c r="V221"/>
  <c r="X221" s="1"/>
  <c r="AA221" s="1"/>
  <c r="AB221" s="1"/>
  <c r="V222"/>
  <c r="V223"/>
  <c r="X223" s="1"/>
  <c r="V224"/>
  <c r="X224" s="1"/>
  <c r="AA224" s="1"/>
  <c r="AB224" s="1"/>
  <c r="V225"/>
  <c r="X225" s="1"/>
  <c r="AA225" s="1"/>
  <c r="AB225" s="1"/>
  <c r="V226"/>
  <c r="X226" s="1"/>
  <c r="AA226" s="1"/>
  <c r="AB226" s="1"/>
  <c r="V227"/>
  <c r="X227" s="1"/>
  <c r="AA227" s="1"/>
  <c r="AB227" s="1"/>
  <c r="V228"/>
  <c r="X228" s="1"/>
  <c r="AA228" s="1"/>
  <c r="AB228" s="1"/>
  <c r="V229"/>
  <c r="X229" s="1"/>
  <c r="AA229" s="1"/>
  <c r="AB229" s="1"/>
  <c r="V230"/>
  <c r="V231"/>
  <c r="X231" s="1"/>
  <c r="V232"/>
  <c r="X232" s="1"/>
  <c r="AA232" s="1"/>
  <c r="AB232" s="1"/>
  <c r="V233"/>
  <c r="X233" s="1"/>
  <c r="AA233" s="1"/>
  <c r="AB233" s="1"/>
  <c r="V234"/>
  <c r="X234" s="1"/>
  <c r="AA234" s="1"/>
  <c r="AB234" s="1"/>
  <c r="V235"/>
  <c r="X235" s="1"/>
  <c r="AA235" s="1"/>
  <c r="AB235" s="1"/>
  <c r="V236"/>
  <c r="X236" s="1"/>
  <c r="AA236" s="1"/>
  <c r="AB236" s="1"/>
  <c r="V237"/>
  <c r="X237" s="1"/>
  <c r="AA237" s="1"/>
  <c r="AB237" s="1"/>
  <c r="V238"/>
  <c r="V239"/>
  <c r="X239" s="1"/>
  <c r="V240"/>
  <c r="X240" s="1"/>
  <c r="AA240" s="1"/>
  <c r="AB240" s="1"/>
  <c r="V241"/>
  <c r="X241" s="1"/>
  <c r="AA241" s="1"/>
  <c r="AB241" s="1"/>
  <c r="V242"/>
  <c r="X242" s="1"/>
  <c r="AA242" s="1"/>
  <c r="AB242" s="1"/>
  <c r="V243"/>
  <c r="X243" s="1"/>
  <c r="AA243" s="1"/>
  <c r="AB243" s="1"/>
  <c r="V244"/>
  <c r="X244" s="1"/>
  <c r="AA244" s="1"/>
  <c r="AB244" s="1"/>
  <c r="V245"/>
  <c r="X245" s="1"/>
  <c r="AA245" s="1"/>
  <c r="AB245" s="1"/>
  <c r="V246"/>
  <c r="V247"/>
  <c r="X247" s="1"/>
  <c r="V248"/>
  <c r="X248" s="1"/>
  <c r="AA248" s="1"/>
  <c r="AB248" s="1"/>
  <c r="V249"/>
  <c r="X249" s="1"/>
  <c r="AA249" s="1"/>
  <c r="AB249" s="1"/>
  <c r="V250"/>
  <c r="X250" s="1"/>
  <c r="AA250" s="1"/>
  <c r="AB250" s="1"/>
  <c r="V251"/>
  <c r="X251" s="1"/>
  <c r="AA251" s="1"/>
  <c r="AB251" s="1"/>
  <c r="V252"/>
  <c r="X252" s="1"/>
  <c r="AA252" s="1"/>
  <c r="AB252" s="1"/>
  <c r="V253"/>
  <c r="X253" s="1"/>
  <c r="AA253" s="1"/>
  <c r="AB253" s="1"/>
  <c r="V254"/>
  <c r="V255"/>
  <c r="X255" s="1"/>
  <c r="AA255" s="1"/>
  <c r="AB255" s="1"/>
  <c r="V256"/>
  <c r="X256" s="1"/>
  <c r="AA256" s="1"/>
  <c r="AB256" s="1"/>
  <c r="V257"/>
  <c r="X257" s="1"/>
  <c r="AA257" s="1"/>
  <c r="AB257" s="1"/>
  <c r="V258"/>
  <c r="X258" s="1"/>
  <c r="AA258" s="1"/>
  <c r="AB258" s="1"/>
  <c r="W8"/>
  <c r="Y8" s="1"/>
  <c r="V8"/>
  <c r="X8" s="1"/>
  <c r="AA247" l="1"/>
  <c r="AB247" s="1"/>
  <c r="AA239"/>
  <c r="AB239" s="1"/>
  <c r="AA231"/>
  <c r="AB231" s="1"/>
  <c r="AA223"/>
  <c r="AB223" s="1"/>
  <c r="AA215"/>
  <c r="AB215" s="1"/>
  <c r="AA207"/>
  <c r="AB207" s="1"/>
  <c r="AA199"/>
  <c r="AB199" s="1"/>
  <c r="AA191"/>
  <c r="AB191" s="1"/>
  <c r="AA183"/>
  <c r="AB183" s="1"/>
  <c r="AA175"/>
  <c r="AB175" s="1"/>
  <c r="AA254"/>
  <c r="AB254" s="1"/>
  <c r="AA190"/>
  <c r="AB190" s="1"/>
  <c r="AA174"/>
  <c r="AB174" s="1"/>
  <c r="AA8"/>
  <c r="AB8" s="1"/>
  <c r="AB260" s="1"/>
  <c r="AA166"/>
  <c r="AB166" s="1"/>
  <c r="AA167"/>
  <c r="AB167" s="1"/>
  <c r="AA159"/>
  <c r="AB159" s="1"/>
  <c r="AA151"/>
  <c r="AB151" s="1"/>
  <c r="AA143"/>
  <c r="AB143" s="1"/>
  <c r="AA135"/>
  <c r="AB135" s="1"/>
  <c r="AA127"/>
  <c r="AB127" s="1"/>
  <c r="AA119"/>
  <c r="AB119" s="1"/>
  <c r="AA111"/>
  <c r="AB111" s="1"/>
  <c r="AC111" s="1"/>
  <c r="AA103"/>
  <c r="AB103" s="1"/>
  <c r="AA95"/>
  <c r="AB95" s="1"/>
  <c r="AA87"/>
  <c r="AB87" s="1"/>
  <c r="AA79"/>
  <c r="AB79" s="1"/>
  <c r="AA71"/>
  <c r="AB71" s="1"/>
  <c r="AA63"/>
  <c r="AB63" s="1"/>
  <c r="AA55"/>
  <c r="AB55" s="1"/>
  <c r="AA47"/>
  <c r="AB47" s="1"/>
  <c r="AA39"/>
  <c r="AB39" s="1"/>
  <c r="AA31"/>
  <c r="AB31" s="1"/>
  <c r="AA23"/>
  <c r="AB23" s="1"/>
  <c r="AA15"/>
  <c r="AB15" s="1"/>
  <c r="AA142"/>
  <c r="AB142" s="1"/>
  <c r="AA77"/>
  <c r="AB77" s="1"/>
  <c r="AA21"/>
  <c r="AB21" s="1"/>
  <c r="AA118"/>
  <c r="AB118" s="1"/>
  <c r="AA85"/>
  <c r="AB85" s="1"/>
  <c r="AA53"/>
  <c r="AB53" s="1"/>
  <c r="AA158"/>
  <c r="AB158" s="1"/>
  <c r="AA101"/>
  <c r="AB101" s="1"/>
  <c r="AA29"/>
  <c r="AB29" s="1"/>
  <c r="AA150"/>
  <c r="AB150" s="1"/>
  <c r="AA93"/>
  <c r="AB93" s="1"/>
  <c r="AA37"/>
  <c r="AB37" s="1"/>
  <c r="AA170"/>
  <c r="AB170" s="1"/>
  <c r="AA109"/>
  <c r="AB109" s="1"/>
  <c r="AA61"/>
  <c r="AB61" s="1"/>
  <c r="AA45"/>
  <c r="AB45" s="1"/>
  <c r="AA134"/>
  <c r="AB134" s="1"/>
  <c r="AA69"/>
  <c r="AB69" s="1"/>
  <c r="AA13"/>
  <c r="AB13" s="1"/>
  <c r="AA115"/>
  <c r="AB115" s="1"/>
  <c r="R130"/>
  <c r="AC130" s="1"/>
  <c r="R39"/>
  <c r="AA260" l="1"/>
  <c r="AC39"/>
  <c r="L8"/>
  <c r="N8" s="1"/>
  <c r="L7"/>
  <c r="N7" s="1"/>
  <c r="M7"/>
  <c r="O7" s="1"/>
  <c r="Q7" s="1"/>
  <c r="M8"/>
  <c r="O8" s="1"/>
  <c r="L9"/>
  <c r="N9" s="1"/>
  <c r="M9"/>
  <c r="O9" s="1"/>
  <c r="L10"/>
  <c r="N10" s="1"/>
  <c r="M10"/>
  <c r="O10" s="1"/>
  <c r="L11"/>
  <c r="N11" s="1"/>
  <c r="M11"/>
  <c r="O11" s="1"/>
  <c r="L12"/>
  <c r="N12" s="1"/>
  <c r="M12"/>
  <c r="O12" s="1"/>
  <c r="L13"/>
  <c r="N13" s="1"/>
  <c r="M13"/>
  <c r="O13" s="1"/>
  <c r="L14"/>
  <c r="N14" s="1"/>
  <c r="M14"/>
  <c r="O14" s="1"/>
  <c r="L15"/>
  <c r="N15" s="1"/>
  <c r="M15"/>
  <c r="O15" s="1"/>
  <c r="L16"/>
  <c r="N16" s="1"/>
  <c r="M16"/>
  <c r="O16" s="1"/>
  <c r="L17"/>
  <c r="N17" s="1"/>
  <c r="M17"/>
  <c r="O17" s="1"/>
  <c r="L18"/>
  <c r="N18" s="1"/>
  <c r="M18"/>
  <c r="O18" s="1"/>
  <c r="L19"/>
  <c r="N19" s="1"/>
  <c r="M19"/>
  <c r="O19" s="1"/>
  <c r="L20"/>
  <c r="N20" s="1"/>
  <c r="M20"/>
  <c r="O20" s="1"/>
  <c r="L21"/>
  <c r="N21" s="1"/>
  <c r="M21"/>
  <c r="O21" s="1"/>
  <c r="L22"/>
  <c r="N22" s="1"/>
  <c r="M22"/>
  <c r="O22" s="1"/>
  <c r="L23"/>
  <c r="N23" s="1"/>
  <c r="M23"/>
  <c r="O23" s="1"/>
  <c r="L24"/>
  <c r="N24" s="1"/>
  <c r="M24"/>
  <c r="O24" s="1"/>
  <c r="L25"/>
  <c r="N25" s="1"/>
  <c r="M25"/>
  <c r="O25" s="1"/>
  <c r="L26"/>
  <c r="N26" s="1"/>
  <c r="Q26" s="1"/>
  <c r="R26" s="1"/>
  <c r="AC26" s="1"/>
  <c r="AD26" s="1"/>
  <c r="S26" i="7" s="1"/>
  <c r="T26" s="1"/>
  <c r="U26" s="1"/>
  <c r="S26" i="8" s="1"/>
  <c r="T26" s="1"/>
  <c r="M26" i="5"/>
  <c r="O26" s="1"/>
  <c r="L28"/>
  <c r="N28" s="1"/>
  <c r="M28"/>
  <c r="O28" s="1"/>
  <c r="L29"/>
  <c r="N29" s="1"/>
  <c r="M29"/>
  <c r="O29" s="1"/>
  <c r="L30"/>
  <c r="N30" s="1"/>
  <c r="M30"/>
  <c r="O30" s="1"/>
  <c r="L31"/>
  <c r="N31" s="1"/>
  <c r="M31"/>
  <c r="O31" s="1"/>
  <c r="L32"/>
  <c r="N32" s="1"/>
  <c r="M32"/>
  <c r="O32" s="1"/>
  <c r="L33"/>
  <c r="N33" s="1"/>
  <c r="M33"/>
  <c r="O33" s="1"/>
  <c r="L34"/>
  <c r="N34" s="1"/>
  <c r="M34"/>
  <c r="O34" s="1"/>
  <c r="L35"/>
  <c r="N35" s="1"/>
  <c r="M35"/>
  <c r="O35" s="1"/>
  <c r="L36"/>
  <c r="N36" s="1"/>
  <c r="M36"/>
  <c r="O36" s="1"/>
  <c r="L37"/>
  <c r="N37" s="1"/>
  <c r="M37"/>
  <c r="O37" s="1"/>
  <c r="L38"/>
  <c r="N38" s="1"/>
  <c r="M38"/>
  <c r="O38" s="1"/>
  <c r="L39"/>
  <c r="N39" s="1"/>
  <c r="M39"/>
  <c r="O39" s="1"/>
  <c r="L40"/>
  <c r="N40" s="1"/>
  <c r="M40"/>
  <c r="O40" s="1"/>
  <c r="L41"/>
  <c r="N41" s="1"/>
  <c r="M41"/>
  <c r="O41" s="1"/>
  <c r="L42"/>
  <c r="N42" s="1"/>
  <c r="M42"/>
  <c r="O42" s="1"/>
  <c r="L43"/>
  <c r="N43" s="1"/>
  <c r="M43"/>
  <c r="O43" s="1"/>
  <c r="L44"/>
  <c r="N44" s="1"/>
  <c r="M44"/>
  <c r="O44" s="1"/>
  <c r="L45"/>
  <c r="N45" s="1"/>
  <c r="M45"/>
  <c r="O45" s="1"/>
  <c r="L46"/>
  <c r="N46" s="1"/>
  <c r="M46"/>
  <c r="O46" s="1"/>
  <c r="L47"/>
  <c r="N47" s="1"/>
  <c r="M47"/>
  <c r="O47" s="1"/>
  <c r="L48"/>
  <c r="N48" s="1"/>
  <c r="M48"/>
  <c r="O48" s="1"/>
  <c r="L49"/>
  <c r="N49" s="1"/>
  <c r="M49"/>
  <c r="O49" s="1"/>
  <c r="L51"/>
  <c r="N51" s="1"/>
  <c r="M51"/>
  <c r="O51" s="1"/>
  <c r="L52"/>
  <c r="N52" s="1"/>
  <c r="M52"/>
  <c r="O52" s="1"/>
  <c r="L53"/>
  <c r="N53" s="1"/>
  <c r="M53"/>
  <c r="O53" s="1"/>
  <c r="L54"/>
  <c r="N54" s="1"/>
  <c r="M54"/>
  <c r="O54" s="1"/>
  <c r="L55"/>
  <c r="N55" s="1"/>
  <c r="M55"/>
  <c r="O55" s="1"/>
  <c r="L56"/>
  <c r="N56" s="1"/>
  <c r="M56"/>
  <c r="O56" s="1"/>
  <c r="L57"/>
  <c r="N57" s="1"/>
  <c r="M57"/>
  <c r="O57" s="1"/>
  <c r="L58"/>
  <c r="N58" s="1"/>
  <c r="M58"/>
  <c r="O58" s="1"/>
  <c r="L59"/>
  <c r="N59" s="1"/>
  <c r="M59"/>
  <c r="O59" s="1"/>
  <c r="L60"/>
  <c r="N60" s="1"/>
  <c r="M60"/>
  <c r="O60" s="1"/>
  <c r="L61"/>
  <c r="N61" s="1"/>
  <c r="M61"/>
  <c r="O61" s="1"/>
  <c r="L62"/>
  <c r="N62" s="1"/>
  <c r="M62"/>
  <c r="O62" s="1"/>
  <c r="L63"/>
  <c r="N63" s="1"/>
  <c r="M63"/>
  <c r="O63" s="1"/>
  <c r="L64"/>
  <c r="N64" s="1"/>
  <c r="M64"/>
  <c r="O64" s="1"/>
  <c r="L65"/>
  <c r="N65" s="1"/>
  <c r="M65"/>
  <c r="O65" s="1"/>
  <c r="L66"/>
  <c r="N66" s="1"/>
  <c r="M66"/>
  <c r="O66" s="1"/>
  <c r="L67"/>
  <c r="N67" s="1"/>
  <c r="M67"/>
  <c r="O67" s="1"/>
  <c r="L68"/>
  <c r="N68" s="1"/>
  <c r="M68"/>
  <c r="O68" s="1"/>
  <c r="L69"/>
  <c r="N69" s="1"/>
  <c r="M69"/>
  <c r="O69" s="1"/>
  <c r="L70"/>
  <c r="N70" s="1"/>
  <c r="M70"/>
  <c r="O70" s="1"/>
  <c r="L71"/>
  <c r="N71" s="1"/>
  <c r="M71"/>
  <c r="O71" s="1"/>
  <c r="L72"/>
  <c r="N72" s="1"/>
  <c r="M72"/>
  <c r="O72" s="1"/>
  <c r="L73"/>
  <c r="N73" s="1"/>
  <c r="M73"/>
  <c r="O73" s="1"/>
  <c r="L74"/>
  <c r="N74" s="1"/>
  <c r="M74"/>
  <c r="O74" s="1"/>
  <c r="L75"/>
  <c r="N75" s="1"/>
  <c r="M75"/>
  <c r="O75" s="1"/>
  <c r="L76"/>
  <c r="N76" s="1"/>
  <c r="M76"/>
  <c r="O76" s="1"/>
  <c r="L77"/>
  <c r="N77" s="1"/>
  <c r="M77"/>
  <c r="O77" s="1"/>
  <c r="L78"/>
  <c r="N78" s="1"/>
  <c r="M78"/>
  <c r="O78" s="1"/>
  <c r="L79"/>
  <c r="N79" s="1"/>
  <c r="M79"/>
  <c r="O79" s="1"/>
  <c r="L80"/>
  <c r="N80" s="1"/>
  <c r="M80"/>
  <c r="O80" s="1"/>
  <c r="L81"/>
  <c r="N81" s="1"/>
  <c r="Q81" s="1"/>
  <c r="R81" s="1"/>
  <c r="M81"/>
  <c r="O81" s="1"/>
  <c r="L82"/>
  <c r="N82" s="1"/>
  <c r="M82"/>
  <c r="O82" s="1"/>
  <c r="L83"/>
  <c r="N83" s="1"/>
  <c r="M83"/>
  <c r="O83" s="1"/>
  <c r="L84"/>
  <c r="N84" s="1"/>
  <c r="M84"/>
  <c r="O84" s="1"/>
  <c r="L85"/>
  <c r="N85" s="1"/>
  <c r="M85"/>
  <c r="O85" s="1"/>
  <c r="L86"/>
  <c r="N86" s="1"/>
  <c r="M86"/>
  <c r="O86" s="1"/>
  <c r="L87"/>
  <c r="N87" s="1"/>
  <c r="M87"/>
  <c r="O87" s="1"/>
  <c r="L88"/>
  <c r="N88" s="1"/>
  <c r="M88"/>
  <c r="O88" s="1"/>
  <c r="L89"/>
  <c r="N89" s="1"/>
  <c r="M89"/>
  <c r="O89" s="1"/>
  <c r="L90"/>
  <c r="N90" s="1"/>
  <c r="M90"/>
  <c r="O90" s="1"/>
  <c r="L91"/>
  <c r="N91" s="1"/>
  <c r="M91"/>
  <c r="O91" s="1"/>
  <c r="L92"/>
  <c r="N92" s="1"/>
  <c r="M92"/>
  <c r="O92" s="1"/>
  <c r="L93"/>
  <c r="N93" s="1"/>
  <c r="M93"/>
  <c r="O93" s="1"/>
  <c r="L94"/>
  <c r="N94" s="1"/>
  <c r="M94"/>
  <c r="O94" s="1"/>
  <c r="L95"/>
  <c r="N95" s="1"/>
  <c r="M95"/>
  <c r="O95" s="1"/>
  <c r="L96"/>
  <c r="N96" s="1"/>
  <c r="M96"/>
  <c r="O96" s="1"/>
  <c r="L97"/>
  <c r="N97" s="1"/>
  <c r="M97"/>
  <c r="O97" s="1"/>
  <c r="L98"/>
  <c r="N98" s="1"/>
  <c r="M98"/>
  <c r="O98" s="1"/>
  <c r="L99"/>
  <c r="N99" s="1"/>
  <c r="M99"/>
  <c r="O99" s="1"/>
  <c r="L100"/>
  <c r="N100" s="1"/>
  <c r="M100"/>
  <c r="O100" s="1"/>
  <c r="L101"/>
  <c r="N101" s="1"/>
  <c r="M101"/>
  <c r="O101" s="1"/>
  <c r="L102"/>
  <c r="N102" s="1"/>
  <c r="M102"/>
  <c r="O102" s="1"/>
  <c r="L103"/>
  <c r="N103" s="1"/>
  <c r="M103"/>
  <c r="O103" s="1"/>
  <c r="L104"/>
  <c r="N104" s="1"/>
  <c r="M104"/>
  <c r="O104" s="1"/>
  <c r="L105"/>
  <c r="N105" s="1"/>
  <c r="M105"/>
  <c r="O105" s="1"/>
  <c r="L106"/>
  <c r="N106" s="1"/>
  <c r="M106"/>
  <c r="O106" s="1"/>
  <c r="L107"/>
  <c r="N107" s="1"/>
  <c r="M107"/>
  <c r="O107" s="1"/>
  <c r="L108"/>
  <c r="N108" s="1"/>
  <c r="M108"/>
  <c r="O108" s="1"/>
  <c r="L109"/>
  <c r="N109" s="1"/>
  <c r="M109"/>
  <c r="O109" s="1"/>
  <c r="L110"/>
  <c r="N110" s="1"/>
  <c r="M110"/>
  <c r="O110" s="1"/>
  <c r="L111"/>
  <c r="N111" s="1"/>
  <c r="M111"/>
  <c r="O111" s="1"/>
  <c r="L112"/>
  <c r="N112" s="1"/>
  <c r="M112"/>
  <c r="O112" s="1"/>
  <c r="L113"/>
  <c r="N113" s="1"/>
  <c r="M113"/>
  <c r="O113" s="1"/>
  <c r="L114"/>
  <c r="N114" s="1"/>
  <c r="M114"/>
  <c r="O114" s="1"/>
  <c r="L115"/>
  <c r="N115" s="1"/>
  <c r="M115"/>
  <c r="O115" s="1"/>
  <c r="L116"/>
  <c r="N116" s="1"/>
  <c r="M116"/>
  <c r="O116" s="1"/>
  <c r="L117"/>
  <c r="N117" s="1"/>
  <c r="M117"/>
  <c r="O117" s="1"/>
  <c r="L118"/>
  <c r="N118" s="1"/>
  <c r="M118"/>
  <c r="O118" s="1"/>
  <c r="L119"/>
  <c r="N119" s="1"/>
  <c r="M119"/>
  <c r="O119" s="1"/>
  <c r="L120"/>
  <c r="N120" s="1"/>
  <c r="M120"/>
  <c r="O120" s="1"/>
  <c r="L121"/>
  <c r="N121" s="1"/>
  <c r="M121"/>
  <c r="O121" s="1"/>
  <c r="L122"/>
  <c r="N122" s="1"/>
  <c r="M122"/>
  <c r="O122" s="1"/>
  <c r="L123"/>
  <c r="N123" s="1"/>
  <c r="M123"/>
  <c r="O123" s="1"/>
  <c r="L124"/>
  <c r="N124" s="1"/>
  <c r="M124"/>
  <c r="O124" s="1"/>
  <c r="L125"/>
  <c r="N125" s="1"/>
  <c r="M125"/>
  <c r="O125" s="1"/>
  <c r="L126"/>
  <c r="N126" s="1"/>
  <c r="M126"/>
  <c r="O126" s="1"/>
  <c r="L127"/>
  <c r="N127" s="1"/>
  <c r="M127"/>
  <c r="O127" s="1"/>
  <c r="L128"/>
  <c r="N128" s="1"/>
  <c r="M128"/>
  <c r="O128" s="1"/>
  <c r="L129"/>
  <c r="N129" s="1"/>
  <c r="M129"/>
  <c r="O129" s="1"/>
  <c r="L130"/>
  <c r="N130" s="1"/>
  <c r="M130"/>
  <c r="O130" s="1"/>
  <c r="L131"/>
  <c r="N131" s="1"/>
  <c r="M131"/>
  <c r="O131" s="1"/>
  <c r="L132"/>
  <c r="N132" s="1"/>
  <c r="M132"/>
  <c r="O132" s="1"/>
  <c r="L133"/>
  <c r="N133" s="1"/>
  <c r="M133"/>
  <c r="O133" s="1"/>
  <c r="L134"/>
  <c r="N134" s="1"/>
  <c r="M134"/>
  <c r="O134" s="1"/>
  <c r="L135"/>
  <c r="N135" s="1"/>
  <c r="M135"/>
  <c r="O135" s="1"/>
  <c r="L136"/>
  <c r="N136" s="1"/>
  <c r="M136"/>
  <c r="O136" s="1"/>
  <c r="L137"/>
  <c r="N137" s="1"/>
  <c r="M137"/>
  <c r="O137" s="1"/>
  <c r="L138"/>
  <c r="N138" s="1"/>
  <c r="M138"/>
  <c r="O138" s="1"/>
  <c r="L139"/>
  <c r="N139" s="1"/>
  <c r="M139"/>
  <c r="O139" s="1"/>
  <c r="L140"/>
  <c r="N140" s="1"/>
  <c r="M140"/>
  <c r="O140" s="1"/>
  <c r="L141"/>
  <c r="N141" s="1"/>
  <c r="M141"/>
  <c r="O141" s="1"/>
  <c r="L142"/>
  <c r="N142" s="1"/>
  <c r="M142"/>
  <c r="O142" s="1"/>
  <c r="L143"/>
  <c r="N143" s="1"/>
  <c r="M143"/>
  <c r="O143" s="1"/>
  <c r="L144"/>
  <c r="N144" s="1"/>
  <c r="M144"/>
  <c r="O144" s="1"/>
  <c r="L145"/>
  <c r="N145" s="1"/>
  <c r="M145"/>
  <c r="O145" s="1"/>
  <c r="L146"/>
  <c r="N146" s="1"/>
  <c r="M146"/>
  <c r="O146" s="1"/>
  <c r="L147"/>
  <c r="N147" s="1"/>
  <c r="M147"/>
  <c r="O147" s="1"/>
  <c r="L148"/>
  <c r="N148" s="1"/>
  <c r="M148"/>
  <c r="O148" s="1"/>
  <c r="L149"/>
  <c r="N149" s="1"/>
  <c r="Q149" s="1"/>
  <c r="R149" s="1"/>
  <c r="M149"/>
  <c r="O149" s="1"/>
  <c r="L150"/>
  <c r="N150" s="1"/>
  <c r="M150"/>
  <c r="O150" s="1"/>
  <c r="L151"/>
  <c r="N151" s="1"/>
  <c r="M151"/>
  <c r="O151" s="1"/>
  <c r="L152"/>
  <c r="N152" s="1"/>
  <c r="M152"/>
  <c r="O152" s="1"/>
  <c r="L153"/>
  <c r="N153" s="1"/>
  <c r="M153"/>
  <c r="O153" s="1"/>
  <c r="L154"/>
  <c r="N154" s="1"/>
  <c r="M154"/>
  <c r="O154" s="1"/>
  <c r="L155"/>
  <c r="N155" s="1"/>
  <c r="M155"/>
  <c r="O155" s="1"/>
  <c r="L156"/>
  <c r="N156" s="1"/>
  <c r="M156"/>
  <c r="O156" s="1"/>
  <c r="L157"/>
  <c r="N157" s="1"/>
  <c r="M157"/>
  <c r="O157" s="1"/>
  <c r="L158"/>
  <c r="N158" s="1"/>
  <c r="M158"/>
  <c r="O158" s="1"/>
  <c r="L159"/>
  <c r="N159" s="1"/>
  <c r="M159"/>
  <c r="O159" s="1"/>
  <c r="L160"/>
  <c r="N160" s="1"/>
  <c r="M160"/>
  <c r="O160" s="1"/>
  <c r="L161"/>
  <c r="N161" s="1"/>
  <c r="M161"/>
  <c r="O161" s="1"/>
  <c r="L162"/>
  <c r="N162" s="1"/>
  <c r="M162"/>
  <c r="O162" s="1"/>
  <c r="L163"/>
  <c r="N163" s="1"/>
  <c r="M163"/>
  <c r="O163" s="1"/>
  <c r="L164"/>
  <c r="N164" s="1"/>
  <c r="M164"/>
  <c r="O164" s="1"/>
  <c r="L165"/>
  <c r="N165" s="1"/>
  <c r="M165"/>
  <c r="O165" s="1"/>
  <c r="L166"/>
  <c r="N166" s="1"/>
  <c r="M166"/>
  <c r="O166" s="1"/>
  <c r="L167"/>
  <c r="N167" s="1"/>
  <c r="M167"/>
  <c r="O167" s="1"/>
  <c r="L168"/>
  <c r="N168" s="1"/>
  <c r="M168"/>
  <c r="O168" s="1"/>
  <c r="L169"/>
  <c r="N169" s="1"/>
  <c r="M169"/>
  <c r="O169" s="1"/>
  <c r="L170"/>
  <c r="N170" s="1"/>
  <c r="M170"/>
  <c r="O170" s="1"/>
  <c r="L171"/>
  <c r="N171" s="1"/>
  <c r="M171"/>
  <c r="O171" s="1"/>
  <c r="L172"/>
  <c r="N172" s="1"/>
  <c r="M172"/>
  <c r="O172" s="1"/>
  <c r="L173"/>
  <c r="N173" s="1"/>
  <c r="M173"/>
  <c r="O173" s="1"/>
  <c r="L174"/>
  <c r="N174" s="1"/>
  <c r="M174"/>
  <c r="O174" s="1"/>
  <c r="L175"/>
  <c r="N175" s="1"/>
  <c r="M175"/>
  <c r="O175" s="1"/>
  <c r="L176"/>
  <c r="N176" s="1"/>
  <c r="M176"/>
  <c r="O176" s="1"/>
  <c r="L177"/>
  <c r="N177" s="1"/>
  <c r="M177"/>
  <c r="O177" s="1"/>
  <c r="L178"/>
  <c r="N178" s="1"/>
  <c r="M178"/>
  <c r="O178" s="1"/>
  <c r="L179"/>
  <c r="N179" s="1"/>
  <c r="M179"/>
  <c r="O179" s="1"/>
  <c r="L180"/>
  <c r="N180" s="1"/>
  <c r="M180"/>
  <c r="O180" s="1"/>
  <c r="L181"/>
  <c r="N181" s="1"/>
  <c r="M181"/>
  <c r="O181" s="1"/>
  <c r="L182"/>
  <c r="N182" s="1"/>
  <c r="M182"/>
  <c r="O182" s="1"/>
  <c r="L183"/>
  <c r="N183" s="1"/>
  <c r="M183"/>
  <c r="O183" s="1"/>
  <c r="L184"/>
  <c r="N184" s="1"/>
  <c r="M184"/>
  <c r="O184" s="1"/>
  <c r="L185"/>
  <c r="N185" s="1"/>
  <c r="M185"/>
  <c r="O185" s="1"/>
  <c r="L186"/>
  <c r="N186" s="1"/>
  <c r="M186"/>
  <c r="O186" s="1"/>
  <c r="L187"/>
  <c r="N187" s="1"/>
  <c r="M187"/>
  <c r="O187" s="1"/>
  <c r="L188"/>
  <c r="N188" s="1"/>
  <c r="M188"/>
  <c r="O188" s="1"/>
  <c r="L189"/>
  <c r="N189" s="1"/>
  <c r="M189"/>
  <c r="O189" s="1"/>
  <c r="L190"/>
  <c r="N190" s="1"/>
  <c r="M190"/>
  <c r="O190" s="1"/>
  <c r="L191"/>
  <c r="N191" s="1"/>
  <c r="M191"/>
  <c r="O191" s="1"/>
  <c r="L192"/>
  <c r="N192" s="1"/>
  <c r="M192"/>
  <c r="O192" s="1"/>
  <c r="L193"/>
  <c r="N193" s="1"/>
  <c r="M193"/>
  <c r="O193" s="1"/>
  <c r="L194"/>
  <c r="N194" s="1"/>
  <c r="M194"/>
  <c r="O194" s="1"/>
  <c r="L195"/>
  <c r="N195" s="1"/>
  <c r="M195"/>
  <c r="O195" s="1"/>
  <c r="L196"/>
  <c r="N196" s="1"/>
  <c r="M196"/>
  <c r="O196" s="1"/>
  <c r="L197"/>
  <c r="N197" s="1"/>
  <c r="M197"/>
  <c r="O197" s="1"/>
  <c r="L198"/>
  <c r="N198" s="1"/>
  <c r="M198"/>
  <c r="O198" s="1"/>
  <c r="L199"/>
  <c r="N199" s="1"/>
  <c r="M199"/>
  <c r="O199" s="1"/>
  <c r="L200"/>
  <c r="N200" s="1"/>
  <c r="M200"/>
  <c r="O200" s="1"/>
  <c r="L201"/>
  <c r="N201" s="1"/>
  <c r="M201"/>
  <c r="O201" s="1"/>
  <c r="L202"/>
  <c r="N202" s="1"/>
  <c r="Q202" s="1"/>
  <c r="R202" s="1"/>
  <c r="AC202" s="1"/>
  <c r="AD202" s="1"/>
  <c r="S196" i="7" s="1"/>
  <c r="T196" s="1"/>
  <c r="U196" s="1"/>
  <c r="S196" i="8" s="1"/>
  <c r="T196" s="1"/>
  <c r="W196" s="1"/>
  <c r="S196" i="9" s="1"/>
  <c r="T196" s="1"/>
  <c r="W196" s="1"/>
  <c r="S196" i="11" s="1"/>
  <c r="T196" s="1"/>
  <c r="W196" s="1"/>
  <c r="S197" i="12" s="1"/>
  <c r="T197" s="1"/>
  <c r="W197" s="1"/>
  <c r="S197" i="13" s="1"/>
  <c r="T197" s="1"/>
  <c r="W197" s="1"/>
  <c r="S197" i="14" s="1"/>
  <c r="T197" s="1"/>
  <c r="M202" i="5"/>
  <c r="O202" s="1"/>
  <c r="L203"/>
  <c r="N203" s="1"/>
  <c r="M203"/>
  <c r="O203" s="1"/>
  <c r="L204"/>
  <c r="N204" s="1"/>
  <c r="M204"/>
  <c r="O204" s="1"/>
  <c r="L205"/>
  <c r="N205" s="1"/>
  <c r="M205"/>
  <c r="O205" s="1"/>
  <c r="L206"/>
  <c r="N206" s="1"/>
  <c r="M206"/>
  <c r="O206" s="1"/>
  <c r="L207"/>
  <c r="N207" s="1"/>
  <c r="M207"/>
  <c r="O207" s="1"/>
  <c r="L208"/>
  <c r="N208" s="1"/>
  <c r="M208"/>
  <c r="O208" s="1"/>
  <c r="L209"/>
  <c r="N209" s="1"/>
  <c r="M209"/>
  <c r="O209" s="1"/>
  <c r="L210"/>
  <c r="N210" s="1"/>
  <c r="M210"/>
  <c r="O210" s="1"/>
  <c r="L211"/>
  <c r="N211" s="1"/>
  <c r="M211"/>
  <c r="O211" s="1"/>
  <c r="L212"/>
  <c r="N212" s="1"/>
  <c r="M212"/>
  <c r="O212" s="1"/>
  <c r="L213"/>
  <c r="N213" s="1"/>
  <c r="M213"/>
  <c r="O213" s="1"/>
  <c r="L214"/>
  <c r="N214" s="1"/>
  <c r="M214"/>
  <c r="O214" s="1"/>
  <c r="L215"/>
  <c r="N215" s="1"/>
  <c r="M215"/>
  <c r="O215" s="1"/>
  <c r="L216"/>
  <c r="N216" s="1"/>
  <c r="M216"/>
  <c r="O216" s="1"/>
  <c r="L217"/>
  <c r="N217" s="1"/>
  <c r="M217"/>
  <c r="O217" s="1"/>
  <c r="L218"/>
  <c r="N218" s="1"/>
  <c r="M218"/>
  <c r="O218" s="1"/>
  <c r="L219"/>
  <c r="N219" s="1"/>
  <c r="M219"/>
  <c r="O219" s="1"/>
  <c r="L220"/>
  <c r="N220" s="1"/>
  <c r="M220"/>
  <c r="O220" s="1"/>
  <c r="L221"/>
  <c r="N221" s="1"/>
  <c r="M221"/>
  <c r="O221" s="1"/>
  <c r="L222"/>
  <c r="N222" s="1"/>
  <c r="M222"/>
  <c r="O222" s="1"/>
  <c r="L223"/>
  <c r="N223" s="1"/>
  <c r="M223"/>
  <c r="O223" s="1"/>
  <c r="L224"/>
  <c r="N224" s="1"/>
  <c r="M224"/>
  <c r="O224" s="1"/>
  <c r="L225"/>
  <c r="N225" s="1"/>
  <c r="M225"/>
  <c r="O225" s="1"/>
  <c r="L226"/>
  <c r="N226" s="1"/>
  <c r="M226"/>
  <c r="O226" s="1"/>
  <c r="L227"/>
  <c r="N227" s="1"/>
  <c r="M227"/>
  <c r="O227" s="1"/>
  <c r="L228"/>
  <c r="N228" s="1"/>
  <c r="M228"/>
  <c r="O228" s="1"/>
  <c r="L229"/>
  <c r="N229" s="1"/>
  <c r="M229"/>
  <c r="O229" s="1"/>
  <c r="L230"/>
  <c r="N230" s="1"/>
  <c r="M230"/>
  <c r="O230" s="1"/>
  <c r="L231"/>
  <c r="N231" s="1"/>
  <c r="M231"/>
  <c r="O231" s="1"/>
  <c r="L232"/>
  <c r="N232" s="1"/>
  <c r="M232"/>
  <c r="O232" s="1"/>
  <c r="L233"/>
  <c r="N233" s="1"/>
  <c r="M233"/>
  <c r="O233" s="1"/>
  <c r="L234"/>
  <c r="N234" s="1"/>
  <c r="M234"/>
  <c r="O234" s="1"/>
  <c r="L235"/>
  <c r="N235" s="1"/>
  <c r="M235"/>
  <c r="O235" s="1"/>
  <c r="L236"/>
  <c r="N236" s="1"/>
  <c r="M236"/>
  <c r="O236" s="1"/>
  <c r="L237"/>
  <c r="N237" s="1"/>
  <c r="M237"/>
  <c r="O237" s="1"/>
  <c r="L238"/>
  <c r="N238" s="1"/>
  <c r="M238"/>
  <c r="O238" s="1"/>
  <c r="L239"/>
  <c r="N239" s="1"/>
  <c r="M239"/>
  <c r="O239" s="1"/>
  <c r="L240"/>
  <c r="N240" s="1"/>
  <c r="Q240" s="1"/>
  <c r="R240" s="1"/>
  <c r="AC240" s="1"/>
  <c r="M240"/>
  <c r="O240" s="1"/>
  <c r="L241"/>
  <c r="N241" s="1"/>
  <c r="M241"/>
  <c r="O241" s="1"/>
  <c r="L242"/>
  <c r="N242" s="1"/>
  <c r="M242"/>
  <c r="O242" s="1"/>
  <c r="L243"/>
  <c r="N243" s="1"/>
  <c r="M243"/>
  <c r="O243" s="1"/>
  <c r="L244"/>
  <c r="N244" s="1"/>
  <c r="M244"/>
  <c r="O244" s="1"/>
  <c r="L245"/>
  <c r="N245" s="1"/>
  <c r="M245"/>
  <c r="O245" s="1"/>
  <c r="L246"/>
  <c r="N246" s="1"/>
  <c r="M246"/>
  <c r="O246" s="1"/>
  <c r="L247"/>
  <c r="N247" s="1"/>
  <c r="M247"/>
  <c r="O247" s="1"/>
  <c r="L248"/>
  <c r="N248" s="1"/>
  <c r="M248"/>
  <c r="O248" s="1"/>
  <c r="L249"/>
  <c r="N249" s="1"/>
  <c r="M249"/>
  <c r="O249" s="1"/>
  <c r="L250"/>
  <c r="N250" s="1"/>
  <c r="M250"/>
  <c r="O250" s="1"/>
  <c r="L251"/>
  <c r="N251" s="1"/>
  <c r="M251"/>
  <c r="O251" s="1"/>
  <c r="L252"/>
  <c r="N252" s="1"/>
  <c r="M252"/>
  <c r="O252" s="1"/>
  <c r="L253"/>
  <c r="N253" s="1"/>
  <c r="M253"/>
  <c r="O253" s="1"/>
  <c r="L254"/>
  <c r="N254" s="1"/>
  <c r="M254"/>
  <c r="O254" s="1"/>
  <c r="L255"/>
  <c r="N255" s="1"/>
  <c r="M255"/>
  <c r="O255" s="1"/>
  <c r="L256"/>
  <c r="N256" s="1"/>
  <c r="M256"/>
  <c r="O256" s="1"/>
  <c r="L257"/>
  <c r="N257" s="1"/>
  <c r="M257"/>
  <c r="O257" s="1"/>
  <c r="L258"/>
  <c r="N258" s="1"/>
  <c r="M258"/>
  <c r="O258" s="1"/>
  <c r="M27"/>
  <c r="O27" s="1"/>
  <c r="L27"/>
  <c r="N27" s="1"/>
  <c r="U26" i="8" l="1"/>
  <c r="Q198" i="5"/>
  <c r="R198" s="1"/>
  <c r="AC198" s="1"/>
  <c r="Q110"/>
  <c r="R110" s="1"/>
  <c r="AC110" s="1"/>
  <c r="Q82"/>
  <c r="R82" s="1"/>
  <c r="AC82" s="1"/>
  <c r="Q62"/>
  <c r="R62" s="1"/>
  <c r="AC62" s="1"/>
  <c r="Q145"/>
  <c r="R145" s="1"/>
  <c r="AC145" s="1"/>
  <c r="Q205"/>
  <c r="Q48"/>
  <c r="R48" s="1"/>
  <c r="AC48" s="1"/>
  <c r="Q244"/>
  <c r="R244" s="1"/>
  <c r="Q197"/>
  <c r="R197" s="1"/>
  <c r="AC197" s="1"/>
  <c r="AD197" s="1"/>
  <c r="S191" i="7" s="1"/>
  <c r="T191" s="1"/>
  <c r="Q32" i="5"/>
  <c r="R32" s="1"/>
  <c r="Q239"/>
  <c r="R239" s="1"/>
  <c r="AC239" s="1"/>
  <c r="AD239" s="1"/>
  <c r="S233" i="7" s="1"/>
  <c r="T233" s="1"/>
  <c r="U233" s="1"/>
  <c r="S232" i="8" s="1"/>
  <c r="T232" s="1"/>
  <c r="W232" s="1"/>
  <c r="S232" i="9" s="1"/>
  <c r="T232" s="1"/>
  <c r="W232" s="1"/>
  <c r="S232" i="11" s="1"/>
  <c r="T232" s="1"/>
  <c r="W232" s="1"/>
  <c r="S233" i="12" s="1"/>
  <c r="T233" s="1"/>
  <c r="W233" s="1"/>
  <c r="S233" i="13" s="1"/>
  <c r="T233" s="1"/>
  <c r="W233" s="1"/>
  <c r="S233" i="14" s="1"/>
  <c r="T233" s="1"/>
  <c r="Q204" i="5"/>
  <c r="R204" s="1"/>
  <c r="Q148"/>
  <c r="R148" s="1"/>
  <c r="AC148" s="1"/>
  <c r="AD148" s="1"/>
  <c r="S142" i="7" s="1"/>
  <c r="T142" s="1"/>
  <c r="U142" s="1"/>
  <c r="S142" i="8" s="1"/>
  <c r="T142" s="1"/>
  <c r="W142" s="1"/>
  <c r="S142" i="9" s="1"/>
  <c r="T142" s="1"/>
  <c r="W142" s="1"/>
  <c r="S142" i="11" s="1"/>
  <c r="T142" s="1"/>
  <c r="W142" s="1"/>
  <c r="S142" i="12" s="1"/>
  <c r="T142" s="1"/>
  <c r="W142" s="1"/>
  <c r="S142" i="13" s="1"/>
  <c r="T142" s="1"/>
  <c r="W142" s="1"/>
  <c r="S142" i="14" s="1"/>
  <c r="T142" s="1"/>
  <c r="Q136" i="5"/>
  <c r="R136" s="1"/>
  <c r="AC136" s="1"/>
  <c r="Q132"/>
  <c r="R132" s="1"/>
  <c r="AC132" s="1"/>
  <c r="Q80"/>
  <c r="R80" s="1"/>
  <c r="AC80" s="1"/>
  <c r="Q49"/>
  <c r="R49" s="1"/>
  <c r="AC49" s="1"/>
  <c r="AD49" s="1"/>
  <c r="S48" i="7" s="1"/>
  <c r="T48" s="1"/>
  <c r="Q61" i="5"/>
  <c r="R61" s="1"/>
  <c r="AC61" s="1"/>
  <c r="Q12"/>
  <c r="R12" s="1"/>
  <c r="AC12" s="1"/>
  <c r="Q177"/>
  <c r="R177" s="1"/>
  <c r="AC177" s="1"/>
  <c r="AD177" s="1"/>
  <c r="S171" i="7" s="1"/>
  <c r="T171" s="1"/>
  <c r="U171" s="1"/>
  <c r="S171" i="8" s="1"/>
  <c r="T171" s="1"/>
  <c r="W171" s="1"/>
  <c r="S171" i="9" s="1"/>
  <c r="T171" s="1"/>
  <c r="W171" s="1"/>
  <c r="S171" i="11" s="1"/>
  <c r="T171" s="1"/>
  <c r="U171" s="1"/>
  <c r="Q250" i="5"/>
  <c r="R250" s="1"/>
  <c r="AC250" s="1"/>
  <c r="Q206"/>
  <c r="R206" s="1"/>
  <c r="AC206" s="1"/>
  <c r="Q96"/>
  <c r="R96" s="1"/>
  <c r="AC96" s="1"/>
  <c r="Q40"/>
  <c r="R40" s="1"/>
  <c r="AC40" s="1"/>
  <c r="Q13"/>
  <c r="R13" s="1"/>
  <c r="AC13" s="1"/>
  <c r="Q258"/>
  <c r="R258" s="1"/>
  <c r="AC258" s="1"/>
  <c r="Q215"/>
  <c r="R215" s="1"/>
  <c r="AC215" s="1"/>
  <c r="AD215" s="1"/>
  <c r="S209" i="7" s="1"/>
  <c r="T209" s="1"/>
  <c r="U209" s="1"/>
  <c r="S209" i="8" s="1"/>
  <c r="T209" s="1"/>
  <c r="W209" s="1"/>
  <c r="S209" i="9" s="1"/>
  <c r="T209" s="1"/>
  <c r="W209" s="1"/>
  <c r="S209" i="11" s="1"/>
  <c r="T209" s="1"/>
  <c r="W209" s="1"/>
  <c r="S210" i="12" s="1"/>
  <c r="T210" s="1"/>
  <c r="W210" s="1"/>
  <c r="S210" i="13" s="1"/>
  <c r="T210" s="1"/>
  <c r="W210" s="1"/>
  <c r="S210" i="14" s="1"/>
  <c r="T210" s="1"/>
  <c r="Q226" i="5"/>
  <c r="R226" s="1"/>
  <c r="AC226" s="1"/>
  <c r="Q144"/>
  <c r="R144" s="1"/>
  <c r="AC144" s="1"/>
  <c r="Q89"/>
  <c r="R89" s="1"/>
  <c r="AC89" s="1"/>
  <c r="AD89" s="1"/>
  <c r="S87" i="7" s="1"/>
  <c r="T87" s="1"/>
  <c r="U87" s="1"/>
  <c r="S87" i="8" s="1"/>
  <c r="T87" s="1"/>
  <c r="W87" s="1"/>
  <c r="S87" i="9" s="1"/>
  <c r="T87" s="1"/>
  <c r="W87" s="1"/>
  <c r="S87" i="11" s="1"/>
  <c r="T87" s="1"/>
  <c r="W87" s="1"/>
  <c r="S87" i="12" s="1"/>
  <c r="T87" s="1"/>
  <c r="W87" s="1"/>
  <c r="S87" i="13" s="1"/>
  <c r="T87" s="1"/>
  <c r="W87" s="1"/>
  <c r="S87" i="14" s="1"/>
  <c r="T87" s="1"/>
  <c r="Q234" i="5"/>
  <c r="R234" s="1"/>
  <c r="AC234" s="1"/>
  <c r="Q117"/>
  <c r="R117" s="1"/>
  <c r="AC117" s="1"/>
  <c r="Q106"/>
  <c r="R106" s="1"/>
  <c r="AC106" s="1"/>
  <c r="AD106" s="1"/>
  <c r="S104" i="7" s="1"/>
  <c r="T104" s="1"/>
  <c r="Q93" i="5"/>
  <c r="R93" s="1"/>
  <c r="AC93" s="1"/>
  <c r="AD93" s="1"/>
  <c r="S91" i="7" s="1"/>
  <c r="T91" s="1"/>
  <c r="U91" s="1"/>
  <c r="S91" i="8" s="1"/>
  <c r="T91" s="1"/>
  <c r="Q53" i="5"/>
  <c r="R53" s="1"/>
  <c r="AC53" s="1"/>
  <c r="AD53" s="1"/>
  <c r="S52" i="7" s="1"/>
  <c r="T52" s="1"/>
  <c r="U52" s="1"/>
  <c r="S52" i="8" s="1"/>
  <c r="T52" s="1"/>
  <c r="W52" s="1"/>
  <c r="S52" i="9" s="1"/>
  <c r="T52" s="1"/>
  <c r="Q11" i="5"/>
  <c r="R11" s="1"/>
  <c r="AC11" s="1"/>
  <c r="Q9"/>
  <c r="R9" s="1"/>
  <c r="AC9" s="1"/>
  <c r="Q242"/>
  <c r="R242" s="1"/>
  <c r="AC242" s="1"/>
  <c r="Q214"/>
  <c r="R214" s="1"/>
  <c r="AC214" s="1"/>
  <c r="AD214" s="1"/>
  <c r="S208" i="7" s="1"/>
  <c r="T208" s="1"/>
  <c r="U208" s="1"/>
  <c r="S208" i="8" s="1"/>
  <c r="T208" s="1"/>
  <c r="W208" s="1"/>
  <c r="S208" i="9" s="1"/>
  <c r="T208" s="1"/>
  <c r="Q209" i="5"/>
  <c r="R209" s="1"/>
  <c r="AC209" s="1"/>
  <c r="AD209" s="1"/>
  <c r="S203" i="7" s="1"/>
  <c r="T203" s="1"/>
  <c r="U203" s="1"/>
  <c r="S203" i="8" s="1"/>
  <c r="T203" s="1"/>
  <c r="W203" s="1"/>
  <c r="S203" i="9" s="1"/>
  <c r="T203" s="1"/>
  <c r="W203" s="1"/>
  <c r="S203" i="11" s="1"/>
  <c r="T203" s="1"/>
  <c r="W203" s="1"/>
  <c r="S204" i="12" s="1"/>
  <c r="T204" s="1"/>
  <c r="W204" s="1"/>
  <c r="S204" i="13" s="1"/>
  <c r="T204" s="1"/>
  <c r="W204" s="1"/>
  <c r="S204" i="14" s="1"/>
  <c r="T204" s="1"/>
  <c r="Q186" i="5"/>
  <c r="R186" s="1"/>
  <c r="AC186" s="1"/>
  <c r="Q184"/>
  <c r="R184" s="1"/>
  <c r="AC184" s="1"/>
  <c r="AD184" s="1"/>
  <c r="S178" i="7" s="1"/>
  <c r="T178" s="1"/>
  <c r="U178" s="1"/>
  <c r="S178" i="8" s="1"/>
  <c r="T178" s="1"/>
  <c r="Q172" i="5"/>
  <c r="R172" s="1"/>
  <c r="AC172" s="1"/>
  <c r="AD172" s="1"/>
  <c r="S166" i="7" s="1"/>
  <c r="T166" s="1"/>
  <c r="U166" s="1"/>
  <c r="S166" i="8" s="1"/>
  <c r="T166" s="1"/>
  <c r="W166" s="1"/>
  <c r="S166" i="9" s="1"/>
  <c r="T166" s="1"/>
  <c r="W166" s="1"/>
  <c r="S166" i="11" s="1"/>
  <c r="T166" s="1"/>
  <c r="W166" s="1"/>
  <c r="S166" i="12" s="1"/>
  <c r="T166" s="1"/>
  <c r="W166" s="1"/>
  <c r="S166" i="13" s="1"/>
  <c r="T166" s="1"/>
  <c r="W166" s="1"/>
  <c r="S166" i="14" s="1"/>
  <c r="T166" s="1"/>
  <c r="Q115" i="5"/>
  <c r="R115" s="1"/>
  <c r="AC115" s="1"/>
  <c r="Q109"/>
  <c r="R109" s="1"/>
  <c r="AC109" s="1"/>
  <c r="AD109" s="1"/>
  <c r="S107" i="7" s="1"/>
  <c r="T107" s="1"/>
  <c r="U107" s="1"/>
  <c r="S107" i="8" s="1"/>
  <c r="T107" s="1"/>
  <c r="W107" s="1"/>
  <c r="S107" i="9" s="1"/>
  <c r="T107" s="1"/>
  <c r="W107" s="1"/>
  <c r="S107" i="11" s="1"/>
  <c r="T107" s="1"/>
  <c r="W107" s="1"/>
  <c r="S107" i="12" s="1"/>
  <c r="T107" s="1"/>
  <c r="W107" s="1"/>
  <c r="S107" i="13" s="1"/>
  <c r="T107" s="1"/>
  <c r="W107" s="1"/>
  <c r="S107" i="14" s="1"/>
  <c r="T107" s="1"/>
  <c r="Q68" i="5"/>
  <c r="R68" s="1"/>
  <c r="AC68" s="1"/>
  <c r="Q58"/>
  <c r="R58" s="1"/>
  <c r="AC58" s="1"/>
  <c r="Q41"/>
  <c r="R41" s="1"/>
  <c r="AC41" s="1"/>
  <c r="Q34"/>
  <c r="R34" s="1"/>
  <c r="AC34" s="1"/>
  <c r="AD34" s="1"/>
  <c r="S34" i="7" s="1"/>
  <c r="T34" s="1"/>
  <c r="U34" s="1"/>
  <c r="Q8" i="5"/>
  <c r="R8" s="1"/>
  <c r="AC8" s="1"/>
  <c r="Q27"/>
  <c r="R27" s="1"/>
  <c r="AC27" s="1"/>
  <c r="Q165"/>
  <c r="R165" s="1"/>
  <c r="AC165" s="1"/>
  <c r="AC149"/>
  <c r="AD149" s="1"/>
  <c r="S143" i="7" s="1"/>
  <c r="T143" s="1"/>
  <c r="U143" s="1"/>
  <c r="S143" i="8" s="1"/>
  <c r="T143" s="1"/>
  <c r="W143" s="1"/>
  <c r="S143" i="9" s="1"/>
  <c r="T143" s="1"/>
  <c r="W143" s="1"/>
  <c r="S143" i="11" s="1"/>
  <c r="T143" s="1"/>
  <c r="W143" s="1"/>
  <c r="S143" i="12" s="1"/>
  <c r="T143" s="1"/>
  <c r="W143" s="1"/>
  <c r="S143" i="13" s="1"/>
  <c r="T143" s="1"/>
  <c r="W143" s="1"/>
  <c r="S143" i="14" s="1"/>
  <c r="T143" s="1"/>
  <c r="Q147" i="5"/>
  <c r="R147" s="1"/>
  <c r="AC147" s="1"/>
  <c r="AD147" s="1"/>
  <c r="S141" i="7" s="1"/>
  <c r="T141" s="1"/>
  <c r="U141" s="1"/>
  <c r="S141" i="8" s="1"/>
  <c r="T141" s="1"/>
  <c r="Q114" i="5"/>
  <c r="R114" s="1"/>
  <c r="AC114" s="1"/>
  <c r="Q100"/>
  <c r="R100" s="1"/>
  <c r="AC100" s="1"/>
  <c r="AD100" s="1"/>
  <c r="S98" i="7" s="1"/>
  <c r="T98" s="1"/>
  <c r="AC81" i="5"/>
  <c r="AD81" s="1"/>
  <c r="Q59"/>
  <c r="R59" s="1"/>
  <c r="AC59" s="1"/>
  <c r="Q22"/>
  <c r="R22" s="1"/>
  <c r="AC22" s="1"/>
  <c r="Q10"/>
  <c r="R10" s="1"/>
  <c r="AC10" s="1"/>
  <c r="AD10" s="1"/>
  <c r="S10" i="7" s="1"/>
  <c r="T10" s="1"/>
  <c r="Q229" i="5"/>
  <c r="R229" s="1"/>
  <c r="AC229" s="1"/>
  <c r="AD229" s="1"/>
  <c r="S223" i="7" s="1"/>
  <c r="T223" s="1"/>
  <c r="Q208" i="5"/>
  <c r="R208" s="1"/>
  <c r="AC208" s="1"/>
  <c r="Q194"/>
  <c r="R194" s="1"/>
  <c r="AC194" s="1"/>
  <c r="Q168"/>
  <c r="R168" s="1"/>
  <c r="AC168" s="1"/>
  <c r="Q156"/>
  <c r="R156" s="1"/>
  <c r="AC156" s="1"/>
  <c r="Q143"/>
  <c r="R143" s="1"/>
  <c r="AC143" s="1"/>
  <c r="AD143" s="1"/>
  <c r="S138" i="7" s="1"/>
  <c r="T138" s="1"/>
  <c r="Q126" i="5"/>
  <c r="R126" s="1"/>
  <c r="AC126" s="1"/>
  <c r="AD126" s="1"/>
  <c r="S122" i="7" s="1"/>
  <c r="T122" s="1"/>
  <c r="U122" s="1"/>
  <c r="S122" i="8" s="1"/>
  <c r="T122" s="1"/>
  <c r="W122" s="1"/>
  <c r="S122" i="9" s="1"/>
  <c r="T122" s="1"/>
  <c r="W122" s="1"/>
  <c r="S122" i="11" s="1"/>
  <c r="T122" s="1"/>
  <c r="W122" s="1"/>
  <c r="S122" i="12" s="1"/>
  <c r="T122" s="1"/>
  <c r="W122" s="1"/>
  <c r="S122" i="13" s="1"/>
  <c r="T122" s="1"/>
  <c r="W122" s="1"/>
  <c r="S122" i="14" s="1"/>
  <c r="T122" s="1"/>
  <c r="W122" s="1"/>
  <c r="Q113" i="5"/>
  <c r="R113" s="1"/>
  <c r="AC113" s="1"/>
  <c r="AD113" s="1"/>
  <c r="S109" i="7" s="1"/>
  <c r="T109" s="1"/>
  <c r="Q84" i="5"/>
  <c r="R84" s="1"/>
  <c r="AC84" s="1"/>
  <c r="Q76"/>
  <c r="R76" s="1"/>
  <c r="AC76" s="1"/>
  <c r="AD76" s="1"/>
  <c r="S74" i="7" s="1"/>
  <c r="Q74" i="5"/>
  <c r="R74" s="1"/>
  <c r="AC74" s="1"/>
  <c r="Q72"/>
  <c r="R72" s="1"/>
  <c r="AC72" s="1"/>
  <c r="AD72" s="1"/>
  <c r="S70" i="7" s="1"/>
  <c r="T70" s="1"/>
  <c r="Q64" i="5"/>
  <c r="R64" s="1"/>
  <c r="AC64" s="1"/>
  <c r="Q33"/>
  <c r="R33" s="1"/>
  <c r="AC33" s="1"/>
  <c r="AD33" s="1"/>
  <c r="S33" i="7" s="1"/>
  <c r="T33" s="1"/>
  <c r="Q29" i="5"/>
  <c r="R29" s="1"/>
  <c r="AC29" s="1"/>
  <c r="Q23"/>
  <c r="R23" s="1"/>
  <c r="AC23" s="1"/>
  <c r="Q232"/>
  <c r="R232" s="1"/>
  <c r="AC232" s="1"/>
  <c r="Q79"/>
  <c r="R79" s="1"/>
  <c r="AC79" s="1"/>
  <c r="Q255"/>
  <c r="R255" s="1"/>
  <c r="AC255" s="1"/>
  <c r="AD255" s="1"/>
  <c r="S249" i="7" s="1"/>
  <c r="T249" s="1"/>
  <c r="Q227" i="5"/>
  <c r="R227" s="1"/>
  <c r="AC227" s="1"/>
  <c r="Q222"/>
  <c r="R222" s="1"/>
  <c r="AC222" s="1"/>
  <c r="AD222" s="1"/>
  <c r="S216" i="7" s="1"/>
  <c r="T216" s="1"/>
  <c r="U216" s="1"/>
  <c r="S216" i="8" s="1"/>
  <c r="T216" s="1"/>
  <c r="Q212" i="5"/>
  <c r="R212" s="1"/>
  <c r="AC212" s="1"/>
  <c r="AD212" s="1"/>
  <c r="S206" i="7" s="1"/>
  <c r="T206" s="1"/>
  <c r="AC204" i="5"/>
  <c r="AD204" s="1"/>
  <c r="S198" i="7" s="1"/>
  <c r="T198" s="1"/>
  <c r="U198" s="1"/>
  <c r="S198" i="8" s="1"/>
  <c r="T198" s="1"/>
  <c r="W198" s="1"/>
  <c r="S198" i="9" s="1"/>
  <c r="T198" s="1"/>
  <c r="W198" s="1"/>
  <c r="S198" i="11" s="1"/>
  <c r="T198" s="1"/>
  <c r="W198" s="1"/>
  <c r="S199" i="12" s="1"/>
  <c r="T199" s="1"/>
  <c r="W199" s="1"/>
  <c r="S199" i="13" s="1"/>
  <c r="T199" s="1"/>
  <c r="W199" s="1"/>
  <c r="S199" i="14" s="1"/>
  <c r="T199" s="1"/>
  <c r="Q182" i="5"/>
  <c r="R182" s="1"/>
  <c r="AC182" s="1"/>
  <c r="AD182" s="1"/>
  <c r="S176" i="7" s="1"/>
  <c r="Q120" i="5"/>
  <c r="R120" s="1"/>
  <c r="AC120" s="1"/>
  <c r="Q97"/>
  <c r="R97" s="1"/>
  <c r="AC97" s="1"/>
  <c r="Q70"/>
  <c r="R70" s="1"/>
  <c r="AC70" s="1"/>
  <c r="AD70" s="1"/>
  <c r="S68" i="7" s="1"/>
  <c r="T68" s="1"/>
  <c r="U68" s="1"/>
  <c r="S68" i="8" s="1"/>
  <c r="T68" s="1"/>
  <c r="W68" s="1"/>
  <c r="S68" i="9" s="1"/>
  <c r="T68" s="1"/>
  <c r="W68" s="1"/>
  <c r="S68" i="11" s="1"/>
  <c r="T68" s="1"/>
  <c r="W68" s="1"/>
  <c r="S68" i="12" s="1"/>
  <c r="T68" s="1"/>
  <c r="W68" s="1"/>
  <c r="S68" i="13" s="1"/>
  <c r="T68" s="1"/>
  <c r="W68" s="1"/>
  <c r="S68" i="14" s="1"/>
  <c r="T68" s="1"/>
  <c r="Q42" i="5"/>
  <c r="R42" s="1"/>
  <c r="AC42" s="1"/>
  <c r="Q37"/>
  <c r="R37" s="1"/>
  <c r="AC37" s="1"/>
  <c r="Q25"/>
  <c r="R25" s="1"/>
  <c r="AC25" s="1"/>
  <c r="Q257"/>
  <c r="R257" s="1"/>
  <c r="AC257" s="1"/>
  <c r="Q256"/>
  <c r="R256" s="1"/>
  <c r="AC256" s="1"/>
  <c r="Q254"/>
  <c r="R254" s="1"/>
  <c r="AC254" s="1"/>
  <c r="Q253"/>
  <c r="R253" s="1"/>
  <c r="AC253" s="1"/>
  <c r="Q252"/>
  <c r="R252" s="1"/>
  <c r="AC252" s="1"/>
  <c r="Q251"/>
  <c r="R251" s="1"/>
  <c r="AC251" s="1"/>
  <c r="AD251" s="1"/>
  <c r="S245" i="7" s="1"/>
  <c r="T245" s="1"/>
  <c r="U245" s="1"/>
  <c r="S244" i="8" s="1"/>
  <c r="T244" s="1"/>
  <c r="W244" s="1"/>
  <c r="S244" i="9" s="1"/>
  <c r="T244" s="1"/>
  <c r="W244" s="1"/>
  <c r="S244" i="11" s="1"/>
  <c r="T244" s="1"/>
  <c r="W244" s="1"/>
  <c r="S245" i="12" s="1"/>
  <c r="T245" s="1"/>
  <c r="W245" s="1"/>
  <c r="S245" i="13" s="1"/>
  <c r="T245" s="1"/>
  <c r="W245" s="1"/>
  <c r="S245" i="14" s="1"/>
  <c r="T245" s="1"/>
  <c r="Q249" i="5"/>
  <c r="R249" s="1"/>
  <c r="AC249" s="1"/>
  <c r="Q248"/>
  <c r="R248" s="1"/>
  <c r="AC248" s="1"/>
  <c r="Q247"/>
  <c r="R247" s="1"/>
  <c r="AC247" s="1"/>
  <c r="AD247" s="1"/>
  <c r="S241" i="7" s="1"/>
  <c r="T241" s="1"/>
  <c r="Q246" i="5"/>
  <c r="R246" s="1"/>
  <c r="AC246" s="1"/>
  <c r="Q245"/>
  <c r="R245" s="1"/>
  <c r="AC245" s="1"/>
  <c r="AC244"/>
  <c r="Q243"/>
  <c r="R243" s="1"/>
  <c r="AC243" s="1"/>
  <c r="AD243" s="1"/>
  <c r="S237" i="7" s="1"/>
  <c r="T237" s="1"/>
  <c r="Q241" i="5"/>
  <c r="R241" s="1"/>
  <c r="AC241" s="1"/>
  <c r="Q238"/>
  <c r="R238" s="1"/>
  <c r="AC238" s="1"/>
  <c r="AD238" s="1"/>
  <c r="S232" i="7" s="1"/>
  <c r="T232" s="1"/>
  <c r="U232" s="1"/>
  <c r="S231" i="8" s="1"/>
  <c r="T231" s="1"/>
  <c r="Q237" i="5"/>
  <c r="R237" s="1"/>
  <c r="AC237" s="1"/>
  <c r="AD237" s="1"/>
  <c r="S231" i="7" s="1"/>
  <c r="T231" s="1"/>
  <c r="Q236" i="5"/>
  <c r="R236" s="1"/>
  <c r="AC236" s="1"/>
  <c r="AD236" s="1"/>
  <c r="S230" i="7" s="1"/>
  <c r="T230" s="1"/>
  <c r="Q235" i="5"/>
  <c r="R235" s="1"/>
  <c r="AC235" s="1"/>
  <c r="Q233"/>
  <c r="R233" s="1"/>
  <c r="AC233" s="1"/>
  <c r="AD233" s="1"/>
  <c r="S227" i="7" s="1"/>
  <c r="T227" s="1"/>
  <c r="Q231" i="5"/>
  <c r="R231" s="1"/>
  <c r="AC231" s="1"/>
  <c r="Q230"/>
  <c r="R230" s="1"/>
  <c r="AC230" s="1"/>
  <c r="AD230" s="1"/>
  <c r="S224" i="7" s="1"/>
  <c r="T224" s="1"/>
  <c r="Q228" i="5"/>
  <c r="R228" s="1"/>
  <c r="AC228" s="1"/>
  <c r="AD228" s="1"/>
  <c r="S222" i="7" s="1"/>
  <c r="T222" s="1"/>
  <c r="Q225" i="5"/>
  <c r="R225" s="1"/>
  <c r="AC225" s="1"/>
  <c r="Q224"/>
  <c r="R224" s="1"/>
  <c r="AC224" s="1"/>
  <c r="AD224" s="1"/>
  <c r="S218" i="7" s="1"/>
  <c r="T218" s="1"/>
  <c r="Q223" i="5"/>
  <c r="R223" s="1"/>
  <c r="AC223" s="1"/>
  <c r="AD223" s="1"/>
  <c r="S217" i="7" s="1"/>
  <c r="T217" s="1"/>
  <c r="U217" s="1"/>
  <c r="S217" i="8" s="1"/>
  <c r="T217" s="1"/>
  <c r="Q221" i="5"/>
  <c r="R221" s="1"/>
  <c r="AC221" s="1"/>
  <c r="Q220"/>
  <c r="R220" s="1"/>
  <c r="AC220" s="1"/>
  <c r="Q219"/>
  <c r="R219" s="1"/>
  <c r="AC219" s="1"/>
  <c r="AD219" s="1"/>
  <c r="S213" i="7" s="1"/>
  <c r="T213" s="1"/>
  <c r="Q218" i="5"/>
  <c r="R218" s="1"/>
  <c r="AC218" s="1"/>
  <c r="Q217"/>
  <c r="R217" s="1"/>
  <c r="AC217" s="1"/>
  <c r="Q216"/>
  <c r="R216" s="1"/>
  <c r="AC216" s="1"/>
  <c r="AD216" s="1"/>
  <c r="S210" i="7" s="1"/>
  <c r="T210" s="1"/>
  <c r="Q213" i="5"/>
  <c r="R213" s="1"/>
  <c r="AC213" s="1"/>
  <c r="AD213" s="1"/>
  <c r="S207" i="7" s="1"/>
  <c r="T207" s="1"/>
  <c r="Q211" i="5"/>
  <c r="R211" s="1"/>
  <c r="AC211" s="1"/>
  <c r="Q210"/>
  <c r="R210" s="1"/>
  <c r="AC210" s="1"/>
  <c r="AD210" s="1"/>
  <c r="S204" i="7" s="1"/>
  <c r="T204" s="1"/>
  <c r="Q207" i="5"/>
  <c r="R207" s="1"/>
  <c r="AC207" s="1"/>
  <c r="AD207" s="1"/>
  <c r="S201" i="7" s="1"/>
  <c r="T201" s="1"/>
  <c r="R205" i="5"/>
  <c r="AC205" s="1"/>
  <c r="Q203"/>
  <c r="R203" s="1"/>
  <c r="AC203" s="1"/>
  <c r="Q201"/>
  <c r="R201" s="1"/>
  <c r="AC201" s="1"/>
  <c r="Q200"/>
  <c r="R200" s="1"/>
  <c r="AC200" s="1"/>
  <c r="Q199"/>
  <c r="R199" s="1"/>
  <c r="AC199" s="1"/>
  <c r="Q196"/>
  <c r="R196" s="1"/>
  <c r="AC196" s="1"/>
  <c r="Q195"/>
  <c r="R195" s="1"/>
  <c r="AC195" s="1"/>
  <c r="AD195" s="1"/>
  <c r="S189" i="7" s="1"/>
  <c r="T189" s="1"/>
  <c r="U189" s="1"/>
  <c r="S189" i="8" s="1"/>
  <c r="T189" s="1"/>
  <c r="Q193" i="5"/>
  <c r="R193" s="1"/>
  <c r="AC193" s="1"/>
  <c r="AD193" s="1"/>
  <c r="S187" i="7" s="1"/>
  <c r="T187" s="1"/>
  <c r="Q192" i="5"/>
  <c r="R192" s="1"/>
  <c r="AC192" s="1"/>
  <c r="Q191"/>
  <c r="R191" s="1"/>
  <c r="AC191" s="1"/>
  <c r="Q190"/>
  <c r="R190" s="1"/>
  <c r="AC190" s="1"/>
  <c r="Q189"/>
  <c r="R189" s="1"/>
  <c r="AC189" s="1"/>
  <c r="Q188"/>
  <c r="R188" s="1"/>
  <c r="AC188" s="1"/>
  <c r="AD188" s="1"/>
  <c r="S182" i="7" s="1"/>
  <c r="T182" s="1"/>
  <c r="Q187" i="5"/>
  <c r="R187" s="1"/>
  <c r="AC187" s="1"/>
  <c r="Q185"/>
  <c r="R185" s="1"/>
  <c r="AC185" s="1"/>
  <c r="Q183"/>
  <c r="R183" s="1"/>
  <c r="AC183" s="1"/>
  <c r="AD183" s="1"/>
  <c r="S177" i="7" s="1"/>
  <c r="T177" s="1"/>
  <c r="Q181" i="5"/>
  <c r="R181" s="1"/>
  <c r="AC181" s="1"/>
  <c r="Q180"/>
  <c r="R180" s="1"/>
  <c r="AC180" s="1"/>
  <c r="Q179"/>
  <c r="R179" s="1"/>
  <c r="AC179" s="1"/>
  <c r="Q178"/>
  <c r="R178" s="1"/>
  <c r="AC178" s="1"/>
  <c r="Q176"/>
  <c r="R176" s="1"/>
  <c r="AC176" s="1"/>
  <c r="Q175"/>
  <c r="R175" s="1"/>
  <c r="AC175" s="1"/>
  <c r="Q174"/>
  <c r="R174" s="1"/>
  <c r="AC174" s="1"/>
  <c r="Q173"/>
  <c r="R173" s="1"/>
  <c r="AC173" s="1"/>
  <c r="Q171"/>
  <c r="R171" s="1"/>
  <c r="AC171" s="1"/>
  <c r="AD171" s="1"/>
  <c r="S165" i="7" s="1"/>
  <c r="T165" s="1"/>
  <c r="Q170" i="5"/>
  <c r="R170" s="1"/>
  <c r="AC170" s="1"/>
  <c r="AD170" s="1"/>
  <c r="S164" i="7" s="1"/>
  <c r="T164" s="1"/>
  <c r="Q169" i="5"/>
  <c r="R169" s="1"/>
  <c r="AC169" s="1"/>
  <c r="Q167"/>
  <c r="R167" s="1"/>
  <c r="AC167" s="1"/>
  <c r="AD167" s="1"/>
  <c r="S161" i="7" s="1"/>
  <c r="T161" s="1"/>
  <c r="Q166" i="5"/>
  <c r="R166" s="1"/>
  <c r="AC166" s="1"/>
  <c r="Q164"/>
  <c r="R164" s="1"/>
  <c r="AC164" s="1"/>
  <c r="Q163"/>
  <c r="R163" s="1"/>
  <c r="AC163" s="1"/>
  <c r="Q162"/>
  <c r="R162" s="1"/>
  <c r="AC162" s="1"/>
  <c r="Q161"/>
  <c r="R161" s="1"/>
  <c r="AC161" s="1"/>
  <c r="Q160"/>
  <c r="R160" s="1"/>
  <c r="AC160" s="1"/>
  <c r="Q159"/>
  <c r="R159" s="1"/>
  <c r="AC159" s="1"/>
  <c r="Q158"/>
  <c r="R158" s="1"/>
  <c r="AC158" s="1"/>
  <c r="AD158" s="1"/>
  <c r="S152" i="7" s="1"/>
  <c r="T152" s="1"/>
  <c r="Q157" i="5"/>
  <c r="R157" s="1"/>
  <c r="AC157" s="1"/>
  <c r="Q155"/>
  <c r="R155" s="1"/>
  <c r="AC155" s="1"/>
  <c r="AD155" s="1"/>
  <c r="S149" i="7" s="1"/>
  <c r="T149" s="1"/>
  <c r="Q154" i="5"/>
  <c r="R154" s="1"/>
  <c r="AC154" s="1"/>
  <c r="Q153"/>
  <c r="R153" s="1"/>
  <c r="AC153" s="1"/>
  <c r="AD153" s="1"/>
  <c r="S147" i="7" s="1"/>
  <c r="T147" s="1"/>
  <c r="U147" s="1"/>
  <c r="S147" i="8" s="1"/>
  <c r="T147" s="1"/>
  <c r="Q152" i="5"/>
  <c r="R152" s="1"/>
  <c r="AC152" s="1"/>
  <c r="Q151"/>
  <c r="R151" s="1"/>
  <c r="AC151" s="1"/>
  <c r="Q150"/>
  <c r="R150" s="1"/>
  <c r="AC150" s="1"/>
  <c r="AD150" s="1"/>
  <c r="S144" i="7" s="1"/>
  <c r="T144" s="1"/>
  <c r="Q146" i="5"/>
  <c r="R146" s="1"/>
  <c r="AC146" s="1"/>
  <c r="Q142"/>
  <c r="R142" s="1"/>
  <c r="AC142" s="1"/>
  <c r="Q141"/>
  <c r="R141" s="1"/>
  <c r="AC141" s="1"/>
  <c r="Q140"/>
  <c r="R140" s="1"/>
  <c r="AC140" s="1"/>
  <c r="AD140" s="1"/>
  <c r="S135" i="7" s="1"/>
  <c r="T135" s="1"/>
  <c r="Q139" i="5"/>
  <c r="R139" s="1"/>
  <c r="AC139" s="1"/>
  <c r="Q138"/>
  <c r="R138" s="1"/>
  <c r="AC138" s="1"/>
  <c r="Q137"/>
  <c r="R137" s="1"/>
  <c r="AC137" s="1"/>
  <c r="Q135"/>
  <c r="R135" s="1"/>
  <c r="AC135" s="1"/>
  <c r="Q134"/>
  <c r="R134" s="1"/>
  <c r="AC134" s="1"/>
  <c r="Q133"/>
  <c r="R133" s="1"/>
  <c r="AC133" s="1"/>
  <c r="Q131"/>
  <c r="R131" s="1"/>
  <c r="AC131" s="1"/>
  <c r="Q129"/>
  <c r="R129" s="1"/>
  <c r="Q128"/>
  <c r="R128" s="1"/>
  <c r="AC128" s="1"/>
  <c r="AD128" s="1"/>
  <c r="S124" i="7" s="1"/>
  <c r="T124" s="1"/>
  <c r="Q127" i="5"/>
  <c r="R127" s="1"/>
  <c r="AC127" s="1"/>
  <c r="Q125"/>
  <c r="R125" s="1"/>
  <c r="AC125" s="1"/>
  <c r="AD125" s="1"/>
  <c r="S121" i="7" s="1"/>
  <c r="T121" s="1"/>
  <c r="Q124" i="5"/>
  <c r="R124" s="1"/>
  <c r="AC124" s="1"/>
  <c r="Q123"/>
  <c r="R123" s="1"/>
  <c r="AC123" s="1"/>
  <c r="Q122"/>
  <c r="R122" s="1"/>
  <c r="AC122" s="1"/>
  <c r="Q121"/>
  <c r="R121" s="1"/>
  <c r="AC121" s="1"/>
  <c r="Q119"/>
  <c r="R119" s="1"/>
  <c r="AC119" s="1"/>
  <c r="AD119" s="1"/>
  <c r="S115" i="7" s="1"/>
  <c r="T115" s="1"/>
  <c r="U115" s="1"/>
  <c r="S115" i="8" s="1"/>
  <c r="T115" s="1"/>
  <c r="W115" s="1"/>
  <c r="S115" i="9" s="1"/>
  <c r="T115" s="1"/>
  <c r="W115" s="1"/>
  <c r="S115" i="11" s="1"/>
  <c r="T115" s="1"/>
  <c r="U115" s="1"/>
  <c r="Q118" i="5"/>
  <c r="R118" s="1"/>
  <c r="AC118" s="1"/>
  <c r="Q116"/>
  <c r="R116" s="1"/>
  <c r="AC116" s="1"/>
  <c r="Q112"/>
  <c r="R112" s="1"/>
  <c r="AC112" s="1"/>
  <c r="Q108"/>
  <c r="R108" s="1"/>
  <c r="AC108" s="1"/>
  <c r="Q107"/>
  <c r="R107" s="1"/>
  <c r="AC107" s="1"/>
  <c r="Q105"/>
  <c r="R105" s="1"/>
  <c r="AC105" s="1"/>
  <c r="Q104"/>
  <c r="R104" s="1"/>
  <c r="AC104" s="1"/>
  <c r="AD104" s="1"/>
  <c r="S102" i="7" s="1"/>
  <c r="T102" s="1"/>
  <c r="U102" s="1"/>
  <c r="S102" i="8" s="1"/>
  <c r="T102" s="1"/>
  <c r="W102" s="1"/>
  <c r="S102" i="9" s="1"/>
  <c r="T102" s="1"/>
  <c r="W102" s="1"/>
  <c r="S102" i="11" s="1"/>
  <c r="T102" s="1"/>
  <c r="W102" s="1"/>
  <c r="S102" i="12" s="1"/>
  <c r="T102" s="1"/>
  <c r="W102" s="1"/>
  <c r="S102" i="13" s="1"/>
  <c r="T102" s="1"/>
  <c r="W102" s="1"/>
  <c r="S102" i="14" s="1"/>
  <c r="T102" s="1"/>
  <c r="Q103" i="5"/>
  <c r="R103" s="1"/>
  <c r="AC103" s="1"/>
  <c r="AD103" s="1"/>
  <c r="S101" i="7" s="1"/>
  <c r="T101" s="1"/>
  <c r="Q102" i="5"/>
  <c r="R102" s="1"/>
  <c r="AC102" s="1"/>
  <c r="Q101"/>
  <c r="R101" s="1"/>
  <c r="AC101" s="1"/>
  <c r="Q99"/>
  <c r="R99" s="1"/>
  <c r="AC99" s="1"/>
  <c r="AD99" s="1"/>
  <c r="S97" i="7" s="1"/>
  <c r="T97" s="1"/>
  <c r="Q98" i="5"/>
  <c r="R98" s="1"/>
  <c r="AC98" s="1"/>
  <c r="Q95"/>
  <c r="R95" s="1"/>
  <c r="AC95" s="1"/>
  <c r="AD95" s="1"/>
  <c r="S93" i="7" s="1"/>
  <c r="T93" s="1"/>
  <c r="Q94" i="5"/>
  <c r="R94" s="1"/>
  <c r="AC94" s="1"/>
  <c r="Q92"/>
  <c r="R92" s="1"/>
  <c r="AC92" s="1"/>
  <c r="AD92" s="1"/>
  <c r="S90" i="7" s="1"/>
  <c r="T90" s="1"/>
  <c r="Q91" i="5"/>
  <c r="R91" s="1"/>
  <c r="AC91" s="1"/>
  <c r="Q90"/>
  <c r="R90" s="1"/>
  <c r="AC90" s="1"/>
  <c r="AD90" s="1"/>
  <c r="S88" i="7" s="1"/>
  <c r="T88" s="1"/>
  <c r="U88" s="1"/>
  <c r="S88" i="8" s="1"/>
  <c r="T88" s="1"/>
  <c r="W88" s="1"/>
  <c r="S88" i="9" s="1"/>
  <c r="T88" s="1"/>
  <c r="W88" s="1"/>
  <c r="S88" i="11" s="1"/>
  <c r="T88" s="1"/>
  <c r="W88" s="1"/>
  <c r="S88" i="12" s="1"/>
  <c r="T88" s="1"/>
  <c r="W88" s="1"/>
  <c r="S88" i="13" s="1"/>
  <c r="T88" s="1"/>
  <c r="W88" s="1"/>
  <c r="S88" i="14" s="1"/>
  <c r="T88" s="1"/>
  <c r="Q88" i="5"/>
  <c r="R88" s="1"/>
  <c r="AC88" s="1"/>
  <c r="Q87"/>
  <c r="R87" s="1"/>
  <c r="AC87" s="1"/>
  <c r="Q86"/>
  <c r="Q85"/>
  <c r="R85" s="1"/>
  <c r="AC85" s="1"/>
  <c r="AD85" s="1"/>
  <c r="S83" i="7" s="1"/>
  <c r="T83" s="1"/>
  <c r="U83" s="1"/>
  <c r="S83" i="8" s="1"/>
  <c r="T83" s="1"/>
  <c r="W83" s="1"/>
  <c r="S83" i="9" s="1"/>
  <c r="T83" s="1"/>
  <c r="W83" s="1"/>
  <c r="S83" i="11" s="1"/>
  <c r="T83" s="1"/>
  <c r="W83" s="1"/>
  <c r="S83" i="12" s="1"/>
  <c r="T83" s="1"/>
  <c r="W83" s="1"/>
  <c r="S83" i="13" s="1"/>
  <c r="T83" s="1"/>
  <c r="W83" s="1"/>
  <c r="S83" i="14" s="1"/>
  <c r="T83" s="1"/>
  <c r="Q83" i="5"/>
  <c r="R83" s="1"/>
  <c r="AC83" s="1"/>
  <c r="Q78"/>
  <c r="R78" s="1"/>
  <c r="AC78" s="1"/>
  <c r="Q77"/>
  <c r="R77" s="1"/>
  <c r="AC77" s="1"/>
  <c r="Q75"/>
  <c r="R75" s="1"/>
  <c r="Q73"/>
  <c r="R73" s="1"/>
  <c r="AC73" s="1"/>
  <c r="Q71"/>
  <c r="R71" s="1"/>
  <c r="AC71" s="1"/>
  <c r="Q69"/>
  <c r="R69" s="1"/>
  <c r="AC69" s="1"/>
  <c r="AD69" s="1"/>
  <c r="S67" i="7" s="1"/>
  <c r="T67" s="1"/>
  <c r="Q67" i="5"/>
  <c r="R67" s="1"/>
  <c r="AC67" s="1"/>
  <c r="Q66"/>
  <c r="R66" s="1"/>
  <c r="AC66" s="1"/>
  <c r="Q65"/>
  <c r="R65" s="1"/>
  <c r="AC65" s="1"/>
  <c r="Q63"/>
  <c r="R63" s="1"/>
  <c r="AC63" s="1"/>
  <c r="Q60"/>
  <c r="R60" s="1"/>
  <c r="AC60" s="1"/>
  <c r="Q57"/>
  <c r="R57" s="1"/>
  <c r="AC57" s="1"/>
  <c r="Q56"/>
  <c r="R56" s="1"/>
  <c r="AC56" s="1"/>
  <c r="AD56" s="1"/>
  <c r="S55" i="7" s="1"/>
  <c r="T55" s="1"/>
  <c r="Q55" i="5"/>
  <c r="R55" s="1"/>
  <c r="AC55" s="1"/>
  <c r="AD55" s="1"/>
  <c r="S54" i="7" s="1"/>
  <c r="T54" s="1"/>
  <c r="U54" s="1"/>
  <c r="S54" i="8" s="1"/>
  <c r="T54" s="1"/>
  <c r="Q54" i="5"/>
  <c r="R54" s="1"/>
  <c r="AC54" s="1"/>
  <c r="Q52"/>
  <c r="R52" s="1"/>
  <c r="AC52" s="1"/>
  <c r="AD52" s="1"/>
  <c r="S51" i="7" s="1"/>
  <c r="T51" s="1"/>
  <c r="U51" s="1"/>
  <c r="S51" i="8" s="1"/>
  <c r="T51" s="1"/>
  <c r="W51" s="1"/>
  <c r="S51" i="9" s="1"/>
  <c r="T51" s="1"/>
  <c r="W51" s="1"/>
  <c r="S51" i="11" s="1"/>
  <c r="T51" s="1"/>
  <c r="W51" s="1"/>
  <c r="S51" i="12" s="1"/>
  <c r="T51" s="1"/>
  <c r="W51" s="1"/>
  <c r="S51" i="13" s="1"/>
  <c r="T51" s="1"/>
  <c r="Q51" i="5"/>
  <c r="R51" s="1"/>
  <c r="AC51" s="1"/>
  <c r="Q50"/>
  <c r="R50" s="1"/>
  <c r="AC50" s="1"/>
  <c r="Q47"/>
  <c r="R47" s="1"/>
  <c r="AC47" s="1"/>
  <c r="Q46"/>
  <c r="Q45"/>
  <c r="R45" s="1"/>
  <c r="AC45" s="1"/>
  <c r="AD45" s="1"/>
  <c r="S44" i="7" s="1"/>
  <c r="T44" s="1"/>
  <c r="U44" s="1"/>
  <c r="S44" i="8" s="1"/>
  <c r="T44" s="1"/>
  <c r="W44" s="1"/>
  <c r="S44" i="9" s="1"/>
  <c r="T44" s="1"/>
  <c r="W44" s="1"/>
  <c r="S44" i="11" s="1"/>
  <c r="T44" s="1"/>
  <c r="W44" s="1"/>
  <c r="S44" i="12" s="1"/>
  <c r="T44" s="1"/>
  <c r="W44" s="1"/>
  <c r="S44" i="13" s="1"/>
  <c r="T44" s="1"/>
  <c r="W44" s="1"/>
  <c r="S44" i="14" s="1"/>
  <c r="T44" s="1"/>
  <c r="Q44" i="5"/>
  <c r="R44" s="1"/>
  <c r="AC44" s="1"/>
  <c r="AD44" s="1"/>
  <c r="S43" i="7" s="1"/>
  <c r="T43" s="1"/>
  <c r="U43" s="1"/>
  <c r="S43" i="8" s="1"/>
  <c r="T43" s="1"/>
  <c r="Q43" i="5"/>
  <c r="R43" s="1"/>
  <c r="AC43" s="1"/>
  <c r="Q38"/>
  <c r="R38" s="1"/>
  <c r="AC38" s="1"/>
  <c r="Q36"/>
  <c r="R36" s="1"/>
  <c r="AC36" s="1"/>
  <c r="Q35"/>
  <c r="R35" s="1"/>
  <c r="AC35" s="1"/>
  <c r="AC32"/>
  <c r="Q31"/>
  <c r="R31" s="1"/>
  <c r="AC31" s="1"/>
  <c r="AD31" s="1"/>
  <c r="S31" i="7" s="1"/>
  <c r="T31" s="1"/>
  <c r="U31" s="1"/>
  <c r="S31" i="8" s="1"/>
  <c r="T31" s="1"/>
  <c r="W31" s="1"/>
  <c r="S31" i="9" s="1"/>
  <c r="T31" s="1"/>
  <c r="W31" s="1"/>
  <c r="S31" i="11" s="1"/>
  <c r="T31" s="1"/>
  <c r="W31" s="1"/>
  <c r="S31" i="12" s="1"/>
  <c r="T31" s="1"/>
  <c r="W31" s="1"/>
  <c r="S31" i="13" s="1"/>
  <c r="T31" s="1"/>
  <c r="W31" s="1"/>
  <c r="S31" i="14" s="1"/>
  <c r="T31" s="1"/>
  <c r="Q30" i="5"/>
  <c r="R30" s="1"/>
  <c r="AC30" s="1"/>
  <c r="AD30" s="1"/>
  <c r="S30" i="7" s="1"/>
  <c r="T30" s="1"/>
  <c r="Q28" i="5"/>
  <c r="R28" s="1"/>
  <c r="AC28" s="1"/>
  <c r="Q24"/>
  <c r="R24" s="1"/>
  <c r="AC24" s="1"/>
  <c r="Q21"/>
  <c r="R21" s="1"/>
  <c r="AC21" s="1"/>
  <c r="Q20"/>
  <c r="R20" s="1"/>
  <c r="AC20" s="1"/>
  <c r="Q19"/>
  <c r="R19" s="1"/>
  <c r="AC19" s="1"/>
  <c r="Q18"/>
  <c r="R18" s="1"/>
  <c r="AC18" s="1"/>
  <c r="Q17"/>
  <c r="R17" s="1"/>
  <c r="AC17" s="1"/>
  <c r="AD17" s="1"/>
  <c r="S17" i="7" s="1"/>
  <c r="T17" s="1"/>
  <c r="U17" s="1"/>
  <c r="S17" i="8" s="1"/>
  <c r="T17" s="1"/>
  <c r="W17" s="1"/>
  <c r="S17" i="9" s="1"/>
  <c r="T17" s="1"/>
  <c r="W17" s="1"/>
  <c r="S17" i="11" s="1"/>
  <c r="T17" s="1"/>
  <c r="W17" s="1"/>
  <c r="Q16" i="5"/>
  <c r="R16" s="1"/>
  <c r="AC16" s="1"/>
  <c r="Q15"/>
  <c r="R15" s="1"/>
  <c r="AC15" s="1"/>
  <c r="Q14"/>
  <c r="R14" s="1"/>
  <c r="AC14" s="1"/>
  <c r="AD14" s="1"/>
  <c r="S14" i="7" s="1"/>
  <c r="T14" s="1"/>
  <c r="I257" i="1"/>
  <c r="H257"/>
  <c r="I256"/>
  <c r="H256"/>
  <c r="I255"/>
  <c r="H255"/>
  <c r="I254"/>
  <c r="H254"/>
  <c r="I253"/>
  <c r="H253"/>
  <c r="I251"/>
  <c r="H251"/>
  <c r="I250"/>
  <c r="H250"/>
  <c r="I249"/>
  <c r="H249"/>
  <c r="I248"/>
  <c r="H248"/>
  <c r="I247"/>
  <c r="H247"/>
  <c r="I246"/>
  <c r="H246"/>
  <c r="I245"/>
  <c r="H245"/>
  <c r="I244"/>
  <c r="H244"/>
  <c r="I243"/>
  <c r="H243"/>
  <c r="I242"/>
  <c r="H242"/>
  <c r="I241"/>
  <c r="H241"/>
  <c r="I240"/>
  <c r="H240"/>
  <c r="I239"/>
  <c r="H239"/>
  <c r="I238"/>
  <c r="H238"/>
  <c r="I237"/>
  <c r="H237"/>
  <c r="I236"/>
  <c r="H236"/>
  <c r="I235"/>
  <c r="H235"/>
  <c r="I234"/>
  <c r="H234"/>
  <c r="I233"/>
  <c r="H233"/>
  <c r="I232"/>
  <c r="H232"/>
  <c r="I231"/>
  <c r="H231"/>
  <c r="I230"/>
  <c r="H230"/>
  <c r="I229"/>
  <c r="H229"/>
  <c r="I228"/>
  <c r="H228"/>
  <c r="I227"/>
  <c r="H227"/>
  <c r="I226"/>
  <c r="H226"/>
  <c r="I224"/>
  <c r="H224"/>
  <c r="I223"/>
  <c r="H223"/>
  <c r="I222"/>
  <c r="H222"/>
  <c r="I221"/>
  <c r="H221"/>
  <c r="I220"/>
  <c r="H220"/>
  <c r="I219"/>
  <c r="H219"/>
  <c r="I218"/>
  <c r="H218"/>
  <c r="I217"/>
  <c r="H217"/>
  <c r="I216"/>
  <c r="H216"/>
  <c r="I215"/>
  <c r="H215"/>
  <c r="I214"/>
  <c r="H214"/>
  <c r="I213"/>
  <c r="H213"/>
  <c r="I212"/>
  <c r="H212"/>
  <c r="I211"/>
  <c r="H211"/>
  <c r="I210"/>
  <c r="H210"/>
  <c r="I209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H18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H153"/>
  <c r="I152"/>
  <c r="H152"/>
  <c r="I151"/>
  <c r="H151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I259" s="1"/>
  <c r="H7"/>
  <c r="H259" s="1"/>
  <c r="S122" i="15" l="1"/>
  <c r="W253" i="14"/>
  <c r="S17" i="12"/>
  <c r="R46" i="5"/>
  <c r="AC46" s="1"/>
  <c r="AD46" s="1"/>
  <c r="W141" i="8"/>
  <c r="S141" i="9" s="1"/>
  <c r="T141" s="1"/>
  <c r="W141" s="1"/>
  <c r="S141" i="11" s="1"/>
  <c r="T141" s="1"/>
  <c r="W141" s="1"/>
  <c r="S141" i="12" s="1"/>
  <c r="T141" s="1"/>
  <c r="W141" s="1"/>
  <c r="S141" i="13" s="1"/>
  <c r="T141" s="1"/>
  <c r="W141" s="1"/>
  <c r="S141" i="14" s="1"/>
  <c r="T141" s="1"/>
  <c r="U141" i="8"/>
  <c r="W147"/>
  <c r="S147" i="9" s="1"/>
  <c r="T147" s="1"/>
  <c r="W147" s="1"/>
  <c r="S147" i="11" s="1"/>
  <c r="T147" s="1"/>
  <c r="U147" i="8"/>
  <c r="W189"/>
  <c r="S189" i="9" s="1"/>
  <c r="U189" i="8"/>
  <c r="T176" i="7"/>
  <c r="U176" s="1"/>
  <c r="S176" i="8" s="1"/>
  <c r="T176" s="1"/>
  <c r="U217"/>
  <c r="W217" s="1"/>
  <c r="S217" i="9" s="1"/>
  <c r="T217" s="1"/>
  <c r="W217" s="1"/>
  <c r="S217" i="11" s="1"/>
  <c r="T217" s="1"/>
  <c r="W217" s="1"/>
  <c r="S218" i="12" s="1"/>
  <c r="T218" s="1"/>
  <c r="W218" s="1"/>
  <c r="S218" i="13" s="1"/>
  <c r="T218" s="1"/>
  <c r="W218" s="1"/>
  <c r="S218" i="14" s="1"/>
  <c r="T218" s="1"/>
  <c r="U52" i="9"/>
  <c r="W51" i="13"/>
  <c r="V51"/>
  <c r="U178" i="8"/>
  <c r="W178" s="1"/>
  <c r="S178" i="9" s="1"/>
  <c r="T178" s="1"/>
  <c r="W178" s="1"/>
  <c r="S178" i="11" s="1"/>
  <c r="T178" s="1"/>
  <c r="U91" i="8"/>
  <c r="W91" s="1"/>
  <c r="S91" i="9" s="1"/>
  <c r="T91" s="1"/>
  <c r="W91" s="1"/>
  <c r="S91" i="11" s="1"/>
  <c r="T91" s="1"/>
  <c r="W91" s="1"/>
  <c r="S91" i="12" s="1"/>
  <c r="T91" s="1"/>
  <c r="W91" s="1"/>
  <c r="S91" i="13" s="1"/>
  <c r="T91" s="1"/>
  <c r="W91" s="1"/>
  <c r="S91" i="14" s="1"/>
  <c r="T91" s="1"/>
  <c r="H258" i="1"/>
  <c r="W231" i="8"/>
  <c r="S231" i="9" s="1"/>
  <c r="T231" s="1"/>
  <c r="W231" s="1"/>
  <c r="S231" i="11" s="1"/>
  <c r="T231" s="1"/>
  <c r="W231" s="1"/>
  <c r="S232" i="12" s="1"/>
  <c r="T232" s="1"/>
  <c r="W232" s="1"/>
  <c r="S232" i="13" s="1"/>
  <c r="T232" s="1"/>
  <c r="W232" s="1"/>
  <c r="S232" i="14" s="1"/>
  <c r="T232" s="1"/>
  <c r="U231" i="8"/>
  <c r="U216"/>
  <c r="W216" s="1"/>
  <c r="S216" i="9" s="1"/>
  <c r="T216" s="1"/>
  <c r="W216" s="1"/>
  <c r="S216" i="11" s="1"/>
  <c r="T216" s="1"/>
  <c r="I258" i="1"/>
  <c r="U43" i="8"/>
  <c r="W43" s="1"/>
  <c r="S43" i="9" s="1"/>
  <c r="T43" s="1"/>
  <c r="W43" s="1"/>
  <c r="S43" i="11" s="1"/>
  <c r="T43" s="1"/>
  <c r="U54" i="8"/>
  <c r="W54" s="1"/>
  <c r="S54" i="9" s="1"/>
  <c r="T54" s="1"/>
  <c r="W54" s="1"/>
  <c r="S54" i="11" s="1"/>
  <c r="T54" s="1"/>
  <c r="U208" i="9"/>
  <c r="W208" s="1"/>
  <c r="S208" i="11" s="1"/>
  <c r="T208" s="1"/>
  <c r="W26" i="8"/>
  <c r="S26" i="9" s="1"/>
  <c r="T26" s="1"/>
  <c r="W26" s="1"/>
  <c r="S26" i="11" s="1"/>
  <c r="T26" s="1"/>
  <c r="W26" s="1"/>
  <c r="S26" i="12" s="1"/>
  <c r="T26" s="1"/>
  <c r="W26" s="1"/>
  <c r="S26" i="13" s="1"/>
  <c r="T26" s="1"/>
  <c r="W26" s="1"/>
  <c r="S26" i="14" s="1"/>
  <c r="T26" s="1"/>
  <c r="S34" i="8"/>
  <c r="S79" i="7"/>
  <c r="R86" i="5"/>
  <c r="Q260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59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I7"/>
  <c r="I260" s="1"/>
  <c r="H7"/>
  <c r="I8" i="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259" s="1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4"/>
  <c r="I255"/>
  <c r="I256"/>
  <c r="I257"/>
  <c r="I25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4"/>
  <c r="H255"/>
  <c r="H256"/>
  <c r="H257"/>
  <c r="H258"/>
  <c r="I7"/>
  <c r="H7"/>
  <c r="H260" s="1"/>
  <c r="I7" i="3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7"/>
  <c r="I235" i="2"/>
  <c r="I236"/>
  <c r="H235"/>
  <c r="H236"/>
  <c r="H8"/>
  <c r="H9"/>
  <c r="H10"/>
  <c r="H11"/>
  <c r="H12"/>
  <c r="H13"/>
  <c r="H14"/>
  <c r="H15"/>
  <c r="H16"/>
  <c r="H17"/>
  <c r="H18"/>
  <c r="H19"/>
  <c r="T122" i="15" l="1"/>
  <c r="S252"/>
  <c r="R254" s="1"/>
  <c r="S45" i="7"/>
  <c r="T45" s="1"/>
  <c r="AD260" i="5"/>
  <c r="U176" i="8"/>
  <c r="U253" s="1"/>
  <c r="Q51" i="14"/>
  <c r="V253" i="13"/>
  <c r="H259" i="4"/>
  <c r="U189" i="9"/>
  <c r="U253" s="1"/>
  <c r="T189"/>
  <c r="T17" i="12"/>
  <c r="W52" i="9"/>
  <c r="S52" i="11" s="1"/>
  <c r="T52" s="1"/>
  <c r="W52" s="1"/>
  <c r="S52" i="12" s="1"/>
  <c r="T52" s="1"/>
  <c r="W52" s="1"/>
  <c r="S52" i="13" s="1"/>
  <c r="T52" s="1"/>
  <c r="W52" s="1"/>
  <c r="S52" i="14" s="1"/>
  <c r="T52" s="1"/>
  <c r="T34" i="8"/>
  <c r="W34" s="1"/>
  <c r="S34" i="9" s="1"/>
  <c r="T34" s="1"/>
  <c r="W34" s="1"/>
  <c r="S34" i="11" s="1"/>
  <c r="T34" s="1"/>
  <c r="W34" s="1"/>
  <c r="S34" i="12" s="1"/>
  <c r="T34" s="1"/>
  <c r="W34" s="1"/>
  <c r="S34" i="13" s="1"/>
  <c r="T34" s="1"/>
  <c r="W34" s="1"/>
  <c r="S34" i="14" s="1"/>
  <c r="T34" s="1"/>
  <c r="S254" i="7"/>
  <c r="T79"/>
  <c r="R260" i="5"/>
  <c r="AC86"/>
  <c r="AC260" s="1"/>
  <c r="I259"/>
  <c r="H260"/>
  <c r="H259"/>
  <c r="I260" i="4"/>
  <c r="I259" i="3"/>
  <c r="H259"/>
  <c r="I8" i="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6"/>
  <c r="I227"/>
  <c r="I228"/>
  <c r="I229"/>
  <c r="I230"/>
  <c r="I231"/>
  <c r="I232"/>
  <c r="I233"/>
  <c r="I234"/>
  <c r="I237"/>
  <c r="I238"/>
  <c r="I239"/>
  <c r="I240"/>
  <c r="I241"/>
  <c r="I242"/>
  <c r="I243"/>
  <c r="I244"/>
  <c r="I245"/>
  <c r="I246"/>
  <c r="I247"/>
  <c r="I248"/>
  <c r="I249"/>
  <c r="I250"/>
  <c r="I251"/>
  <c r="I253"/>
  <c r="I254"/>
  <c r="I255"/>
  <c r="I256"/>
  <c r="I257"/>
  <c r="I7"/>
  <c r="I259" s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6"/>
  <c r="H227"/>
  <c r="H228"/>
  <c r="H229"/>
  <c r="H230"/>
  <c r="H231"/>
  <c r="H232"/>
  <c r="H233"/>
  <c r="H234"/>
  <c r="H237"/>
  <c r="H238"/>
  <c r="H239"/>
  <c r="H240"/>
  <c r="H241"/>
  <c r="H242"/>
  <c r="H243"/>
  <c r="H244"/>
  <c r="H245"/>
  <c r="H246"/>
  <c r="H247"/>
  <c r="H248"/>
  <c r="H249"/>
  <c r="H250"/>
  <c r="H251"/>
  <c r="H253"/>
  <c r="H254"/>
  <c r="H255"/>
  <c r="H256"/>
  <c r="H257"/>
  <c r="H7"/>
  <c r="H259" s="1"/>
  <c r="W122" i="15" l="1"/>
  <c r="V122"/>
  <c r="V252" s="1"/>
  <c r="T252"/>
  <c r="R257" s="1"/>
  <c r="Q253" i="14"/>
  <c r="R51"/>
  <c r="W17" i="12"/>
  <c r="W176" i="8"/>
  <c r="S176" i="9" s="1"/>
  <c r="T176" s="1"/>
  <c r="W176" s="1"/>
  <c r="S176" i="11" s="1"/>
  <c r="T176" s="1"/>
  <c r="U176" s="1"/>
  <c r="U253" s="1"/>
  <c r="W189" i="9"/>
  <c r="S189" i="11" s="1"/>
  <c r="T189" s="1"/>
  <c r="T254" i="7"/>
  <c r="U79"/>
  <c r="H258" i="3"/>
  <c r="I258"/>
  <c r="I258" i="2"/>
  <c r="H258"/>
  <c r="S122" i="16" l="1"/>
  <c r="W252" i="15"/>
  <c r="S17" i="13"/>
  <c r="T51" i="14"/>
  <c r="R253"/>
  <c r="S79" i="8"/>
  <c r="U254" i="7"/>
  <c r="T122" i="16" l="1"/>
  <c r="T252" s="1"/>
  <c r="R257" s="1"/>
  <c r="S252"/>
  <c r="R254" s="1"/>
  <c r="T17" i="13"/>
  <c r="T79" i="8"/>
  <c r="S253"/>
  <c r="W17" i="13" l="1"/>
  <c r="W79" i="8"/>
  <c r="S79" i="9" s="1"/>
  <c r="T253" i="8"/>
  <c r="S17" i="14" l="1"/>
  <c r="S253" i="9"/>
  <c r="T79"/>
  <c r="T17" i="14" l="1"/>
  <c r="W79" i="9"/>
  <c r="T253"/>
  <c r="S79" i="11" l="1"/>
  <c r="W253" i="9"/>
  <c r="U255" s="1"/>
  <c r="S253" i="11" l="1"/>
  <c r="R255" s="1"/>
  <c r="T79"/>
  <c r="T253" l="1"/>
  <c r="W79"/>
  <c r="S79" i="12" l="1"/>
  <c r="W253" i="11"/>
  <c r="T255" s="1"/>
  <c r="T256" s="1"/>
  <c r="T79" i="12" l="1"/>
  <c r="S253"/>
  <c r="R255" s="1"/>
  <c r="W79" l="1"/>
  <c r="T253"/>
  <c r="S79" i="13" l="1"/>
  <c r="W253" i="12"/>
  <c r="T79" i="13" l="1"/>
  <c r="S253"/>
  <c r="R255" s="1"/>
  <c r="W79" l="1"/>
  <c r="T253"/>
  <c r="R258" s="1"/>
  <c r="S79" i="14" l="1"/>
  <c r="W253" i="13"/>
  <c r="T79" i="14" l="1"/>
  <c r="T253" s="1"/>
  <c r="R258" s="1"/>
  <c r="S253"/>
  <c r="R255" s="1"/>
</calcChain>
</file>

<file path=xl/sharedStrings.xml><?xml version="1.0" encoding="utf-8"?>
<sst xmlns="http://schemas.openxmlformats.org/spreadsheetml/2006/main" count="4271" uniqueCount="95">
  <si>
    <t>ID устройства</t>
  </si>
  <si>
    <t>дата</t>
  </si>
  <si>
    <t>ID потребителя</t>
  </si>
  <si>
    <t>общая активная энергия</t>
  </si>
  <si>
    <t>активная энергия (День)</t>
  </si>
  <si>
    <t>активная энергия (Hочь)</t>
  </si>
  <si>
    <t>тип устройства</t>
  </si>
  <si>
    <t>многопользовательский дисплей</t>
  </si>
  <si>
    <t>540*</t>
  </si>
  <si>
    <t>1-ф. счетчик</t>
  </si>
  <si>
    <t>маршрутизатор</t>
  </si>
  <si>
    <t>сторожка</t>
  </si>
  <si>
    <t>9 А</t>
  </si>
  <si>
    <t>14 А</t>
  </si>
  <si>
    <t xml:space="preserve">  29 новый</t>
  </si>
  <si>
    <t>60 А</t>
  </si>
  <si>
    <t>3-ф. счетчик</t>
  </si>
  <si>
    <t>63А</t>
  </si>
  <si>
    <t>92 Сторожка</t>
  </si>
  <si>
    <t>97 новый</t>
  </si>
  <si>
    <t>98 новый</t>
  </si>
  <si>
    <t>108 А</t>
  </si>
  <si>
    <t>113 новый</t>
  </si>
  <si>
    <t>122 А</t>
  </si>
  <si>
    <t>123 А</t>
  </si>
  <si>
    <t>127 новый</t>
  </si>
  <si>
    <t xml:space="preserve"> 141А</t>
  </si>
  <si>
    <t>146 А</t>
  </si>
  <si>
    <t>147 новый</t>
  </si>
  <si>
    <t>166 А</t>
  </si>
  <si>
    <t>175 А</t>
  </si>
  <si>
    <t>211 боря</t>
  </si>
  <si>
    <t>уч.43</t>
  </si>
  <si>
    <t>расход день</t>
  </si>
  <si>
    <t>расход ночь</t>
  </si>
  <si>
    <t>ИТОГО киловат за месяц без учета сторожек</t>
  </si>
  <si>
    <t>сторожки</t>
  </si>
  <si>
    <t>активная энергия (M)</t>
  </si>
  <si>
    <t>активная энергия (H)</t>
  </si>
  <si>
    <t>100 новый</t>
  </si>
  <si>
    <t>*с июня добавился 100новый</t>
  </si>
  <si>
    <t>АВАНС(+)   ДОЛГ(-)</t>
  </si>
  <si>
    <t>ДОЛГ НА 30.06.2018</t>
  </si>
  <si>
    <t>ДЕНЬ</t>
  </si>
  <si>
    <t>НОЧЬ</t>
  </si>
  <si>
    <t>ДЕНЬ ПОСЛ</t>
  </si>
  <si>
    <t>НОЧЬ ПОСЛ</t>
  </si>
  <si>
    <t>ДЕНЬ КВТ</t>
  </si>
  <si>
    <t>НОЧЬ КВТ</t>
  </si>
  <si>
    <t>ИЮЛЬ ДЕНЬ</t>
  </si>
  <si>
    <t>ИЮЛЬ НОЧЬ</t>
  </si>
  <si>
    <t>ДОЛГ НА 27.07.2018</t>
  </si>
  <si>
    <t>Всего</t>
  </si>
  <si>
    <t xml:space="preserve">аванс </t>
  </si>
  <si>
    <t>!!!!</t>
  </si>
  <si>
    <t>ДОЛГ НА 31.08.2018</t>
  </si>
  <si>
    <t>НА 31.08.2018</t>
  </si>
  <si>
    <t>ДОЛГ НА 31.07.2018</t>
  </si>
  <si>
    <t>НЕОПЛАЧЕНО НА 31.08.2018</t>
  </si>
  <si>
    <t>НА 31.09.2018</t>
  </si>
  <si>
    <t>ДОЛГ НА 31.09.2018</t>
  </si>
  <si>
    <t>ОПЛАЧЕНО</t>
  </si>
  <si>
    <t>НА 28.10.2018</t>
  </si>
  <si>
    <t>ДОЛГ НА 30.09.2018</t>
  </si>
  <si>
    <t>ДОЛГ НА 28.10.2018</t>
  </si>
  <si>
    <t>НЕ ОПЛАЧЕНО</t>
  </si>
  <si>
    <t>НА 29.11.2018</t>
  </si>
  <si>
    <t>ДОЛГ НА 31.10.2018</t>
  </si>
  <si>
    <t>161А</t>
  </si>
  <si>
    <t>НА 30.12.2018</t>
  </si>
  <si>
    <t>ДОЛГ НА 30.11.2018</t>
  </si>
  <si>
    <t>ДОЛГ НА 30.12.2018</t>
  </si>
  <si>
    <t>ДОЛГ НА 31.12.2018</t>
  </si>
  <si>
    <t>НА 01.02.2019</t>
  </si>
  <si>
    <t>ДОЛГ НА 31.01.2019</t>
  </si>
  <si>
    <t>ДОЛГ НА 27.02.2019</t>
  </si>
  <si>
    <t>НА 27.02.2019</t>
  </si>
  <si>
    <t>ДОЛГ НА 01.02.2019</t>
  </si>
  <si>
    <t>НА 30.03.2019</t>
  </si>
  <si>
    <t>ДОЛГ НА 28.02.2019</t>
  </si>
  <si>
    <t>ДОЛГ НА 30.03.2019</t>
  </si>
  <si>
    <t>НА 30.04.2019</t>
  </si>
  <si>
    <t>ДОЛГ НА 31.03.2019</t>
  </si>
  <si>
    <t>ДОЛГ НА 30.04.2019</t>
  </si>
  <si>
    <t>Отключены на 03.05.2019г.</t>
  </si>
  <si>
    <t>20,25,35,73,78,97,126,157,185,191</t>
  </si>
  <si>
    <t>ИТОГО К ОПЛАТЕ НА 31.05.2019</t>
  </si>
  <si>
    <t>ЗА МАЙ 2019 г.</t>
  </si>
  <si>
    <t>ДЕНЬ - ПОКАЗАНИЯ НА 30.04.2019</t>
  </si>
  <si>
    <t>НОЧЬ ПОКАЗАНИЯ НА 30.04.2019</t>
  </si>
  <si>
    <t>НОМЕР УЧАСТКА</t>
  </si>
  <si>
    <t>активная энергия день</t>
  </si>
  <si>
    <t>активная энергия ночь</t>
  </si>
  <si>
    <t>ДОЛГ НА 30.04.2019 (+ долг,               - аванс)</t>
  </si>
  <si>
    <r>
      <t xml:space="preserve">Уважаемы садоводы!                                                                                             Вам представлен расчет электроэнергии по состоянию на 31.05.2019г.     Данную информацию Вы так же можете получить в электронном виде на сайте СНТ "Дружба" - </t>
    </r>
    <r>
      <rPr>
        <b/>
        <i/>
        <u/>
        <sz val="26"/>
        <color theme="1"/>
        <rFont val="Calibri"/>
        <family val="2"/>
        <scheme val="minor"/>
      </rPr>
      <t xml:space="preserve">druzhba43km.ru </t>
    </r>
    <r>
      <rPr>
        <sz val="26"/>
        <color theme="1"/>
        <rFont val="Calibri"/>
        <family val="2"/>
        <charset val="204"/>
        <scheme val="minor"/>
      </rPr>
      <t>Питалёва Александра 8 (926) 855-57-59, 8 (915) 043-83-62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</si>
</sst>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26"/>
      <color theme="1"/>
      <name val="Calibri"/>
      <family val="2"/>
      <scheme val="minor"/>
    </font>
    <font>
      <b/>
      <i/>
      <u/>
      <sz val="26"/>
      <color theme="1"/>
      <name val="Calibri"/>
      <family val="2"/>
      <scheme val="minor"/>
    </font>
    <font>
      <sz val="26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gray125"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2" fontId="1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2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9" xfId="0" applyFont="1" applyBorder="1"/>
    <xf numFmtId="0" fontId="2" fillId="0" borderId="4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0" xfId="0" applyFont="1"/>
    <xf numFmtId="0" fontId="0" fillId="3" borderId="0" xfId="0" applyFill="1"/>
    <xf numFmtId="0" fontId="1" fillId="4" borderId="3" xfId="0" applyFont="1" applyFill="1" applyBorder="1" applyAlignment="1">
      <alignment vertical="center" wrapText="1"/>
    </xf>
    <xf numFmtId="22" fontId="1" fillId="4" borderId="4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12" xfId="0" applyFill="1" applyBorder="1"/>
    <xf numFmtId="0" fontId="0" fillId="4" borderId="13" xfId="0" applyFill="1" applyBorder="1"/>
    <xf numFmtId="0" fontId="1" fillId="5" borderId="3" xfId="0" applyFont="1" applyFill="1" applyBorder="1" applyAlignment="1">
      <alignment vertical="center" wrapText="1"/>
    </xf>
    <xf numFmtId="22" fontId="1" fillId="5" borderId="4" xfId="0" applyNumberFormat="1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0" fillId="5" borderId="12" xfId="0" applyFill="1" applyBorder="1"/>
    <xf numFmtId="0" fontId="0" fillId="5" borderId="13" xfId="0" applyFill="1" applyBorder="1"/>
    <xf numFmtId="0" fontId="0" fillId="3" borderId="12" xfId="0" applyFill="1" applyBorder="1"/>
    <xf numFmtId="0" fontId="1" fillId="6" borderId="5" xfId="0" applyFont="1" applyFill="1" applyBorder="1" applyAlignment="1">
      <alignment vertical="center" wrapText="1"/>
    </xf>
    <xf numFmtId="0" fontId="0" fillId="3" borderId="13" xfId="0" applyFill="1" applyBorder="1"/>
    <xf numFmtId="0" fontId="2" fillId="3" borderId="9" xfId="0" applyFont="1" applyFill="1" applyBorder="1"/>
    <xf numFmtId="0" fontId="2" fillId="3" borderId="4" xfId="0" applyFont="1" applyFill="1" applyBorder="1"/>
    <xf numFmtId="0" fontId="3" fillId="3" borderId="0" xfId="0" applyFont="1" applyFill="1"/>
    <xf numFmtId="0" fontId="1" fillId="7" borderId="3" xfId="0" applyFont="1" applyFill="1" applyBorder="1" applyAlignment="1">
      <alignment vertical="center" wrapText="1"/>
    </xf>
    <xf numFmtId="22" fontId="1" fillId="7" borderId="4" xfId="0" applyNumberFormat="1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0" fillId="7" borderId="12" xfId="0" applyFill="1" applyBorder="1"/>
    <xf numFmtId="0" fontId="0" fillId="7" borderId="0" xfId="0" applyFill="1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 wrapText="1"/>
    </xf>
    <xf numFmtId="4" fontId="6" fillId="0" borderId="0" xfId="0" applyNumberFormat="1" applyFont="1"/>
    <xf numFmtId="0" fontId="0" fillId="0" borderId="0" xfId="0" applyFill="1"/>
    <xf numFmtId="0" fontId="1" fillId="0" borderId="4" xfId="0" applyFont="1" applyFill="1" applyBorder="1" applyAlignment="1">
      <alignment vertical="center" wrapText="1"/>
    </xf>
    <xf numFmtId="4" fontId="7" fillId="0" borderId="0" xfId="0" applyNumberFormat="1" applyFont="1"/>
    <xf numFmtId="0" fontId="0" fillId="9" borderId="0" xfId="0" applyFill="1"/>
    <xf numFmtId="0" fontId="1" fillId="9" borderId="4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4" fontId="0" fillId="8" borderId="0" xfId="0" applyNumberFormat="1" applyFill="1"/>
    <xf numFmtId="0" fontId="1" fillId="11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1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vertical="center" wrapText="1"/>
    </xf>
    <xf numFmtId="4" fontId="6" fillId="8" borderId="0" xfId="0" applyNumberFormat="1" applyFont="1" applyFill="1"/>
    <xf numFmtId="4" fontId="0" fillId="12" borderId="0" xfId="0" applyNumberFormat="1" applyFill="1"/>
    <xf numFmtId="4" fontId="0" fillId="13" borderId="0" xfId="0" applyNumberFormat="1" applyFill="1"/>
    <xf numFmtId="4" fontId="7" fillId="0" borderId="0" xfId="0" applyNumberFormat="1" applyFont="1" applyFill="1"/>
    <xf numFmtId="4" fontId="6" fillId="0" borderId="0" xfId="0" applyNumberFormat="1" applyFont="1" applyFill="1"/>
    <xf numFmtId="4" fontId="7" fillId="8" borderId="0" xfId="0" applyNumberFormat="1" applyFont="1" applyFill="1"/>
    <xf numFmtId="0" fontId="9" fillId="0" borderId="0" xfId="0" applyFont="1" applyAlignment="1">
      <alignment horizontal="center" wrapText="1"/>
    </xf>
    <xf numFmtId="0" fontId="9" fillId="0" borderId="0" xfId="0" applyFont="1"/>
    <xf numFmtId="4" fontId="9" fillId="0" borderId="0" xfId="0" applyNumberFormat="1" applyFont="1"/>
    <xf numFmtId="4" fontId="0" fillId="0" borderId="0" xfId="0" applyNumberFormat="1" applyFill="1"/>
    <xf numFmtId="4" fontId="9" fillId="0" borderId="0" xfId="0" applyNumberFormat="1" applyFont="1" applyFill="1"/>
    <xf numFmtId="0" fontId="1" fillId="0" borderId="3" xfId="0" applyFont="1" applyFill="1" applyBorder="1" applyAlignment="1">
      <alignment vertical="center" wrapText="1"/>
    </xf>
    <xf numFmtId="0" fontId="5" fillId="0" borderId="0" xfId="0" applyFont="1" applyFill="1"/>
    <xf numFmtId="4" fontId="7" fillId="13" borderId="0" xfId="0" applyNumberFormat="1" applyFont="1" applyFill="1"/>
    <xf numFmtId="22" fontId="1" fillId="0" borderId="1" xfId="0" applyNumberFormat="1" applyFont="1" applyBorder="1" applyAlignment="1">
      <alignment vertical="center" wrapText="1"/>
    </xf>
    <xf numFmtId="22" fontId="1" fillId="0" borderId="3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/>
    <xf numFmtId="0" fontId="11" fillId="0" borderId="0" xfId="0" applyFont="1"/>
    <xf numFmtId="4" fontId="12" fillId="0" borderId="0" xfId="0" applyNumberFormat="1" applyFont="1" applyFill="1"/>
    <xf numFmtId="4" fontId="13" fillId="0" borderId="0" xfId="0" applyNumberFormat="1" applyFont="1" applyFill="1"/>
    <xf numFmtId="4" fontId="4" fillId="8" borderId="0" xfId="0" applyNumberFormat="1" applyFont="1" applyFill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22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4" fillId="0" borderId="0" xfId="0" applyNumberFormat="1" applyFont="1" applyFill="1"/>
    <xf numFmtId="4" fontId="0" fillId="10" borderId="0" xfId="0" applyNumberFormat="1" applyFill="1"/>
    <xf numFmtId="4" fontId="7" fillId="10" borderId="0" xfId="0" applyNumberFormat="1" applyFont="1" applyFill="1"/>
    <xf numFmtId="4" fontId="4" fillId="10" borderId="0" xfId="0" applyNumberFormat="1" applyFont="1" applyFill="1"/>
    <xf numFmtId="4" fontId="13" fillId="10" borderId="0" xfId="0" applyNumberFormat="1" applyFont="1" applyFill="1"/>
    <xf numFmtId="4" fontId="6" fillId="10" borderId="0" xfId="0" applyNumberFormat="1" applyFont="1" applyFill="1"/>
    <xf numFmtId="4" fontId="7" fillId="11" borderId="0" xfId="0" applyNumberFormat="1" applyFont="1" applyFill="1"/>
    <xf numFmtId="4" fontId="7" fillId="14" borderId="0" xfId="0" applyNumberFormat="1" applyFont="1" applyFill="1"/>
    <xf numFmtId="4" fontId="14" fillId="10" borderId="0" xfId="0" applyNumberFormat="1" applyFont="1" applyFill="1"/>
    <xf numFmtId="4" fontId="9" fillId="14" borderId="0" xfId="0" applyNumberFormat="1" applyFont="1" applyFill="1"/>
    <xf numFmtId="22" fontId="1" fillId="13" borderId="3" xfId="0" applyNumberFormat="1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1" fillId="13" borderId="3" xfId="0" applyFont="1" applyFill="1" applyBorder="1" applyAlignment="1">
      <alignment wrapText="1"/>
    </xf>
    <xf numFmtId="0" fontId="1" fillId="13" borderId="4" xfId="0" applyFont="1" applyFill="1" applyBorder="1" applyAlignment="1">
      <alignment wrapText="1"/>
    </xf>
    <xf numFmtId="0" fontId="0" fillId="13" borderId="12" xfId="0" applyFill="1" applyBorder="1"/>
    <xf numFmtId="0" fontId="0" fillId="13" borderId="13" xfId="0" applyFill="1" applyBorder="1"/>
    <xf numFmtId="0" fontId="5" fillId="13" borderId="0" xfId="0" applyFont="1" applyFill="1"/>
    <xf numFmtId="0" fontId="0" fillId="13" borderId="0" xfId="0" applyFill="1"/>
    <xf numFmtId="4" fontId="9" fillId="13" borderId="0" xfId="0" applyNumberFormat="1" applyFont="1" applyFill="1"/>
    <xf numFmtId="4" fontId="15" fillId="0" borderId="0" xfId="0" applyNumberFormat="1" applyFont="1" applyFill="1"/>
    <xf numFmtId="4" fontId="7" fillId="12" borderId="0" xfId="0" applyNumberFormat="1" applyFont="1" applyFill="1"/>
    <xf numFmtId="4" fontId="12" fillId="10" borderId="0" xfId="0" applyNumberFormat="1" applyFont="1" applyFill="1"/>
    <xf numFmtId="0" fontId="1" fillId="12" borderId="4" xfId="0" applyFont="1" applyFill="1" applyBorder="1" applyAlignment="1">
      <alignment vertical="center" wrapText="1"/>
    </xf>
    <xf numFmtId="0" fontId="7" fillId="13" borderId="0" xfId="0" applyFont="1" applyFill="1"/>
    <xf numFmtId="4" fontId="16" fillId="13" borderId="0" xfId="0" applyNumberFormat="1" applyFont="1" applyFill="1"/>
    <xf numFmtId="0" fontId="1" fillId="15" borderId="4" xfId="0" applyFont="1" applyFill="1" applyBorder="1" applyAlignment="1">
      <alignment vertical="center" wrapText="1"/>
    </xf>
    <xf numFmtId="0" fontId="1" fillId="15" borderId="3" xfId="0" applyFont="1" applyFill="1" applyBorder="1" applyAlignment="1">
      <alignment wrapText="1"/>
    </xf>
    <xf numFmtId="0" fontId="0" fillId="15" borderId="12" xfId="0" applyFill="1" applyBorder="1"/>
    <xf numFmtId="0" fontId="0" fillId="15" borderId="13" xfId="0" applyFill="1" applyBorder="1"/>
    <xf numFmtId="0" fontId="5" fillId="15" borderId="0" xfId="0" applyFont="1" applyFill="1"/>
    <xf numFmtId="0" fontId="0" fillId="15" borderId="0" xfId="0" applyFill="1"/>
    <xf numFmtId="4" fontId="7" fillId="15" borderId="0" xfId="0" applyNumberFormat="1" applyFont="1" applyFill="1"/>
    <xf numFmtId="4" fontId="0" fillId="15" borderId="0" xfId="0" applyNumberFormat="1" applyFill="1"/>
    <xf numFmtId="4" fontId="9" fillId="15" borderId="0" xfId="0" applyNumberFormat="1" applyFont="1" applyFill="1"/>
    <xf numFmtId="0" fontId="1" fillId="15" borderId="2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wrapText="1"/>
    </xf>
    <xf numFmtId="0" fontId="1" fillId="15" borderId="2" xfId="0" applyFont="1" applyFill="1" applyBorder="1" applyAlignment="1">
      <alignment wrapText="1"/>
    </xf>
    <xf numFmtId="22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4" fontId="14" fillId="0" borderId="0" xfId="0" applyNumberFormat="1" applyFont="1" applyFill="1"/>
    <xf numFmtId="0" fontId="17" fillId="0" borderId="4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8" fillId="3" borderId="12" xfId="0" applyFont="1" applyFill="1" applyBorder="1"/>
    <xf numFmtId="0" fontId="17" fillId="0" borderId="4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12" xfId="0" applyFont="1" applyFill="1" applyBorder="1"/>
    <xf numFmtId="0" fontId="23" fillId="0" borderId="8" xfId="0" applyFont="1" applyBorder="1"/>
    <xf numFmtId="0" fontId="23" fillId="3" borderId="9" xfId="0" applyFont="1" applyFill="1" applyBorder="1"/>
    <xf numFmtId="0" fontId="23" fillId="3" borderId="4" xfId="0" applyFont="1" applyFill="1" applyBorder="1"/>
    <xf numFmtId="0" fontId="17" fillId="0" borderId="3" xfId="0" applyFont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 wrapText="1"/>
    </xf>
    <xf numFmtId="0" fontId="0" fillId="3" borderId="17" xfId="0" applyFill="1" applyBorder="1"/>
    <xf numFmtId="0" fontId="18" fillId="3" borderId="17" xfId="0" applyFont="1" applyFill="1" applyBorder="1"/>
    <xf numFmtId="0" fontId="18" fillId="0" borderId="17" xfId="0" applyFont="1" applyFill="1" applyBorder="1"/>
    <xf numFmtId="0" fontId="19" fillId="0" borderId="16" xfId="0" applyFont="1" applyFill="1" applyBorder="1"/>
    <xf numFmtId="0" fontId="18" fillId="0" borderId="16" xfId="0" applyFont="1" applyBorder="1"/>
    <xf numFmtId="4" fontId="20" fillId="0" borderId="16" xfId="0" applyNumberFormat="1" applyFont="1" applyBorder="1"/>
    <xf numFmtId="4" fontId="18" fillId="0" borderId="16" xfId="0" applyNumberFormat="1" applyFont="1" applyBorder="1"/>
    <xf numFmtId="4" fontId="20" fillId="0" borderId="16" xfId="0" applyNumberFormat="1" applyFont="1" applyFill="1" applyBorder="1"/>
    <xf numFmtId="4" fontId="21" fillId="0" borderId="16" xfId="0" applyNumberFormat="1" applyFont="1" applyFill="1" applyBorder="1"/>
    <xf numFmtId="4" fontId="18" fillId="0" borderId="16" xfId="0" applyNumberFormat="1" applyFont="1" applyFill="1" applyBorder="1"/>
    <xf numFmtId="4" fontId="22" fillId="0" borderId="16" xfId="0" applyNumberFormat="1" applyFont="1" applyFill="1" applyBorder="1"/>
    <xf numFmtId="0" fontId="18" fillId="0" borderId="16" xfId="0" applyFont="1" applyFill="1" applyBorder="1"/>
    <xf numFmtId="0" fontId="18" fillId="0" borderId="18" xfId="0" applyFont="1" applyBorder="1"/>
    <xf numFmtId="0" fontId="18" fillId="0" borderId="19" xfId="0" applyFont="1" applyBorder="1"/>
    <xf numFmtId="4" fontId="18" fillId="0" borderId="19" xfId="0" applyNumberFormat="1" applyFont="1" applyBorder="1"/>
    <xf numFmtId="0" fontId="18" fillId="0" borderId="19" xfId="0" applyFont="1" applyFill="1" applyBorder="1"/>
    <xf numFmtId="0" fontId="21" fillId="0" borderId="19" xfId="0" applyFont="1" applyFill="1" applyBorder="1"/>
    <xf numFmtId="0" fontId="24" fillId="0" borderId="0" xfId="0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workbookViewId="0">
      <selection activeCell="E14" sqref="E14"/>
    </sheetView>
  </sheetViews>
  <sheetFormatPr defaultRowHeight="14.4"/>
  <cols>
    <col min="1" max="1" width="9" customWidth="1"/>
    <col min="2" max="2" width="14.44140625" customWidth="1"/>
    <col min="4" max="4" width="14.6640625" customWidth="1"/>
    <col min="5" max="5" width="14" customWidth="1"/>
    <col min="6" max="6" width="13.6640625" customWidth="1"/>
    <col min="7" max="7" width="15.109375" customWidth="1"/>
  </cols>
  <sheetData>
    <row r="1" spans="1:9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9" t="s">
        <v>33</v>
      </c>
      <c r="I1" s="9" t="s">
        <v>34</v>
      </c>
    </row>
    <row r="2" spans="1:9" ht="27" thickBot="1">
      <c r="A2" s="3">
        <v>1910570</v>
      </c>
      <c r="B2" s="4"/>
      <c r="C2" s="4"/>
      <c r="D2" s="4"/>
      <c r="E2" s="4"/>
      <c r="F2" s="4"/>
      <c r="G2" s="4" t="s">
        <v>7</v>
      </c>
      <c r="H2" s="20"/>
      <c r="I2" s="21"/>
    </row>
    <row r="3" spans="1:9" ht="15" thickBot="1">
      <c r="A3" s="3">
        <v>2318659</v>
      </c>
      <c r="B3" s="5">
        <v>41150</v>
      </c>
      <c r="C3" s="4"/>
      <c r="D3" s="4" t="s">
        <v>8</v>
      </c>
      <c r="E3" s="4"/>
      <c r="F3" s="4"/>
      <c r="G3" s="4" t="s">
        <v>9</v>
      </c>
      <c r="H3" s="22"/>
      <c r="I3" s="23"/>
    </row>
    <row r="4" spans="1:9" ht="15" thickBot="1">
      <c r="A4" s="3">
        <v>2663312</v>
      </c>
      <c r="B4" s="4"/>
      <c r="C4" s="4"/>
      <c r="D4" s="4"/>
      <c r="E4" s="4"/>
      <c r="F4" s="4"/>
      <c r="G4" s="4" t="s">
        <v>10</v>
      </c>
      <c r="H4" s="22"/>
      <c r="I4" s="23"/>
    </row>
    <row r="5" spans="1:9" ht="15" thickBot="1">
      <c r="A5" s="3">
        <v>1901533</v>
      </c>
      <c r="B5" s="4"/>
      <c r="C5" s="4"/>
      <c r="D5" s="4"/>
      <c r="E5" s="4"/>
      <c r="F5" s="4"/>
      <c r="G5" s="4" t="s">
        <v>10</v>
      </c>
      <c r="H5" s="22"/>
      <c r="I5" s="23"/>
    </row>
    <row r="6" spans="1:9" ht="27" thickBot="1">
      <c r="A6" s="3">
        <v>2876912</v>
      </c>
      <c r="B6" s="4"/>
      <c r="C6" s="4"/>
      <c r="D6" s="4"/>
      <c r="E6" s="4"/>
      <c r="F6" s="4"/>
      <c r="G6" s="4" t="s">
        <v>7</v>
      </c>
      <c r="H6" s="22"/>
      <c r="I6" s="23"/>
    </row>
    <row r="7" spans="1:9" ht="15" thickBot="1">
      <c r="A7" s="34">
        <v>1897429</v>
      </c>
      <c r="B7" s="35">
        <v>43153</v>
      </c>
      <c r="C7" s="36" t="s">
        <v>11</v>
      </c>
      <c r="D7" s="36">
        <v>28016</v>
      </c>
      <c r="E7" s="36">
        <v>14583</v>
      </c>
      <c r="F7" s="36">
        <v>9553</v>
      </c>
      <c r="G7" s="36" t="s">
        <v>9</v>
      </c>
      <c r="H7" s="38">
        <f>E7-'февраль 2018'!E7</f>
        <v>0</v>
      </c>
      <c r="I7" s="39">
        <f>F7-'февраль 2018'!F7</f>
        <v>0</v>
      </c>
    </row>
    <row r="8" spans="1:9" ht="15" thickBot="1">
      <c r="A8" s="3">
        <v>1899148</v>
      </c>
      <c r="B8" s="5">
        <v>43153</v>
      </c>
      <c r="C8" s="4">
        <v>1</v>
      </c>
      <c r="D8" s="4">
        <v>21850</v>
      </c>
      <c r="E8" s="4">
        <v>14171</v>
      </c>
      <c r="F8" s="4">
        <v>7375</v>
      </c>
      <c r="G8" s="4" t="s">
        <v>9</v>
      </c>
      <c r="H8" s="22">
        <f>E8-'февраль 2018'!E8</f>
        <v>0</v>
      </c>
      <c r="I8" s="23">
        <f>F8-'февраль 2018'!F8</f>
        <v>0</v>
      </c>
    </row>
    <row r="9" spans="1:9" ht="15" thickBot="1">
      <c r="A9" s="3">
        <v>1899138</v>
      </c>
      <c r="B9" s="5">
        <v>43153</v>
      </c>
      <c r="C9" s="4">
        <v>2</v>
      </c>
      <c r="D9" s="4">
        <v>6900</v>
      </c>
      <c r="E9" s="4">
        <v>4354</v>
      </c>
      <c r="F9" s="4">
        <v>2509</v>
      </c>
      <c r="G9" s="4" t="s">
        <v>9</v>
      </c>
      <c r="H9" s="22">
        <f>E9-'февраль 2018'!E9</f>
        <v>0</v>
      </c>
      <c r="I9" s="23">
        <f>F9-'февраль 2018'!F9</f>
        <v>0</v>
      </c>
    </row>
    <row r="10" spans="1:9" ht="15" thickBot="1">
      <c r="A10" s="3">
        <v>1896559</v>
      </c>
      <c r="B10" s="5">
        <v>43153</v>
      </c>
      <c r="C10" s="4">
        <v>3</v>
      </c>
      <c r="D10" s="4">
        <v>2873</v>
      </c>
      <c r="E10" s="4">
        <v>1822</v>
      </c>
      <c r="F10" s="4">
        <v>820</v>
      </c>
      <c r="G10" s="4" t="s">
        <v>9</v>
      </c>
      <c r="H10" s="22">
        <f>E10-'февраль 2018'!E10</f>
        <v>0</v>
      </c>
      <c r="I10" s="23">
        <f>F10-'февраль 2018'!F10</f>
        <v>0</v>
      </c>
    </row>
    <row r="11" spans="1:9" ht="15" thickBot="1">
      <c r="A11" s="3">
        <v>1898264</v>
      </c>
      <c r="B11" s="5">
        <v>43153</v>
      </c>
      <c r="C11" s="4">
        <v>4</v>
      </c>
      <c r="D11" s="4">
        <v>5225</v>
      </c>
      <c r="E11" s="4">
        <v>3122</v>
      </c>
      <c r="F11" s="4">
        <v>1643</v>
      </c>
      <c r="G11" s="4" t="s">
        <v>9</v>
      </c>
      <c r="H11" s="22">
        <f>E11-'февраль 2018'!E11</f>
        <v>0</v>
      </c>
      <c r="I11" s="23">
        <f>F11-'февраль 2018'!F11</f>
        <v>0</v>
      </c>
    </row>
    <row r="12" spans="1:9" ht="15" thickBot="1">
      <c r="A12" s="3">
        <v>1899140</v>
      </c>
      <c r="B12" s="5">
        <v>43153</v>
      </c>
      <c r="C12" s="4">
        <v>5</v>
      </c>
      <c r="D12" s="4">
        <v>2998</v>
      </c>
      <c r="E12" s="4">
        <v>2022</v>
      </c>
      <c r="F12" s="4">
        <v>940</v>
      </c>
      <c r="G12" s="4" t="s">
        <v>9</v>
      </c>
      <c r="H12" s="22">
        <f>E12-'февраль 2018'!E12</f>
        <v>0</v>
      </c>
      <c r="I12" s="23">
        <f>F12-'февраль 2018'!F12</f>
        <v>0</v>
      </c>
    </row>
    <row r="13" spans="1:9" ht="15" thickBot="1">
      <c r="A13" s="3">
        <v>1898866</v>
      </c>
      <c r="B13" s="5">
        <v>43153</v>
      </c>
      <c r="C13" s="4">
        <v>6</v>
      </c>
      <c r="D13" s="4">
        <v>2302</v>
      </c>
      <c r="E13" s="4">
        <v>1370</v>
      </c>
      <c r="F13" s="4">
        <v>592</v>
      </c>
      <c r="G13" s="4" t="s">
        <v>9</v>
      </c>
      <c r="H13" s="22">
        <f>E13-'февраль 2018'!E13</f>
        <v>0</v>
      </c>
      <c r="I13" s="23">
        <f>F13-'февраль 2018'!F13</f>
        <v>0</v>
      </c>
    </row>
    <row r="14" spans="1:9" ht="15" thickBot="1">
      <c r="A14" s="3">
        <v>1899216</v>
      </c>
      <c r="B14" s="5">
        <v>43153</v>
      </c>
      <c r="C14" s="4">
        <v>7</v>
      </c>
      <c r="D14" s="4">
        <v>44535</v>
      </c>
      <c r="E14" s="4">
        <v>28459</v>
      </c>
      <c r="F14" s="4">
        <v>15603</v>
      </c>
      <c r="G14" s="4" t="s">
        <v>9</v>
      </c>
      <c r="H14" s="22">
        <f>E14-'февраль 2018'!E14</f>
        <v>0</v>
      </c>
      <c r="I14" s="23">
        <f>F14-'февраль 2018'!F14</f>
        <v>0</v>
      </c>
    </row>
    <row r="15" spans="1:9" ht="15" thickBot="1">
      <c r="A15" s="3">
        <v>1892234</v>
      </c>
      <c r="B15" s="5">
        <v>43153</v>
      </c>
      <c r="C15" s="4">
        <v>8</v>
      </c>
      <c r="D15" s="4">
        <v>2763</v>
      </c>
      <c r="E15" s="4">
        <v>2062</v>
      </c>
      <c r="F15" s="4">
        <v>622</v>
      </c>
      <c r="G15" s="4" t="s">
        <v>9</v>
      </c>
      <c r="H15" s="22">
        <f>E15-'февраль 2018'!E15</f>
        <v>0</v>
      </c>
      <c r="I15" s="23">
        <f>F15-'февраль 2018'!F15</f>
        <v>0</v>
      </c>
    </row>
    <row r="16" spans="1:9" ht="15" thickBot="1">
      <c r="A16" s="3">
        <v>1897340</v>
      </c>
      <c r="B16" s="5">
        <v>43153</v>
      </c>
      <c r="C16" s="4">
        <v>9</v>
      </c>
      <c r="D16" s="4">
        <v>24</v>
      </c>
      <c r="E16" s="4">
        <v>0</v>
      </c>
      <c r="F16" s="4">
        <v>0</v>
      </c>
      <c r="G16" s="4" t="s">
        <v>9</v>
      </c>
      <c r="H16" s="22">
        <f>E16-'февраль 2018'!E16</f>
        <v>0</v>
      </c>
      <c r="I16" s="23">
        <f>F16-'февраль 2018'!F16</f>
        <v>0</v>
      </c>
    </row>
    <row r="17" spans="1:9" ht="15" thickBot="1">
      <c r="A17" s="3">
        <v>1897151</v>
      </c>
      <c r="B17" s="5">
        <v>43153</v>
      </c>
      <c r="C17" s="4" t="s">
        <v>12</v>
      </c>
      <c r="D17" s="4">
        <v>235</v>
      </c>
      <c r="E17" s="4">
        <v>6</v>
      </c>
      <c r="F17" s="4">
        <v>2</v>
      </c>
      <c r="G17" s="4" t="s">
        <v>9</v>
      </c>
      <c r="H17" s="22">
        <f>E17-'февраль 2018'!E17</f>
        <v>0</v>
      </c>
      <c r="I17" s="23">
        <f>F17-'февраль 2018'!F17</f>
        <v>0</v>
      </c>
    </row>
    <row r="18" spans="1:9" ht="15" thickBot="1">
      <c r="A18" s="3">
        <v>1897229</v>
      </c>
      <c r="B18" s="5">
        <v>43153</v>
      </c>
      <c r="C18" s="4">
        <v>10</v>
      </c>
      <c r="D18" s="4">
        <v>2025</v>
      </c>
      <c r="E18" s="4">
        <v>1426</v>
      </c>
      <c r="F18" s="4">
        <v>385</v>
      </c>
      <c r="G18" s="4" t="s">
        <v>9</v>
      </c>
      <c r="H18" s="22">
        <f>E18-'февраль 2018'!E18</f>
        <v>0</v>
      </c>
      <c r="I18" s="23">
        <f>F18-'февраль 2018'!F18</f>
        <v>0</v>
      </c>
    </row>
    <row r="19" spans="1:9" ht="15" thickBot="1">
      <c r="A19" s="3">
        <v>1897104</v>
      </c>
      <c r="B19" s="5">
        <v>43153</v>
      </c>
      <c r="C19" s="4">
        <v>11</v>
      </c>
      <c r="D19" s="4">
        <v>19313</v>
      </c>
      <c r="E19" s="4">
        <v>11431</v>
      </c>
      <c r="F19" s="4">
        <v>7614</v>
      </c>
      <c r="G19" s="4" t="s">
        <v>9</v>
      </c>
      <c r="H19" s="22">
        <f>E19-'февраль 2018'!E19</f>
        <v>0</v>
      </c>
      <c r="I19" s="23">
        <f>F19-'февраль 2018'!F19</f>
        <v>0</v>
      </c>
    </row>
    <row r="20" spans="1:9" ht="15" thickBot="1">
      <c r="A20" s="3">
        <v>1897192</v>
      </c>
      <c r="B20" s="5">
        <v>43153</v>
      </c>
      <c r="C20" s="4">
        <v>12</v>
      </c>
      <c r="D20" s="4">
        <v>7657</v>
      </c>
      <c r="E20" s="4">
        <v>5556</v>
      </c>
      <c r="F20" s="4">
        <v>1905</v>
      </c>
      <c r="G20" s="4" t="s">
        <v>9</v>
      </c>
      <c r="H20" s="22">
        <f>E20-'февраль 2018'!E20</f>
        <v>0</v>
      </c>
      <c r="I20" s="23">
        <f>F20-'февраль 2018'!F20</f>
        <v>0</v>
      </c>
    </row>
    <row r="21" spans="1:9" ht="15" thickBot="1">
      <c r="A21" s="3">
        <v>1898874</v>
      </c>
      <c r="B21" s="5">
        <v>43153</v>
      </c>
      <c r="C21" s="4">
        <v>13</v>
      </c>
      <c r="D21" s="4">
        <v>18441</v>
      </c>
      <c r="E21" s="4">
        <v>12123</v>
      </c>
      <c r="F21" s="4">
        <v>5153</v>
      </c>
      <c r="G21" s="4" t="s">
        <v>9</v>
      </c>
      <c r="H21" s="22">
        <f>E21-'февраль 2018'!E21</f>
        <v>0</v>
      </c>
      <c r="I21" s="23">
        <f>F21-'февраль 2018'!F21</f>
        <v>0</v>
      </c>
    </row>
    <row r="22" spans="1:9" ht="15" thickBot="1">
      <c r="A22" s="3">
        <v>1892500</v>
      </c>
      <c r="B22" s="5">
        <v>43153</v>
      </c>
      <c r="C22" s="4">
        <v>14</v>
      </c>
      <c r="D22" s="4">
        <v>1348</v>
      </c>
      <c r="E22" s="4">
        <v>883</v>
      </c>
      <c r="F22" s="4">
        <v>379</v>
      </c>
      <c r="G22" s="4" t="s">
        <v>9</v>
      </c>
      <c r="H22" s="22">
        <f>E22-'февраль 2018'!E22</f>
        <v>0</v>
      </c>
      <c r="I22" s="23">
        <f>F22-'февраль 2018'!F22</f>
        <v>0</v>
      </c>
    </row>
    <row r="23" spans="1:9" ht="15" thickBot="1">
      <c r="A23" s="3">
        <v>1897270</v>
      </c>
      <c r="B23" s="5">
        <v>43153</v>
      </c>
      <c r="C23" s="4" t="s">
        <v>13</v>
      </c>
      <c r="D23" s="4">
        <v>12440</v>
      </c>
      <c r="E23" s="4">
        <v>9552</v>
      </c>
      <c r="F23" s="4">
        <v>2754</v>
      </c>
      <c r="G23" s="4" t="s">
        <v>9</v>
      </c>
      <c r="H23" s="22">
        <f>E23-'февраль 2018'!E23</f>
        <v>0</v>
      </c>
      <c r="I23" s="23">
        <f>F23-'февраль 2018'!F23</f>
        <v>0</v>
      </c>
    </row>
    <row r="24" spans="1:9" ht="15" thickBot="1">
      <c r="A24" s="3">
        <v>1893468</v>
      </c>
      <c r="B24" s="5">
        <v>43153</v>
      </c>
      <c r="C24" s="4">
        <v>15</v>
      </c>
      <c r="D24" s="4">
        <v>2758</v>
      </c>
      <c r="E24" s="4">
        <v>2265</v>
      </c>
      <c r="F24" s="4">
        <v>348</v>
      </c>
      <c r="G24" s="4" t="s">
        <v>9</v>
      </c>
      <c r="H24" s="22">
        <f>E24-'февраль 2018'!E24</f>
        <v>0</v>
      </c>
      <c r="I24" s="23">
        <f>F24-'февраль 2018'!F24</f>
        <v>0</v>
      </c>
    </row>
    <row r="25" spans="1:9" ht="15" thickBot="1">
      <c r="A25" s="3">
        <v>1897320</v>
      </c>
      <c r="B25" s="5">
        <v>43153</v>
      </c>
      <c r="C25" s="4">
        <v>16</v>
      </c>
      <c r="D25" s="4">
        <v>12615</v>
      </c>
      <c r="E25" s="4">
        <v>7971</v>
      </c>
      <c r="F25" s="4">
        <v>4586</v>
      </c>
      <c r="G25" s="4" t="s">
        <v>9</v>
      </c>
      <c r="H25" s="22">
        <f>E25-'февраль 2018'!E25</f>
        <v>0</v>
      </c>
      <c r="I25" s="23">
        <f>F25-'февраль 2018'!F25</f>
        <v>0</v>
      </c>
    </row>
    <row r="26" spans="1:9" ht="15" thickBot="1">
      <c r="A26" s="3">
        <v>1897141</v>
      </c>
      <c r="B26" s="5">
        <v>43153</v>
      </c>
      <c r="C26" s="4">
        <v>17</v>
      </c>
      <c r="D26" s="4">
        <v>4271</v>
      </c>
      <c r="E26" s="4">
        <v>2226</v>
      </c>
      <c r="F26" s="4">
        <v>993</v>
      </c>
      <c r="G26" s="4" t="s">
        <v>9</v>
      </c>
      <c r="H26" s="22">
        <f>E26-'февраль 2018'!E26</f>
        <v>0</v>
      </c>
      <c r="I26" s="23">
        <f>F26-'февраль 2018'!F26</f>
        <v>0</v>
      </c>
    </row>
    <row r="27" spans="1:9" ht="15" thickBot="1">
      <c r="A27" s="3">
        <v>1887572</v>
      </c>
      <c r="B27" s="5">
        <v>43153</v>
      </c>
      <c r="C27" s="4">
        <v>18</v>
      </c>
      <c r="D27" s="4">
        <v>1247</v>
      </c>
      <c r="E27" s="4">
        <v>748</v>
      </c>
      <c r="F27" s="4">
        <v>318</v>
      </c>
      <c r="G27" s="4" t="s">
        <v>9</v>
      </c>
      <c r="H27" s="22">
        <f>E27-'февраль 2018'!E27</f>
        <v>0</v>
      </c>
      <c r="I27" s="23">
        <f>F27-'февраль 2018'!F27</f>
        <v>0</v>
      </c>
    </row>
    <row r="28" spans="1:9" ht="15" thickBot="1">
      <c r="A28" s="3">
        <v>1892454</v>
      </c>
      <c r="B28" s="5">
        <v>43153</v>
      </c>
      <c r="C28" s="4">
        <v>19</v>
      </c>
      <c r="D28" s="4">
        <v>754</v>
      </c>
      <c r="E28" s="4">
        <v>522</v>
      </c>
      <c r="F28" s="4">
        <v>125</v>
      </c>
      <c r="G28" s="4" t="s">
        <v>9</v>
      </c>
      <c r="H28" s="22">
        <f>E28-'февраль 2018'!E28</f>
        <v>0</v>
      </c>
      <c r="I28" s="23">
        <f>F28-'февраль 2018'!F28</f>
        <v>0</v>
      </c>
    </row>
    <row r="29" spans="1:9" ht="15" thickBot="1">
      <c r="A29" s="3">
        <v>1898867</v>
      </c>
      <c r="B29" s="5">
        <v>43153</v>
      </c>
      <c r="C29" s="4">
        <v>20</v>
      </c>
      <c r="D29" s="4">
        <v>164</v>
      </c>
      <c r="E29" s="4">
        <v>80</v>
      </c>
      <c r="F29" s="4">
        <v>66</v>
      </c>
      <c r="G29" s="4" t="s">
        <v>9</v>
      </c>
      <c r="H29" s="22">
        <f>E29-'февраль 2018'!E29</f>
        <v>0</v>
      </c>
      <c r="I29" s="23">
        <f>F29-'февраль 2018'!F29</f>
        <v>0</v>
      </c>
    </row>
    <row r="30" spans="1:9" ht="15" thickBot="1">
      <c r="A30" s="3">
        <v>1897243</v>
      </c>
      <c r="B30" s="5">
        <v>43153</v>
      </c>
      <c r="C30" s="4">
        <v>21</v>
      </c>
      <c r="D30" s="4">
        <v>2505</v>
      </c>
      <c r="E30" s="4">
        <v>1896</v>
      </c>
      <c r="F30" s="4">
        <v>606</v>
      </c>
      <c r="G30" s="4" t="s">
        <v>9</v>
      </c>
      <c r="H30" s="22">
        <f>E30-'февраль 2018'!E30</f>
        <v>0</v>
      </c>
      <c r="I30" s="23">
        <f>F30-'февраль 2018'!F30</f>
        <v>0</v>
      </c>
    </row>
    <row r="31" spans="1:9" ht="15" thickBot="1">
      <c r="A31" s="3">
        <v>1898639</v>
      </c>
      <c r="B31" s="5">
        <v>43153</v>
      </c>
      <c r="C31" s="4">
        <v>22</v>
      </c>
      <c r="D31" s="4">
        <v>46267</v>
      </c>
      <c r="E31" s="4">
        <v>29589</v>
      </c>
      <c r="F31" s="4">
        <v>16418</v>
      </c>
      <c r="G31" s="4" t="s">
        <v>9</v>
      </c>
      <c r="H31" s="22">
        <f>E31-'февраль 2018'!E31</f>
        <v>0</v>
      </c>
      <c r="I31" s="23">
        <f>F31-'февраль 2018'!F31</f>
        <v>0</v>
      </c>
    </row>
    <row r="32" spans="1:9" ht="15" thickBot="1">
      <c r="A32" s="3">
        <v>1892163</v>
      </c>
      <c r="B32" s="5">
        <v>43153</v>
      </c>
      <c r="C32" s="4">
        <v>23</v>
      </c>
      <c r="D32" s="4">
        <v>12170</v>
      </c>
      <c r="E32" s="4">
        <v>8648</v>
      </c>
      <c r="F32" s="4">
        <v>2000</v>
      </c>
      <c r="G32" s="4" t="s">
        <v>9</v>
      </c>
      <c r="H32" s="22">
        <f>E32-'февраль 2018'!E32</f>
        <v>0</v>
      </c>
      <c r="I32" s="23">
        <f>F32-'февраль 2018'!F32</f>
        <v>0</v>
      </c>
    </row>
    <row r="33" spans="1:9" ht="15" thickBot="1">
      <c r="A33" s="3">
        <v>1897193</v>
      </c>
      <c r="B33" s="5">
        <v>43153</v>
      </c>
      <c r="C33" s="4">
        <v>24</v>
      </c>
      <c r="D33" s="4">
        <v>3120</v>
      </c>
      <c r="E33" s="4">
        <v>1410</v>
      </c>
      <c r="F33" s="4">
        <v>432</v>
      </c>
      <c r="G33" s="4" t="s">
        <v>9</v>
      </c>
      <c r="H33" s="22">
        <f>E33-'февраль 2018'!E33</f>
        <v>0</v>
      </c>
      <c r="I33" s="23">
        <f>F33-'февраль 2018'!F33</f>
        <v>0</v>
      </c>
    </row>
    <row r="34" spans="1:9" ht="15" thickBot="1">
      <c r="A34" s="3">
        <v>1896703</v>
      </c>
      <c r="B34" s="5">
        <v>43153</v>
      </c>
      <c r="C34" s="4">
        <v>25</v>
      </c>
      <c r="D34" s="4">
        <v>517</v>
      </c>
      <c r="E34" s="4">
        <v>363</v>
      </c>
      <c r="F34" s="4">
        <v>83</v>
      </c>
      <c r="G34" s="4" t="s">
        <v>9</v>
      </c>
      <c r="H34" s="22">
        <f>E34-'февраль 2018'!E34</f>
        <v>0</v>
      </c>
      <c r="I34" s="23">
        <f>F34-'февраль 2018'!F34</f>
        <v>0</v>
      </c>
    </row>
    <row r="35" spans="1:9" ht="15" thickBot="1">
      <c r="A35" s="3">
        <v>1896759</v>
      </c>
      <c r="B35" s="5">
        <v>43153</v>
      </c>
      <c r="C35" s="4">
        <v>26</v>
      </c>
      <c r="D35" s="4">
        <v>7826</v>
      </c>
      <c r="E35" s="4">
        <v>5056</v>
      </c>
      <c r="F35" s="4">
        <v>1798</v>
      </c>
      <c r="G35" s="4" t="s">
        <v>9</v>
      </c>
      <c r="H35" s="22">
        <f>E35-'февраль 2018'!E35</f>
        <v>0</v>
      </c>
      <c r="I35" s="23">
        <f>F35-'февраль 2018'!F35</f>
        <v>0</v>
      </c>
    </row>
    <row r="36" spans="1:9" ht="15" thickBot="1">
      <c r="A36" s="3">
        <v>1890808</v>
      </c>
      <c r="B36" s="5">
        <v>43153</v>
      </c>
      <c r="C36" s="4">
        <v>27</v>
      </c>
      <c r="D36" s="4">
        <v>11780</v>
      </c>
      <c r="E36" s="4">
        <v>7976</v>
      </c>
      <c r="F36" s="4">
        <v>3298</v>
      </c>
      <c r="G36" s="4" t="s">
        <v>9</v>
      </c>
      <c r="H36" s="22">
        <f>E36-'февраль 2018'!E36</f>
        <v>0</v>
      </c>
      <c r="I36" s="23">
        <f>F36-'февраль 2018'!F36</f>
        <v>0</v>
      </c>
    </row>
    <row r="37" spans="1:9" ht="15" thickBot="1">
      <c r="A37" s="3">
        <v>1895265</v>
      </c>
      <c r="B37" s="5">
        <v>43153</v>
      </c>
      <c r="C37" s="4">
        <v>28</v>
      </c>
      <c r="D37" s="4">
        <v>12737</v>
      </c>
      <c r="E37" s="4">
        <v>7558</v>
      </c>
      <c r="F37" s="4">
        <v>4818</v>
      </c>
      <c r="G37" s="4" t="s">
        <v>9</v>
      </c>
      <c r="H37" s="22">
        <f>E37-'февраль 2018'!E37</f>
        <v>0</v>
      </c>
      <c r="I37" s="23">
        <f>F37-'февраль 2018'!F37</f>
        <v>0</v>
      </c>
    </row>
    <row r="38" spans="1:9" ht="27" thickBot="1">
      <c r="A38" s="3">
        <v>2376874</v>
      </c>
      <c r="B38" s="5">
        <v>43153</v>
      </c>
      <c r="C38" s="4" t="s">
        <v>14</v>
      </c>
      <c r="D38" s="4">
        <v>3625</v>
      </c>
      <c r="E38" s="4">
        <v>1762</v>
      </c>
      <c r="F38" s="4">
        <v>1672</v>
      </c>
      <c r="G38" s="4" t="s">
        <v>9</v>
      </c>
      <c r="H38" s="22">
        <f>E38-'февраль 2018'!E38</f>
        <v>0</v>
      </c>
      <c r="I38" s="23">
        <f>F38-'февраль 2018'!F38</f>
        <v>0</v>
      </c>
    </row>
    <row r="39" spans="1:9" ht="15" thickBot="1">
      <c r="A39" s="3">
        <v>1771040</v>
      </c>
      <c r="B39" s="5">
        <v>41884</v>
      </c>
      <c r="C39" s="4">
        <v>29</v>
      </c>
      <c r="D39" s="4">
        <v>1854</v>
      </c>
      <c r="E39" s="4">
        <v>955</v>
      </c>
      <c r="F39" s="4">
        <v>482</v>
      </c>
      <c r="G39" s="4" t="s">
        <v>9</v>
      </c>
      <c r="H39" s="22">
        <f>E39-'февраль 2018'!E39</f>
        <v>0</v>
      </c>
      <c r="I39" s="23">
        <f>F39-'февраль 2018'!F39</f>
        <v>0</v>
      </c>
    </row>
    <row r="40" spans="1:9" ht="15" thickBot="1">
      <c r="A40" s="3">
        <v>1897262</v>
      </c>
      <c r="B40" s="5">
        <v>43153</v>
      </c>
      <c r="C40" s="4">
        <v>30</v>
      </c>
      <c r="D40" s="4">
        <v>1345</v>
      </c>
      <c r="E40" s="4">
        <v>1000</v>
      </c>
      <c r="F40" s="4">
        <v>313</v>
      </c>
      <c r="G40" s="4" t="s">
        <v>9</v>
      </c>
      <c r="H40" s="22">
        <f>E40-'февраль 2018'!E40</f>
        <v>0</v>
      </c>
      <c r="I40" s="23">
        <f>F40-'февраль 2018'!F40</f>
        <v>0</v>
      </c>
    </row>
    <row r="41" spans="1:9" ht="15" thickBot="1">
      <c r="A41" s="3">
        <v>1892320</v>
      </c>
      <c r="B41" s="5">
        <v>43153</v>
      </c>
      <c r="C41" s="4">
        <v>31</v>
      </c>
      <c r="D41" s="4">
        <v>1691</v>
      </c>
      <c r="E41" s="4">
        <v>1004</v>
      </c>
      <c r="F41" s="4">
        <v>380</v>
      </c>
      <c r="G41" s="4" t="s">
        <v>9</v>
      </c>
      <c r="H41" s="22">
        <f>E41-'февраль 2018'!E41</f>
        <v>0</v>
      </c>
      <c r="I41" s="23">
        <f>F41-'февраль 2018'!F41</f>
        <v>0</v>
      </c>
    </row>
    <row r="42" spans="1:9" ht="15" thickBot="1">
      <c r="A42" s="3">
        <v>1898367</v>
      </c>
      <c r="B42" s="5">
        <v>43153</v>
      </c>
      <c r="C42" s="4">
        <v>32</v>
      </c>
      <c r="D42" s="4">
        <v>22836</v>
      </c>
      <c r="E42" s="4">
        <v>14533</v>
      </c>
      <c r="F42" s="4">
        <v>8226</v>
      </c>
      <c r="G42" s="4" t="s">
        <v>9</v>
      </c>
      <c r="H42" s="22">
        <f>E42-'февраль 2018'!E42</f>
        <v>0</v>
      </c>
      <c r="I42" s="23">
        <f>F42-'февраль 2018'!F42</f>
        <v>0</v>
      </c>
    </row>
    <row r="43" spans="1:9" ht="15" thickBot="1">
      <c r="A43" s="3">
        <v>1900264</v>
      </c>
      <c r="B43" s="5">
        <v>43153</v>
      </c>
      <c r="C43" s="4">
        <v>33</v>
      </c>
      <c r="D43" s="4">
        <v>28188</v>
      </c>
      <c r="E43" s="4">
        <v>17955</v>
      </c>
      <c r="F43" s="4">
        <v>9813</v>
      </c>
      <c r="G43" s="4" t="s">
        <v>9</v>
      </c>
      <c r="H43" s="22">
        <f>E43-'февраль 2018'!E43</f>
        <v>0</v>
      </c>
      <c r="I43" s="23">
        <f>F43-'февраль 2018'!F43</f>
        <v>0</v>
      </c>
    </row>
    <row r="44" spans="1:9" ht="15" thickBot="1">
      <c r="A44" s="3">
        <v>1897076</v>
      </c>
      <c r="B44" s="5">
        <v>43153</v>
      </c>
      <c r="C44" s="4">
        <v>34</v>
      </c>
      <c r="D44" s="4">
        <v>508</v>
      </c>
      <c r="E44" s="4">
        <v>281</v>
      </c>
      <c r="F44" s="4">
        <v>115</v>
      </c>
      <c r="G44" s="4" t="s">
        <v>9</v>
      </c>
      <c r="H44" s="22">
        <f>E44-'февраль 2018'!E44</f>
        <v>0</v>
      </c>
      <c r="I44" s="23">
        <f>F44-'февраль 2018'!F44</f>
        <v>0</v>
      </c>
    </row>
    <row r="45" spans="1:9" ht="15" thickBot="1">
      <c r="A45" s="3">
        <v>1896835</v>
      </c>
      <c r="B45" s="5">
        <v>43153</v>
      </c>
      <c r="C45" s="4">
        <v>35</v>
      </c>
      <c r="D45" s="4">
        <v>9032</v>
      </c>
      <c r="E45" s="4">
        <v>5468</v>
      </c>
      <c r="F45" s="4">
        <v>3532</v>
      </c>
      <c r="G45" s="4" t="s">
        <v>9</v>
      </c>
      <c r="H45" s="22">
        <f>E45-'февраль 2018'!E45</f>
        <v>0</v>
      </c>
      <c r="I45" s="23">
        <f>F45-'февраль 2018'!F45</f>
        <v>0</v>
      </c>
    </row>
    <row r="46" spans="1:9" ht="15" thickBot="1">
      <c r="A46" s="3">
        <v>1899099</v>
      </c>
      <c r="B46" s="5">
        <v>43153</v>
      </c>
      <c r="C46" s="4">
        <v>36</v>
      </c>
      <c r="D46" s="4">
        <v>10161</v>
      </c>
      <c r="E46" s="4">
        <v>6362</v>
      </c>
      <c r="F46" s="4">
        <v>2679</v>
      </c>
      <c r="G46" s="4" t="s">
        <v>9</v>
      </c>
      <c r="H46" s="22">
        <f>E46-'февраль 2018'!E46</f>
        <v>0</v>
      </c>
      <c r="I46" s="23">
        <f>F46-'февраль 2018'!F46</f>
        <v>0</v>
      </c>
    </row>
    <row r="47" spans="1:9" ht="15" thickBot="1">
      <c r="A47" s="3">
        <v>1897163</v>
      </c>
      <c r="B47" s="5">
        <v>43153</v>
      </c>
      <c r="C47" s="4">
        <v>37</v>
      </c>
      <c r="D47" s="4">
        <v>24635</v>
      </c>
      <c r="E47" s="4">
        <v>15130</v>
      </c>
      <c r="F47" s="4">
        <v>9473</v>
      </c>
      <c r="G47" s="4" t="s">
        <v>9</v>
      </c>
      <c r="H47" s="22">
        <f>E47-'февраль 2018'!E47</f>
        <v>0</v>
      </c>
      <c r="I47" s="23">
        <f>F47-'февраль 2018'!F47</f>
        <v>0</v>
      </c>
    </row>
    <row r="48" spans="1:9" ht="15" thickBot="1">
      <c r="A48" s="3">
        <v>1900263</v>
      </c>
      <c r="B48" s="5">
        <v>43153</v>
      </c>
      <c r="C48" s="4">
        <v>38</v>
      </c>
      <c r="D48" s="4">
        <v>4394</v>
      </c>
      <c r="E48" s="4">
        <v>2873</v>
      </c>
      <c r="F48" s="4">
        <v>1255</v>
      </c>
      <c r="G48" s="4" t="s">
        <v>9</v>
      </c>
      <c r="H48" s="22">
        <f>E48-'февраль 2018'!E48</f>
        <v>0</v>
      </c>
      <c r="I48" s="23">
        <f>F48-'февраль 2018'!F48</f>
        <v>0</v>
      </c>
    </row>
    <row r="49" spans="1:9" ht="15" thickBot="1">
      <c r="A49" s="3">
        <v>1892264</v>
      </c>
      <c r="B49" s="5">
        <v>43153</v>
      </c>
      <c r="C49" s="4">
        <v>39</v>
      </c>
      <c r="D49" s="4">
        <v>17443</v>
      </c>
      <c r="E49" s="4">
        <v>11932</v>
      </c>
      <c r="F49" s="4">
        <v>5478</v>
      </c>
      <c r="G49" s="4" t="s">
        <v>9</v>
      </c>
      <c r="H49" s="22">
        <f>E49-'февраль 2018'!E49</f>
        <v>0</v>
      </c>
      <c r="I49" s="23">
        <f>F49-'февраль 2018'!F49</f>
        <v>0</v>
      </c>
    </row>
    <row r="50" spans="1:9" ht="15" thickBot="1">
      <c r="A50" s="3">
        <v>1893218</v>
      </c>
      <c r="B50" s="5">
        <v>43153</v>
      </c>
      <c r="C50" s="4">
        <v>40</v>
      </c>
      <c r="D50" s="4">
        <v>9252</v>
      </c>
      <c r="E50" s="4">
        <v>6113</v>
      </c>
      <c r="F50" s="4">
        <v>2693</v>
      </c>
      <c r="G50" s="4" t="s">
        <v>9</v>
      </c>
      <c r="H50" s="22">
        <f>E50-'февраль 2018'!E50</f>
        <v>0</v>
      </c>
      <c r="I50" s="23">
        <f>F50-'февраль 2018'!F50</f>
        <v>0</v>
      </c>
    </row>
    <row r="51" spans="1:9" ht="15" thickBot="1">
      <c r="A51" s="3">
        <v>1896949</v>
      </c>
      <c r="B51" s="5">
        <v>43153</v>
      </c>
      <c r="C51" s="4">
        <v>41</v>
      </c>
      <c r="D51" s="4">
        <v>3911</v>
      </c>
      <c r="E51" s="4">
        <v>2341</v>
      </c>
      <c r="F51" s="4">
        <v>1487</v>
      </c>
      <c r="G51" s="4" t="s">
        <v>9</v>
      </c>
      <c r="H51" s="22">
        <f>E51-'февраль 2018'!E51</f>
        <v>0</v>
      </c>
      <c r="I51" s="23">
        <f>F51-'февраль 2018'!F51</f>
        <v>0</v>
      </c>
    </row>
    <row r="52" spans="1:9" ht="15" thickBot="1">
      <c r="A52" s="6">
        <v>1899012</v>
      </c>
      <c r="B52" s="5">
        <v>43153</v>
      </c>
      <c r="C52" s="8">
        <v>42</v>
      </c>
      <c r="D52" s="8">
        <v>2219</v>
      </c>
      <c r="E52" s="8">
        <v>616</v>
      </c>
      <c r="F52" s="8">
        <v>447</v>
      </c>
      <c r="G52" s="8" t="s">
        <v>9</v>
      </c>
      <c r="H52" s="22">
        <f>E52-'февраль 2018'!E52</f>
        <v>0</v>
      </c>
      <c r="I52" s="23">
        <f>F52-'февраль 2018'!F52</f>
        <v>0</v>
      </c>
    </row>
    <row r="53" spans="1:9" ht="15" thickBot="1">
      <c r="A53" s="3">
        <v>1899139</v>
      </c>
      <c r="B53" s="5">
        <v>43153</v>
      </c>
      <c r="C53" s="4">
        <v>43</v>
      </c>
      <c r="D53" s="4">
        <v>241</v>
      </c>
      <c r="E53" s="4">
        <v>149</v>
      </c>
      <c r="F53" s="4">
        <v>41</v>
      </c>
      <c r="G53" s="4" t="s">
        <v>9</v>
      </c>
      <c r="H53" s="22">
        <f>E53-'февраль 2018'!E53</f>
        <v>0</v>
      </c>
      <c r="I53" s="23">
        <f>F53-'февраль 2018'!F53</f>
        <v>0</v>
      </c>
    </row>
    <row r="54" spans="1:9" ht="15" thickBot="1">
      <c r="A54" s="3">
        <v>1892450</v>
      </c>
      <c r="B54" s="5">
        <v>43153</v>
      </c>
      <c r="C54" s="4">
        <v>44</v>
      </c>
      <c r="D54" s="4">
        <v>2221</v>
      </c>
      <c r="E54" s="4">
        <v>1629</v>
      </c>
      <c r="F54" s="4">
        <v>563</v>
      </c>
      <c r="G54" s="4" t="s">
        <v>9</v>
      </c>
      <c r="H54" s="22">
        <f>E54-'февраль 2018'!E54</f>
        <v>0</v>
      </c>
      <c r="I54" s="23">
        <f>F54-'февраль 2018'!F54</f>
        <v>0</v>
      </c>
    </row>
    <row r="55" spans="1:9" ht="15" thickBot="1">
      <c r="A55" s="3">
        <v>1889809</v>
      </c>
      <c r="B55" s="5">
        <v>43153</v>
      </c>
      <c r="C55" s="4">
        <v>45</v>
      </c>
      <c r="D55" s="4">
        <v>24</v>
      </c>
      <c r="E55" s="4">
        <v>16</v>
      </c>
      <c r="F55" s="4">
        <v>1</v>
      </c>
      <c r="G55" s="4" t="s">
        <v>9</v>
      </c>
      <c r="H55" s="22">
        <f>E55-'февраль 2018'!E55</f>
        <v>0</v>
      </c>
      <c r="I55" s="23">
        <f>F55-'февраль 2018'!F55</f>
        <v>0</v>
      </c>
    </row>
    <row r="56" spans="1:9" ht="15" thickBot="1">
      <c r="A56" s="3">
        <v>1897191</v>
      </c>
      <c r="B56" s="5">
        <v>43153</v>
      </c>
      <c r="C56" s="4">
        <v>46</v>
      </c>
      <c r="D56" s="4">
        <v>6129</v>
      </c>
      <c r="E56" s="4">
        <v>3641</v>
      </c>
      <c r="F56" s="4">
        <v>2322</v>
      </c>
      <c r="G56" s="4" t="s">
        <v>9</v>
      </c>
      <c r="H56" s="22">
        <f>E56-'февраль 2018'!E56</f>
        <v>0</v>
      </c>
      <c r="I56" s="23">
        <f>F56-'февраль 2018'!F56</f>
        <v>0</v>
      </c>
    </row>
    <row r="57" spans="1:9" ht="15" thickBot="1">
      <c r="A57" s="3">
        <v>1899158</v>
      </c>
      <c r="B57" s="5">
        <v>43153</v>
      </c>
      <c r="C57" s="4">
        <v>47</v>
      </c>
      <c r="D57" s="4">
        <v>9983</v>
      </c>
      <c r="E57" s="4">
        <v>6067</v>
      </c>
      <c r="F57" s="4">
        <v>2609</v>
      </c>
      <c r="G57" s="4" t="s">
        <v>9</v>
      </c>
      <c r="H57" s="22">
        <f>E57-'февраль 2018'!E57</f>
        <v>0</v>
      </c>
      <c r="I57" s="23">
        <f>F57-'февраль 2018'!F57</f>
        <v>0</v>
      </c>
    </row>
    <row r="58" spans="1:9" s="27" customFormat="1" ht="15" thickBot="1">
      <c r="A58" s="28"/>
      <c r="B58" s="29"/>
      <c r="C58" s="30">
        <v>48</v>
      </c>
      <c r="D58" s="30"/>
      <c r="E58" s="30"/>
      <c r="F58" s="30"/>
      <c r="G58" s="30"/>
      <c r="H58" s="32"/>
      <c r="I58" s="33"/>
    </row>
    <row r="59" spans="1:9" ht="15" thickBot="1">
      <c r="A59" s="3">
        <v>1896868</v>
      </c>
      <c r="B59" s="5">
        <v>43153</v>
      </c>
      <c r="C59" s="4">
        <v>49</v>
      </c>
      <c r="D59" s="4">
        <v>2619</v>
      </c>
      <c r="E59" s="4">
        <v>1592</v>
      </c>
      <c r="F59" s="4">
        <v>491</v>
      </c>
      <c r="G59" s="4" t="s">
        <v>9</v>
      </c>
      <c r="H59" s="22">
        <f>E59-'февраль 2018'!E59</f>
        <v>0</v>
      </c>
      <c r="I59" s="23">
        <f>F59-'февраль 2018'!F59</f>
        <v>0</v>
      </c>
    </row>
    <row r="60" spans="1:9" ht="15" thickBot="1">
      <c r="A60" s="3">
        <v>1899231</v>
      </c>
      <c r="B60" s="5">
        <v>43153</v>
      </c>
      <c r="C60" s="4">
        <v>50</v>
      </c>
      <c r="D60" s="4">
        <v>5656</v>
      </c>
      <c r="E60" s="4">
        <v>3107</v>
      </c>
      <c r="F60" s="4">
        <v>1990</v>
      </c>
      <c r="G60" s="4" t="s">
        <v>9</v>
      </c>
      <c r="H60" s="22">
        <f>E60-'февраль 2018'!E60</f>
        <v>0</v>
      </c>
      <c r="I60" s="23">
        <f>F60-'февраль 2018'!F60</f>
        <v>0</v>
      </c>
    </row>
    <row r="61" spans="1:9" ht="15" thickBot="1">
      <c r="A61" s="3">
        <v>1893425</v>
      </c>
      <c r="B61" s="5">
        <v>43153</v>
      </c>
      <c r="C61" s="4">
        <v>51</v>
      </c>
      <c r="D61" s="4">
        <v>16361</v>
      </c>
      <c r="E61" s="4">
        <v>11093</v>
      </c>
      <c r="F61" s="4">
        <v>4964</v>
      </c>
      <c r="G61" s="4" t="s">
        <v>9</v>
      </c>
      <c r="H61" s="22">
        <f>E61-'февраль 2018'!E61</f>
        <v>0</v>
      </c>
      <c r="I61" s="23">
        <f>F61-'февраль 2018'!F61</f>
        <v>0</v>
      </c>
    </row>
    <row r="62" spans="1:9" ht="15" thickBot="1">
      <c r="A62" s="3">
        <v>1887493</v>
      </c>
      <c r="B62" s="5">
        <v>43153</v>
      </c>
      <c r="C62" s="4">
        <v>52</v>
      </c>
      <c r="D62" s="4">
        <v>6573</v>
      </c>
      <c r="E62" s="4">
        <v>4276</v>
      </c>
      <c r="F62" s="4">
        <v>1860</v>
      </c>
      <c r="G62" s="4" t="s">
        <v>9</v>
      </c>
      <c r="H62" s="22">
        <f>E62-'февраль 2018'!E62</f>
        <v>0</v>
      </c>
      <c r="I62" s="23">
        <f>F62-'февраль 2018'!F62</f>
        <v>0</v>
      </c>
    </row>
    <row r="63" spans="1:9" ht="15" thickBot="1">
      <c r="A63" s="3">
        <v>1899001</v>
      </c>
      <c r="B63" s="5">
        <v>43153</v>
      </c>
      <c r="C63" s="4">
        <v>53</v>
      </c>
      <c r="D63" s="4">
        <v>52142</v>
      </c>
      <c r="E63" s="4">
        <v>33471</v>
      </c>
      <c r="F63" s="4">
        <v>17113</v>
      </c>
      <c r="G63" s="4" t="s">
        <v>9</v>
      </c>
      <c r="H63" s="22">
        <f>E63-'февраль 2018'!E63</f>
        <v>0</v>
      </c>
      <c r="I63" s="23">
        <f>F63-'февраль 2018'!F63</f>
        <v>0</v>
      </c>
    </row>
    <row r="64" spans="1:9" ht="15" thickBot="1">
      <c r="A64" s="3">
        <v>1897503</v>
      </c>
      <c r="B64" s="5">
        <v>43153</v>
      </c>
      <c r="C64" s="4">
        <v>54</v>
      </c>
      <c r="D64" s="4">
        <v>414</v>
      </c>
      <c r="E64" s="4">
        <v>226</v>
      </c>
      <c r="F64" s="4">
        <v>176</v>
      </c>
      <c r="G64" s="4" t="s">
        <v>9</v>
      </c>
      <c r="H64" s="22">
        <f>E64-'февраль 2018'!E64</f>
        <v>0</v>
      </c>
      <c r="I64" s="23">
        <f>F64-'февраль 2018'!F64</f>
        <v>0</v>
      </c>
    </row>
    <row r="65" spans="1:9" ht="15" thickBot="1">
      <c r="A65" s="3">
        <v>1892300</v>
      </c>
      <c r="B65" s="5">
        <v>43153</v>
      </c>
      <c r="C65" s="4">
        <v>55</v>
      </c>
      <c r="D65" s="4">
        <v>7093</v>
      </c>
      <c r="E65" s="4">
        <v>5143</v>
      </c>
      <c r="F65" s="4">
        <v>1906</v>
      </c>
      <c r="G65" s="4" t="s">
        <v>9</v>
      </c>
      <c r="H65" s="22">
        <f>E65-'февраль 2018'!E65</f>
        <v>0</v>
      </c>
      <c r="I65" s="23">
        <f>F65-'февраль 2018'!F65</f>
        <v>0</v>
      </c>
    </row>
    <row r="66" spans="1:9" ht="15" thickBot="1">
      <c r="A66" s="3">
        <v>1898851</v>
      </c>
      <c r="B66" s="5">
        <v>43153</v>
      </c>
      <c r="C66" s="4">
        <v>56</v>
      </c>
      <c r="D66" s="4">
        <v>19036</v>
      </c>
      <c r="E66" s="4">
        <v>12473</v>
      </c>
      <c r="F66" s="4">
        <v>5867</v>
      </c>
      <c r="G66" s="4" t="s">
        <v>9</v>
      </c>
      <c r="H66" s="22">
        <f>E66-'февраль 2018'!E66</f>
        <v>0</v>
      </c>
      <c r="I66" s="23">
        <f>F66-'февраль 2018'!F66</f>
        <v>0</v>
      </c>
    </row>
    <row r="67" spans="1:9" ht="15" thickBot="1">
      <c r="A67" s="3">
        <v>1900126</v>
      </c>
      <c r="B67" s="5">
        <v>43153</v>
      </c>
      <c r="C67" s="4">
        <v>57</v>
      </c>
      <c r="D67" s="4">
        <v>4559</v>
      </c>
      <c r="E67" s="4">
        <v>3558</v>
      </c>
      <c r="F67" s="4">
        <v>945</v>
      </c>
      <c r="G67" s="4" t="s">
        <v>9</v>
      </c>
      <c r="H67" s="22">
        <f>E67-'февраль 2018'!E67</f>
        <v>0</v>
      </c>
      <c r="I67" s="23">
        <f>F67-'февраль 2018'!F67</f>
        <v>0</v>
      </c>
    </row>
    <row r="68" spans="1:9" ht="15" thickBot="1">
      <c r="A68" s="3">
        <v>1899583</v>
      </c>
      <c r="B68" s="5">
        <v>43153</v>
      </c>
      <c r="C68" s="4">
        <v>58</v>
      </c>
      <c r="D68" s="4">
        <v>1415</v>
      </c>
      <c r="E68" s="4">
        <v>751</v>
      </c>
      <c r="F68" s="4">
        <v>466</v>
      </c>
      <c r="G68" s="4" t="s">
        <v>9</v>
      </c>
      <c r="H68" s="22">
        <f>E68-'февраль 2018'!E68</f>
        <v>0</v>
      </c>
      <c r="I68" s="23">
        <f>F68-'февраль 2018'!F68</f>
        <v>0</v>
      </c>
    </row>
    <row r="69" spans="1:9" ht="15" thickBot="1">
      <c r="A69" s="3">
        <v>1895451</v>
      </c>
      <c r="B69" s="5">
        <v>43153</v>
      </c>
      <c r="C69" s="4">
        <v>59</v>
      </c>
      <c r="D69" s="4">
        <v>530</v>
      </c>
      <c r="E69" s="4">
        <v>351</v>
      </c>
      <c r="F69" s="4">
        <v>163</v>
      </c>
      <c r="G69" s="4" t="s">
        <v>9</v>
      </c>
      <c r="H69" s="22">
        <f>E69-'февраль 2018'!E69</f>
        <v>0</v>
      </c>
      <c r="I69" s="23">
        <f>F69-'февраль 2018'!F69</f>
        <v>0</v>
      </c>
    </row>
    <row r="70" spans="1:9" ht="15" thickBot="1">
      <c r="A70" s="3">
        <v>1893420</v>
      </c>
      <c r="B70" s="5">
        <v>43153</v>
      </c>
      <c r="C70" s="4">
        <v>60</v>
      </c>
      <c r="D70" s="4">
        <v>1569</v>
      </c>
      <c r="E70" s="4">
        <v>916</v>
      </c>
      <c r="F70" s="4">
        <v>318</v>
      </c>
      <c r="G70" s="4" t="s">
        <v>9</v>
      </c>
      <c r="H70" s="22">
        <f>E70-'февраль 2018'!E70</f>
        <v>0</v>
      </c>
      <c r="I70" s="23">
        <f>F70-'февраль 2018'!F70</f>
        <v>0</v>
      </c>
    </row>
    <row r="71" spans="1:9" ht="15" thickBot="1">
      <c r="A71" s="3">
        <v>1896958</v>
      </c>
      <c r="B71" s="5">
        <v>43153</v>
      </c>
      <c r="C71" s="4" t="s">
        <v>15</v>
      </c>
      <c r="D71" s="4">
        <v>3066</v>
      </c>
      <c r="E71" s="4">
        <v>2000</v>
      </c>
      <c r="F71" s="4">
        <v>555</v>
      </c>
      <c r="G71" s="4" t="s">
        <v>9</v>
      </c>
      <c r="H71" s="22">
        <f>E71-'февраль 2018'!E71</f>
        <v>0</v>
      </c>
      <c r="I71" s="23">
        <f>F71-'февраль 2018'!F71</f>
        <v>0</v>
      </c>
    </row>
    <row r="72" spans="1:9" ht="15" thickBot="1">
      <c r="A72" s="3">
        <v>1897047</v>
      </c>
      <c r="B72" s="5">
        <v>43153</v>
      </c>
      <c r="C72" s="4">
        <v>61</v>
      </c>
      <c r="D72" s="4">
        <v>2728</v>
      </c>
      <c r="E72" s="4">
        <v>1572</v>
      </c>
      <c r="F72" s="4">
        <v>479</v>
      </c>
      <c r="G72" s="4" t="s">
        <v>9</v>
      </c>
      <c r="H72" s="22">
        <f>E72-'февраль 2018'!E72</f>
        <v>0</v>
      </c>
      <c r="I72" s="23">
        <f>F72-'февраль 2018'!F72</f>
        <v>0</v>
      </c>
    </row>
    <row r="73" spans="1:9" ht="15" thickBot="1">
      <c r="A73" s="3">
        <v>5038385</v>
      </c>
      <c r="B73" s="5">
        <v>43153</v>
      </c>
      <c r="C73" s="4">
        <v>62</v>
      </c>
      <c r="D73" s="4">
        <v>22626</v>
      </c>
      <c r="E73" s="4">
        <v>13298</v>
      </c>
      <c r="F73" s="4">
        <v>7838</v>
      </c>
      <c r="G73" s="4" t="s">
        <v>16</v>
      </c>
      <c r="H73" s="22">
        <f>E73-'февраль 2018'!E73</f>
        <v>0</v>
      </c>
      <c r="I73" s="23">
        <f>F73-'февраль 2018'!F73</f>
        <v>0</v>
      </c>
    </row>
    <row r="74" spans="1:9" ht="15" thickBot="1">
      <c r="A74" s="3">
        <v>1851821</v>
      </c>
      <c r="B74" s="5">
        <v>43153</v>
      </c>
      <c r="C74" s="4">
        <v>63</v>
      </c>
      <c r="D74" s="4">
        <v>2138</v>
      </c>
      <c r="E74" s="4">
        <v>1488</v>
      </c>
      <c r="F74" s="4">
        <v>615</v>
      </c>
      <c r="G74" s="4" t="s">
        <v>9</v>
      </c>
      <c r="H74" s="22">
        <f>E74-'февраль 2018'!E74</f>
        <v>0</v>
      </c>
      <c r="I74" s="23">
        <f>F74-'февраль 2018'!F74</f>
        <v>0</v>
      </c>
    </row>
    <row r="75" spans="1:9" ht="15" thickBot="1">
      <c r="A75" s="3">
        <v>1832248</v>
      </c>
      <c r="B75" s="5">
        <v>43153</v>
      </c>
      <c r="C75" s="4" t="s">
        <v>17</v>
      </c>
      <c r="D75" s="4">
        <v>6414</v>
      </c>
      <c r="E75" s="4">
        <v>5217</v>
      </c>
      <c r="F75" s="4">
        <v>1173</v>
      </c>
      <c r="G75" s="4" t="s">
        <v>9</v>
      </c>
      <c r="H75" s="22">
        <f>E75-'февраль 2018'!E75</f>
        <v>0</v>
      </c>
      <c r="I75" s="23">
        <f>F75-'февраль 2018'!F75</f>
        <v>0</v>
      </c>
    </row>
    <row r="76" spans="1:9" ht="15" thickBot="1">
      <c r="A76" s="3">
        <v>1854020</v>
      </c>
      <c r="B76" s="5">
        <v>43153</v>
      </c>
      <c r="C76" s="4">
        <v>64</v>
      </c>
      <c r="D76" s="4">
        <v>15775</v>
      </c>
      <c r="E76" s="4">
        <v>9956</v>
      </c>
      <c r="F76" s="4">
        <v>5711</v>
      </c>
      <c r="G76" s="4" t="s">
        <v>9</v>
      </c>
      <c r="H76" s="22">
        <f>E76-'февраль 2018'!E76</f>
        <v>0</v>
      </c>
      <c r="I76" s="23">
        <f>F76-'февраль 2018'!F76</f>
        <v>0</v>
      </c>
    </row>
    <row r="77" spans="1:9" ht="15" thickBot="1">
      <c r="A77" s="3">
        <v>1899103</v>
      </c>
      <c r="B77" s="5">
        <v>43153</v>
      </c>
      <c r="C77" s="4">
        <v>65</v>
      </c>
      <c r="D77" s="4">
        <v>11885</v>
      </c>
      <c r="E77" s="4">
        <v>7619</v>
      </c>
      <c r="F77" s="4">
        <v>3696</v>
      </c>
      <c r="G77" s="4" t="s">
        <v>9</v>
      </c>
      <c r="H77" s="22">
        <f>E77-'февраль 2018'!E77</f>
        <v>0</v>
      </c>
      <c r="I77" s="23">
        <f>F77-'февраль 2018'!F77</f>
        <v>0</v>
      </c>
    </row>
    <row r="78" spans="1:9" ht="15" thickBot="1">
      <c r="A78" s="3">
        <v>1897162</v>
      </c>
      <c r="B78" s="5">
        <v>43153</v>
      </c>
      <c r="C78" s="4">
        <v>66</v>
      </c>
      <c r="D78" s="4"/>
      <c r="E78" s="4">
        <v>4843</v>
      </c>
      <c r="F78" s="4">
        <v>3824</v>
      </c>
      <c r="G78" s="4" t="s">
        <v>9</v>
      </c>
      <c r="H78" s="22">
        <f>E78-'февраль 2018'!E78</f>
        <v>0</v>
      </c>
      <c r="I78" s="23">
        <f>F78-'февраль 2018'!F78</f>
        <v>0</v>
      </c>
    </row>
    <row r="79" spans="1:9" ht="15" thickBot="1">
      <c r="A79" s="3">
        <v>1897281</v>
      </c>
      <c r="B79" s="5">
        <v>43153</v>
      </c>
      <c r="C79" s="4">
        <v>67</v>
      </c>
      <c r="D79" s="4">
        <v>2114</v>
      </c>
      <c r="E79" s="4">
        <v>1326</v>
      </c>
      <c r="F79" s="4">
        <v>463</v>
      </c>
      <c r="G79" s="4" t="s">
        <v>9</v>
      </c>
      <c r="H79" s="22">
        <f>E79-'февраль 2018'!E79</f>
        <v>0</v>
      </c>
      <c r="I79" s="23">
        <f>F79-'февраль 2018'!F79</f>
        <v>0</v>
      </c>
    </row>
    <row r="80" spans="1:9" ht="15" thickBot="1">
      <c r="A80" s="3">
        <v>1896605</v>
      </c>
      <c r="B80" s="5">
        <v>43153</v>
      </c>
      <c r="C80" s="4">
        <v>68</v>
      </c>
      <c r="D80" s="4">
        <v>1441</v>
      </c>
      <c r="E80" s="4">
        <v>996</v>
      </c>
      <c r="F80" s="4">
        <v>395</v>
      </c>
      <c r="G80" s="4" t="s">
        <v>9</v>
      </c>
      <c r="H80" s="22">
        <f>E80-'февраль 2018'!E80</f>
        <v>0</v>
      </c>
      <c r="I80" s="23">
        <f>F80-'февраль 2018'!F80</f>
        <v>0</v>
      </c>
    </row>
    <row r="81" spans="1:9" ht="15" thickBot="1">
      <c r="A81" s="3">
        <v>1897959</v>
      </c>
      <c r="B81" s="5">
        <v>43153</v>
      </c>
      <c r="C81" s="4">
        <v>69</v>
      </c>
      <c r="D81" s="4">
        <v>953</v>
      </c>
      <c r="E81" s="4">
        <v>456</v>
      </c>
      <c r="F81" s="4">
        <v>496</v>
      </c>
      <c r="G81" s="4" t="s">
        <v>9</v>
      </c>
      <c r="H81" s="22">
        <f>E81-'февраль 2018'!E81</f>
        <v>0</v>
      </c>
      <c r="I81" s="23">
        <f>F81-'февраль 2018'!F81</f>
        <v>0</v>
      </c>
    </row>
    <row r="82" spans="1:9" ht="15" thickBot="1">
      <c r="A82" s="3">
        <v>1899086</v>
      </c>
      <c r="B82" s="5">
        <v>43153</v>
      </c>
      <c r="C82" s="4">
        <v>70</v>
      </c>
      <c r="D82" s="4">
        <v>21214</v>
      </c>
      <c r="E82" s="4">
        <v>14174</v>
      </c>
      <c r="F82" s="4">
        <v>6799</v>
      </c>
      <c r="G82" s="4" t="s">
        <v>9</v>
      </c>
      <c r="H82" s="22">
        <f>E82-'февраль 2018'!E82</f>
        <v>0</v>
      </c>
      <c r="I82" s="23">
        <f>F82-'февраль 2018'!F82</f>
        <v>0</v>
      </c>
    </row>
    <row r="83" spans="1:9" ht="15" thickBot="1">
      <c r="A83" s="3">
        <v>1897136</v>
      </c>
      <c r="B83" s="5">
        <v>43153</v>
      </c>
      <c r="C83" s="4">
        <v>71</v>
      </c>
      <c r="D83" s="4">
        <v>19567</v>
      </c>
      <c r="E83" s="4">
        <v>11498</v>
      </c>
      <c r="F83" s="4">
        <v>6498</v>
      </c>
      <c r="G83" s="4" t="s">
        <v>9</v>
      </c>
      <c r="H83" s="22">
        <f>E83-'февраль 2018'!E83</f>
        <v>0</v>
      </c>
      <c r="I83" s="23">
        <f>F83-'февраль 2018'!F83</f>
        <v>0</v>
      </c>
    </row>
    <row r="84" spans="1:9" ht="15" thickBot="1">
      <c r="A84" s="3">
        <v>1898827</v>
      </c>
      <c r="B84" s="5">
        <v>43153</v>
      </c>
      <c r="C84" s="4">
        <v>72</v>
      </c>
      <c r="D84" s="4">
        <v>3390</v>
      </c>
      <c r="E84" s="4">
        <v>1940</v>
      </c>
      <c r="F84" s="4">
        <v>791</v>
      </c>
      <c r="G84" s="4" t="s">
        <v>9</v>
      </c>
      <c r="H84" s="22">
        <f>E84-'февраль 2018'!E84</f>
        <v>0</v>
      </c>
      <c r="I84" s="23">
        <f>F84-'февраль 2018'!F84</f>
        <v>0</v>
      </c>
    </row>
    <row r="85" spans="1:9" ht="15" thickBot="1">
      <c r="A85" s="3">
        <v>1894002</v>
      </c>
      <c r="B85" s="5">
        <v>43153</v>
      </c>
      <c r="C85" s="4">
        <v>73</v>
      </c>
      <c r="D85" s="4">
        <v>111</v>
      </c>
      <c r="E85" s="4">
        <v>77</v>
      </c>
      <c r="F85" s="4">
        <v>19</v>
      </c>
      <c r="G85" s="4" t="s">
        <v>9</v>
      </c>
      <c r="H85" s="22">
        <f>E85-'февраль 2018'!E85</f>
        <v>0</v>
      </c>
      <c r="I85" s="23">
        <f>F85-'февраль 2018'!F85</f>
        <v>0</v>
      </c>
    </row>
    <row r="86" spans="1:9" ht="15" thickBot="1">
      <c r="A86" s="3">
        <v>1895005</v>
      </c>
      <c r="B86" s="5">
        <v>43153</v>
      </c>
      <c r="C86" s="4">
        <v>74</v>
      </c>
      <c r="D86" s="4">
        <v>3654</v>
      </c>
      <c r="E86" s="4">
        <v>2931</v>
      </c>
      <c r="F86" s="4">
        <v>693</v>
      </c>
      <c r="G86" s="4" t="s">
        <v>9</v>
      </c>
      <c r="H86" s="22">
        <f>E86-'февраль 2018'!E86</f>
        <v>0</v>
      </c>
      <c r="I86" s="23">
        <f>F86-'февраль 2018'!F86</f>
        <v>0</v>
      </c>
    </row>
    <row r="87" spans="1:9" ht="15" thickBot="1">
      <c r="A87" s="3">
        <v>1895262</v>
      </c>
      <c r="B87" s="5">
        <v>43153</v>
      </c>
      <c r="C87" s="4">
        <v>75</v>
      </c>
      <c r="D87" s="4">
        <v>9290</v>
      </c>
      <c r="E87" s="4">
        <v>5729</v>
      </c>
      <c r="F87" s="4">
        <v>3321</v>
      </c>
      <c r="G87" s="4" t="s">
        <v>9</v>
      </c>
      <c r="H87" s="22">
        <f>E87-'февраль 2018'!E87</f>
        <v>0</v>
      </c>
      <c r="I87" s="23">
        <f>F87-'февраль 2018'!F87</f>
        <v>0</v>
      </c>
    </row>
    <row r="88" spans="1:9" ht="15" thickBot="1">
      <c r="A88" s="3">
        <v>1897097</v>
      </c>
      <c r="B88" s="5">
        <v>43153</v>
      </c>
      <c r="C88" s="4">
        <v>76</v>
      </c>
      <c r="D88" s="4">
        <v>3209</v>
      </c>
      <c r="E88" s="4">
        <v>1807</v>
      </c>
      <c r="F88" s="4">
        <v>1089</v>
      </c>
      <c r="G88" s="4" t="s">
        <v>9</v>
      </c>
      <c r="H88" s="22">
        <f>E88-'февраль 2018'!E88</f>
        <v>0</v>
      </c>
      <c r="I88" s="23">
        <f>F88-'февраль 2018'!F88</f>
        <v>0</v>
      </c>
    </row>
    <row r="89" spans="1:9" ht="15" thickBot="1">
      <c r="A89" s="3">
        <v>1899921</v>
      </c>
      <c r="B89" s="5">
        <v>43153</v>
      </c>
      <c r="C89" s="4">
        <v>77</v>
      </c>
      <c r="D89" s="4">
        <v>23786</v>
      </c>
      <c r="E89" s="4">
        <v>13088</v>
      </c>
      <c r="F89" s="4">
        <v>8889</v>
      </c>
      <c r="G89" s="4" t="s">
        <v>9</v>
      </c>
      <c r="H89" s="22">
        <f>E89-'февраль 2018'!E89</f>
        <v>0</v>
      </c>
      <c r="I89" s="23">
        <f>F89-'февраль 2018'!F89</f>
        <v>0</v>
      </c>
    </row>
    <row r="90" spans="1:9" ht="15" thickBot="1">
      <c r="A90" s="3">
        <v>5039191</v>
      </c>
      <c r="B90" s="5">
        <v>43153</v>
      </c>
      <c r="C90" s="4">
        <v>78</v>
      </c>
      <c r="D90" s="4">
        <v>9097</v>
      </c>
      <c r="E90" s="4">
        <v>1970</v>
      </c>
      <c r="F90" s="4">
        <v>735</v>
      </c>
      <c r="G90" s="4" t="s">
        <v>16</v>
      </c>
      <c r="H90" s="22">
        <f>E90-'февраль 2018'!E90</f>
        <v>0</v>
      </c>
      <c r="I90" s="23">
        <f>F90-'февраль 2018'!F90</f>
        <v>0</v>
      </c>
    </row>
    <row r="91" spans="1:9" ht="15" thickBot="1">
      <c r="A91" s="3">
        <v>1849142</v>
      </c>
      <c r="B91" s="5">
        <v>43153</v>
      </c>
      <c r="C91" s="4">
        <v>79</v>
      </c>
      <c r="D91" s="4">
        <v>37768</v>
      </c>
      <c r="E91" s="4">
        <v>21352</v>
      </c>
      <c r="F91" s="4">
        <v>14316</v>
      </c>
      <c r="G91" s="4" t="s">
        <v>9</v>
      </c>
      <c r="H91" s="22">
        <f>E91-'февраль 2018'!E91</f>
        <v>0</v>
      </c>
      <c r="I91" s="23">
        <f>F91-'февраль 2018'!F91</f>
        <v>0</v>
      </c>
    </row>
    <row r="92" spans="1:9" ht="15" thickBot="1">
      <c r="A92" s="3">
        <v>1847675</v>
      </c>
      <c r="B92" s="5">
        <v>43153</v>
      </c>
      <c r="C92" s="4">
        <v>80</v>
      </c>
      <c r="D92" s="4">
        <v>261</v>
      </c>
      <c r="E92" s="4">
        <v>153</v>
      </c>
      <c r="F92" s="4">
        <v>37</v>
      </c>
      <c r="G92" s="4" t="s">
        <v>9</v>
      </c>
      <c r="H92" s="22">
        <f>E92-'февраль 2018'!E92</f>
        <v>0</v>
      </c>
      <c r="I92" s="23">
        <f>F92-'февраль 2018'!F92</f>
        <v>0</v>
      </c>
    </row>
    <row r="93" spans="1:9" ht="15" thickBot="1">
      <c r="A93" s="3">
        <v>1900131</v>
      </c>
      <c r="B93" s="5">
        <v>43153</v>
      </c>
      <c r="C93" s="4">
        <v>81</v>
      </c>
      <c r="D93" s="4">
        <v>1360</v>
      </c>
      <c r="E93" s="4">
        <v>1102</v>
      </c>
      <c r="F93" s="4">
        <v>228</v>
      </c>
      <c r="G93" s="4" t="s">
        <v>9</v>
      </c>
      <c r="H93" s="22">
        <f>E93-'февраль 2018'!E93</f>
        <v>0</v>
      </c>
      <c r="I93" s="23">
        <f>F93-'февраль 2018'!F93</f>
        <v>0</v>
      </c>
    </row>
    <row r="94" spans="1:9" ht="15" thickBot="1">
      <c r="A94" s="3">
        <v>1898572</v>
      </c>
      <c r="B94" s="5">
        <v>43153</v>
      </c>
      <c r="C94" s="4">
        <v>82</v>
      </c>
      <c r="D94" s="4">
        <v>283</v>
      </c>
      <c r="E94" s="4">
        <v>241</v>
      </c>
      <c r="F94" s="4">
        <v>9</v>
      </c>
      <c r="G94" s="4" t="s">
        <v>9</v>
      </c>
      <c r="H94" s="22">
        <f>E94-'февраль 2018'!E94</f>
        <v>0</v>
      </c>
      <c r="I94" s="23">
        <f>F94-'февраль 2018'!F94</f>
        <v>0</v>
      </c>
    </row>
    <row r="95" spans="1:9" ht="15" thickBot="1">
      <c r="A95" s="3">
        <v>1892292</v>
      </c>
      <c r="B95" s="5">
        <v>43153</v>
      </c>
      <c r="C95" s="4">
        <v>83</v>
      </c>
      <c r="D95" s="4">
        <v>7030</v>
      </c>
      <c r="E95" s="4">
        <v>4668</v>
      </c>
      <c r="F95" s="4">
        <v>2061</v>
      </c>
      <c r="G95" s="4" t="s">
        <v>9</v>
      </c>
      <c r="H95" s="22">
        <f>E95-'февраль 2018'!E95</f>
        <v>0</v>
      </c>
      <c r="I95" s="23">
        <f>F95-'февраль 2018'!F95</f>
        <v>0</v>
      </c>
    </row>
    <row r="96" spans="1:9" ht="15" thickBot="1">
      <c r="A96" s="3">
        <v>1892681</v>
      </c>
      <c r="B96" s="5">
        <v>43153</v>
      </c>
      <c r="C96" s="4">
        <v>84</v>
      </c>
      <c r="D96" s="4">
        <v>1</v>
      </c>
      <c r="E96" s="4">
        <v>0</v>
      </c>
      <c r="F96" s="4">
        <v>0</v>
      </c>
      <c r="G96" s="4" t="s">
        <v>9</v>
      </c>
      <c r="H96" s="22">
        <f>E96-'февраль 2018'!E96</f>
        <v>0</v>
      </c>
      <c r="I96" s="23">
        <f>F96-'февраль 2018'!F96</f>
        <v>0</v>
      </c>
    </row>
    <row r="97" spans="1:9" ht="15" thickBot="1">
      <c r="A97" s="3">
        <v>1899849</v>
      </c>
      <c r="B97" s="5">
        <v>43153</v>
      </c>
      <c r="C97" s="4">
        <v>85</v>
      </c>
      <c r="D97" s="4">
        <v>6733</v>
      </c>
      <c r="E97" s="4">
        <v>3183</v>
      </c>
      <c r="F97" s="4">
        <v>3370</v>
      </c>
      <c r="G97" s="4" t="s">
        <v>9</v>
      </c>
      <c r="H97" s="22">
        <f>E97-'февраль 2018'!E97</f>
        <v>0</v>
      </c>
      <c r="I97" s="23">
        <f>F97-'февраль 2018'!F97</f>
        <v>0</v>
      </c>
    </row>
    <row r="98" spans="1:9" ht="15" thickBot="1">
      <c r="A98" s="3">
        <v>1899104</v>
      </c>
      <c r="B98" s="5">
        <v>43153</v>
      </c>
      <c r="C98" s="4">
        <v>86</v>
      </c>
      <c r="D98" s="4">
        <v>2503</v>
      </c>
      <c r="E98" s="4">
        <v>1828</v>
      </c>
      <c r="F98" s="4">
        <v>262</v>
      </c>
      <c r="G98" s="4" t="s">
        <v>9</v>
      </c>
      <c r="H98" s="22">
        <f>E98-'февраль 2018'!E98</f>
        <v>0</v>
      </c>
      <c r="I98" s="23">
        <f>F98-'февраль 2018'!F98</f>
        <v>0</v>
      </c>
    </row>
    <row r="99" spans="1:9" ht="15" thickBot="1">
      <c r="A99" s="3">
        <v>1889774</v>
      </c>
      <c r="B99" s="5">
        <v>43153</v>
      </c>
      <c r="C99" s="4">
        <v>87</v>
      </c>
      <c r="D99" s="4">
        <v>318</v>
      </c>
      <c r="E99" s="4">
        <v>176</v>
      </c>
      <c r="F99" s="4">
        <v>85</v>
      </c>
      <c r="G99" s="4" t="s">
        <v>9</v>
      </c>
      <c r="H99" s="22">
        <f>E99-'февраль 2018'!E99</f>
        <v>0</v>
      </c>
      <c r="I99" s="23">
        <f>F99-'февраль 2018'!F99</f>
        <v>0</v>
      </c>
    </row>
    <row r="100" spans="1:9" ht="15" thickBot="1">
      <c r="A100" s="3">
        <v>1898261</v>
      </c>
      <c r="B100" s="5">
        <v>43153</v>
      </c>
      <c r="C100" s="4">
        <v>88</v>
      </c>
      <c r="D100" s="4">
        <v>6673</v>
      </c>
      <c r="E100" s="4">
        <v>3866</v>
      </c>
      <c r="F100" s="4">
        <v>2424</v>
      </c>
      <c r="G100" s="4" t="s">
        <v>9</v>
      </c>
      <c r="H100" s="22">
        <f>E100-'февраль 2018'!E100</f>
        <v>0</v>
      </c>
      <c r="I100" s="23">
        <f>F100-'февраль 2018'!F100</f>
        <v>0</v>
      </c>
    </row>
    <row r="101" spans="1:9" ht="15" thickBot="1">
      <c r="A101" s="3">
        <v>1898826</v>
      </c>
      <c r="B101" s="5">
        <v>43153</v>
      </c>
      <c r="C101" s="4">
        <v>89</v>
      </c>
      <c r="D101" s="4">
        <v>10515</v>
      </c>
      <c r="E101" s="4">
        <v>6699</v>
      </c>
      <c r="F101" s="4">
        <v>2773</v>
      </c>
      <c r="G101" s="4" t="s">
        <v>9</v>
      </c>
      <c r="H101" s="22">
        <f>E101-'февраль 2018'!E101</f>
        <v>0</v>
      </c>
      <c r="I101" s="23">
        <f>F101-'февраль 2018'!F101</f>
        <v>0</v>
      </c>
    </row>
    <row r="102" spans="1:9" ht="15" thickBot="1">
      <c r="A102" s="3">
        <v>1898836</v>
      </c>
      <c r="B102" s="5">
        <v>43153</v>
      </c>
      <c r="C102" s="4">
        <v>90</v>
      </c>
      <c r="D102" s="4">
        <v>3271</v>
      </c>
      <c r="E102" s="4">
        <v>2117</v>
      </c>
      <c r="F102" s="4">
        <v>1074</v>
      </c>
      <c r="G102" s="4" t="s">
        <v>9</v>
      </c>
      <c r="H102" s="22">
        <f>E102-'февраль 2018'!E102</f>
        <v>0</v>
      </c>
      <c r="I102" s="23">
        <f>F102-'февраль 2018'!F102</f>
        <v>0</v>
      </c>
    </row>
    <row r="103" spans="1:9" ht="15" thickBot="1">
      <c r="A103" s="6">
        <v>1897224</v>
      </c>
      <c r="B103" s="7">
        <v>43153</v>
      </c>
      <c r="C103" s="8">
        <v>91</v>
      </c>
      <c r="D103" s="8">
        <v>9314</v>
      </c>
      <c r="E103" s="8">
        <v>5571</v>
      </c>
      <c r="F103" s="8">
        <v>3612</v>
      </c>
      <c r="G103" s="8" t="s">
        <v>9</v>
      </c>
      <c r="H103" s="22">
        <f>E103-'февраль 2018'!E103</f>
        <v>0</v>
      </c>
      <c r="I103" s="23">
        <f>F103-'февраль 2018'!F103</f>
        <v>0</v>
      </c>
    </row>
    <row r="104" spans="1:9" ht="27" thickBot="1">
      <c r="A104" s="34">
        <v>1898075</v>
      </c>
      <c r="B104" s="35">
        <v>43153</v>
      </c>
      <c r="C104" s="36" t="s">
        <v>18</v>
      </c>
      <c r="D104" s="36">
        <v>13370</v>
      </c>
      <c r="E104" s="36">
        <v>8348</v>
      </c>
      <c r="F104" s="36">
        <v>2502</v>
      </c>
      <c r="G104" s="36" t="s">
        <v>9</v>
      </c>
      <c r="H104" s="38">
        <f>E104-'февраль 2018'!E104</f>
        <v>0</v>
      </c>
      <c r="I104" s="39">
        <f>F104-'февраль 2018'!F104</f>
        <v>0</v>
      </c>
    </row>
    <row r="105" spans="1:9" ht="15" thickBot="1">
      <c r="A105" s="3">
        <v>1740325</v>
      </c>
      <c r="B105" s="5">
        <v>43153</v>
      </c>
      <c r="C105" s="4">
        <v>93</v>
      </c>
      <c r="D105" s="4">
        <v>5000</v>
      </c>
      <c r="E105" s="4">
        <v>3315</v>
      </c>
      <c r="F105" s="4">
        <v>1118</v>
      </c>
      <c r="G105" s="4" t="s">
        <v>9</v>
      </c>
      <c r="H105" s="22">
        <f>E105-'февраль 2018'!E105</f>
        <v>0</v>
      </c>
      <c r="I105" s="23">
        <f>F105-'февраль 2018'!F105</f>
        <v>0</v>
      </c>
    </row>
    <row r="106" spans="1:9" ht="15" thickBot="1">
      <c r="A106" s="3">
        <v>1832541</v>
      </c>
      <c r="B106" s="5">
        <v>43153</v>
      </c>
      <c r="C106" s="4">
        <v>94</v>
      </c>
      <c r="D106" s="4">
        <v>4280</v>
      </c>
      <c r="E106" s="4">
        <v>1882</v>
      </c>
      <c r="F106" s="4">
        <v>658</v>
      </c>
      <c r="G106" s="4" t="s">
        <v>9</v>
      </c>
      <c r="H106" s="22">
        <f>E106-'февраль 2018'!E106</f>
        <v>0</v>
      </c>
      <c r="I106" s="23">
        <f>F106-'февраль 2018'!F106</f>
        <v>0</v>
      </c>
    </row>
    <row r="107" spans="1:9" ht="15" thickBot="1">
      <c r="A107" s="3">
        <v>1848195</v>
      </c>
      <c r="B107" s="5">
        <v>43153</v>
      </c>
      <c r="C107" s="4">
        <v>95</v>
      </c>
      <c r="D107" s="4">
        <v>6656</v>
      </c>
      <c r="E107" s="4">
        <v>4992</v>
      </c>
      <c r="F107" s="4">
        <v>1583</v>
      </c>
      <c r="G107" s="4" t="s">
        <v>9</v>
      </c>
      <c r="H107" s="22">
        <f>E107-'февраль 2018'!E107</f>
        <v>0</v>
      </c>
      <c r="I107" s="23">
        <f>F107-'февраль 2018'!F107</f>
        <v>0</v>
      </c>
    </row>
    <row r="108" spans="1:9" ht="15" thickBot="1">
      <c r="A108" s="6">
        <v>1743508</v>
      </c>
      <c r="B108" s="7">
        <v>43153</v>
      </c>
      <c r="C108" s="8">
        <v>96</v>
      </c>
      <c r="D108" s="8">
        <v>4087</v>
      </c>
      <c r="E108" s="8">
        <v>2717</v>
      </c>
      <c r="F108" s="8">
        <v>1315</v>
      </c>
      <c r="G108" s="8" t="s">
        <v>9</v>
      </c>
      <c r="H108" s="22">
        <f>E108-'февраль 2018'!E108</f>
        <v>0</v>
      </c>
      <c r="I108" s="23">
        <f>F108-'февраль 2018'!F108</f>
        <v>0</v>
      </c>
    </row>
    <row r="109" spans="1:9" ht="15" thickBot="1">
      <c r="A109" s="3">
        <v>1731270</v>
      </c>
      <c r="B109" s="5">
        <v>42548</v>
      </c>
      <c r="C109" s="4">
        <v>97</v>
      </c>
      <c r="D109" s="4">
        <v>395</v>
      </c>
      <c r="E109" s="4">
        <v>15</v>
      </c>
      <c r="F109" s="4">
        <v>21</v>
      </c>
      <c r="G109" s="4" t="s">
        <v>9</v>
      </c>
      <c r="H109" s="22">
        <f>E109-'февраль 2018'!E109</f>
        <v>0</v>
      </c>
      <c r="I109" s="23">
        <f>F109-'февраль 2018'!F109</f>
        <v>0</v>
      </c>
    </row>
    <row r="110" spans="1:9" ht="15" thickBot="1">
      <c r="A110" s="3">
        <v>3832789</v>
      </c>
      <c r="B110" s="5">
        <v>43153</v>
      </c>
      <c r="C110" s="4" t="s">
        <v>19</v>
      </c>
      <c r="D110" s="4">
        <v>2</v>
      </c>
      <c r="E110" s="4">
        <v>0</v>
      </c>
      <c r="F110" s="4">
        <v>0</v>
      </c>
      <c r="G110" s="4" t="s">
        <v>9</v>
      </c>
      <c r="H110" s="22">
        <f>E110-'февраль 2018'!E110</f>
        <v>0</v>
      </c>
      <c r="I110" s="23">
        <f>F110-'февраль 2018'!F110</f>
        <v>0</v>
      </c>
    </row>
    <row r="111" spans="1:9" ht="15" thickBot="1">
      <c r="A111" s="3">
        <v>1768390</v>
      </c>
      <c r="B111" s="5">
        <v>42548</v>
      </c>
      <c r="C111" s="4">
        <v>98</v>
      </c>
      <c r="D111" s="4">
        <v>8210</v>
      </c>
      <c r="E111" s="4">
        <v>5156</v>
      </c>
      <c r="F111" s="4">
        <v>2362</v>
      </c>
      <c r="G111" s="4" t="s">
        <v>9</v>
      </c>
      <c r="H111" s="22">
        <f>E111-'февраль 2018'!E111</f>
        <v>0</v>
      </c>
      <c r="I111" s="23">
        <f>F111-'февраль 2018'!F111</f>
        <v>0</v>
      </c>
    </row>
    <row r="112" spans="1:9" ht="15" thickBot="1">
      <c r="A112" s="3">
        <v>3835219</v>
      </c>
      <c r="B112" s="5">
        <v>43153</v>
      </c>
      <c r="C112" s="4" t="s">
        <v>20</v>
      </c>
      <c r="D112" s="4">
        <v>1626</v>
      </c>
      <c r="E112" s="4">
        <v>1156</v>
      </c>
      <c r="F112" s="4">
        <v>462</v>
      </c>
      <c r="G112" s="4" t="s">
        <v>9</v>
      </c>
      <c r="H112" s="22">
        <f>E112-'февраль 2018'!E112</f>
        <v>0</v>
      </c>
      <c r="I112" s="23">
        <f>F112-'февраль 2018'!F112</f>
        <v>0</v>
      </c>
    </row>
    <row r="113" spans="1:9" ht="15" thickBot="1">
      <c r="A113" s="3">
        <v>1899042</v>
      </c>
      <c r="B113" s="5">
        <v>43153</v>
      </c>
      <c r="C113" s="4">
        <v>99</v>
      </c>
      <c r="D113" s="4">
        <v>28168</v>
      </c>
      <c r="E113" s="4">
        <v>14123</v>
      </c>
      <c r="F113" s="4">
        <v>7928</v>
      </c>
      <c r="G113" s="4" t="s">
        <v>9</v>
      </c>
      <c r="H113" s="22">
        <f>E113-'февраль 2018'!E113</f>
        <v>0</v>
      </c>
      <c r="I113" s="23">
        <f>F113-'февраль 2018'!F113</f>
        <v>0</v>
      </c>
    </row>
    <row r="114" spans="1:9" ht="15" thickBot="1">
      <c r="A114" s="3">
        <v>1740317</v>
      </c>
      <c r="B114" s="5">
        <v>43153</v>
      </c>
      <c r="C114" s="4">
        <v>100</v>
      </c>
      <c r="D114" s="4">
        <v>7914</v>
      </c>
      <c r="E114" s="4">
        <v>3406</v>
      </c>
      <c r="F114" s="4">
        <v>1182</v>
      </c>
      <c r="G114" s="4" t="s">
        <v>9</v>
      </c>
      <c r="H114" s="22">
        <f>E114-'февраль 2018'!E114</f>
        <v>0</v>
      </c>
      <c r="I114" s="23">
        <f>F114-'февраль 2018'!F114</f>
        <v>0</v>
      </c>
    </row>
    <row r="115" spans="1:9" ht="15" thickBot="1">
      <c r="A115" s="3">
        <v>1893330</v>
      </c>
      <c r="B115" s="5">
        <v>43153</v>
      </c>
      <c r="C115" s="4">
        <v>101</v>
      </c>
      <c r="D115" s="4">
        <v>4748</v>
      </c>
      <c r="E115" s="4">
        <v>3426</v>
      </c>
      <c r="F115" s="4">
        <v>1235</v>
      </c>
      <c r="G115" s="4" t="s">
        <v>9</v>
      </c>
      <c r="H115" s="22">
        <f>E115-'февраль 2018'!E115</f>
        <v>0</v>
      </c>
      <c r="I115" s="23">
        <f>F115-'февраль 2018'!F115</f>
        <v>0</v>
      </c>
    </row>
    <row r="116" spans="1:9" ht="15" thickBot="1">
      <c r="A116" s="3">
        <v>1896381</v>
      </c>
      <c r="B116" s="5">
        <v>43153</v>
      </c>
      <c r="C116" s="4">
        <v>102</v>
      </c>
      <c r="D116" s="4">
        <v>3476</v>
      </c>
      <c r="E116" s="4">
        <v>2134</v>
      </c>
      <c r="F116" s="4">
        <v>865</v>
      </c>
      <c r="G116" s="4" t="s">
        <v>9</v>
      </c>
      <c r="H116" s="22">
        <f>E116-'февраль 2018'!E116</f>
        <v>0</v>
      </c>
      <c r="I116" s="23">
        <f>F116-'февраль 2018'!F116</f>
        <v>0</v>
      </c>
    </row>
    <row r="117" spans="1:9" ht="15" thickBot="1">
      <c r="A117" s="3">
        <v>1898961</v>
      </c>
      <c r="B117" s="5">
        <v>43153</v>
      </c>
      <c r="C117" s="4">
        <v>103</v>
      </c>
      <c r="D117" s="4">
        <v>75</v>
      </c>
      <c r="E117" s="4">
        <v>60</v>
      </c>
      <c r="F117" s="4">
        <v>15</v>
      </c>
      <c r="G117" s="4" t="s">
        <v>9</v>
      </c>
      <c r="H117" s="22">
        <f>E117-'февраль 2018'!E117</f>
        <v>0</v>
      </c>
      <c r="I117" s="23">
        <f>F117-'февраль 2018'!F117</f>
        <v>0</v>
      </c>
    </row>
    <row r="118" spans="1:9" ht="15" thickBot="1">
      <c r="A118" s="3">
        <v>1897205</v>
      </c>
      <c r="B118" s="5">
        <v>43153</v>
      </c>
      <c r="C118" s="4">
        <v>104</v>
      </c>
      <c r="D118" s="4">
        <v>4811</v>
      </c>
      <c r="E118" s="4">
        <v>2693</v>
      </c>
      <c r="F118" s="4">
        <v>1963</v>
      </c>
      <c r="G118" s="4" t="s">
        <v>9</v>
      </c>
      <c r="H118" s="22">
        <f>E118-'февраль 2018'!E118</f>
        <v>0</v>
      </c>
      <c r="I118" s="23">
        <f>F118-'февраль 2018'!F118</f>
        <v>0</v>
      </c>
    </row>
    <row r="119" spans="1:9" ht="15" thickBot="1">
      <c r="A119" s="3">
        <v>1897116</v>
      </c>
      <c r="B119" s="5">
        <v>43153</v>
      </c>
      <c r="C119" s="4">
        <v>105</v>
      </c>
      <c r="D119" s="4">
        <v>28937</v>
      </c>
      <c r="E119" s="4">
        <v>19368</v>
      </c>
      <c r="F119" s="4">
        <v>9352</v>
      </c>
      <c r="G119" s="4" t="s">
        <v>9</v>
      </c>
      <c r="H119" s="22">
        <f>E119-'февраль 2018'!E119</f>
        <v>0</v>
      </c>
      <c r="I119" s="23">
        <f>F119-'февраль 2018'!F119</f>
        <v>0</v>
      </c>
    </row>
    <row r="120" spans="1:9" ht="15" thickBot="1">
      <c r="A120" s="3">
        <v>1899053</v>
      </c>
      <c r="B120" s="5">
        <v>43153</v>
      </c>
      <c r="C120" s="4">
        <v>106</v>
      </c>
      <c r="D120" s="4">
        <v>6370</v>
      </c>
      <c r="E120" s="4">
        <v>4851</v>
      </c>
      <c r="F120" s="4">
        <v>1481</v>
      </c>
      <c r="G120" s="4" t="s">
        <v>9</v>
      </c>
      <c r="H120" s="22">
        <f>E120-'февраль 2018'!E120</f>
        <v>0</v>
      </c>
      <c r="I120" s="23">
        <f>F120-'февраль 2018'!F120</f>
        <v>0</v>
      </c>
    </row>
    <row r="121" spans="1:9" ht="15" thickBot="1">
      <c r="A121" s="3">
        <v>1893680</v>
      </c>
      <c r="B121" s="5">
        <v>43153</v>
      </c>
      <c r="C121" s="4">
        <v>107</v>
      </c>
      <c r="D121" s="4">
        <v>8616</v>
      </c>
      <c r="E121" s="4">
        <v>3740</v>
      </c>
      <c r="F121" s="4">
        <v>4379</v>
      </c>
      <c r="G121" s="4" t="s">
        <v>9</v>
      </c>
      <c r="H121" s="22">
        <f>E121-'февраль 2018'!E121</f>
        <v>0</v>
      </c>
      <c r="I121" s="23">
        <f>F121-'февраль 2018'!F121</f>
        <v>0</v>
      </c>
    </row>
    <row r="122" spans="1:9" ht="15" thickBot="1">
      <c r="A122" s="3">
        <v>1897160</v>
      </c>
      <c r="B122" s="5">
        <v>43153</v>
      </c>
      <c r="C122" s="4">
        <v>108</v>
      </c>
      <c r="D122" s="4">
        <v>3676</v>
      </c>
      <c r="E122" s="4">
        <v>2411</v>
      </c>
      <c r="F122" s="4">
        <v>976</v>
      </c>
      <c r="G122" s="4" t="s">
        <v>9</v>
      </c>
      <c r="H122" s="22">
        <f>E122-'февраль 2018'!E122</f>
        <v>0</v>
      </c>
      <c r="I122" s="23">
        <f>F122-'февраль 2018'!F122</f>
        <v>0</v>
      </c>
    </row>
    <row r="123" spans="1:9" ht="15" thickBot="1">
      <c r="A123" s="3">
        <v>1899649</v>
      </c>
      <c r="B123" s="5">
        <v>43153</v>
      </c>
      <c r="C123" s="4" t="s">
        <v>21</v>
      </c>
      <c r="D123" s="4">
        <v>5521</v>
      </c>
      <c r="E123" s="4">
        <v>4324</v>
      </c>
      <c r="F123" s="4">
        <v>1185</v>
      </c>
      <c r="G123" s="4" t="s">
        <v>9</v>
      </c>
      <c r="H123" s="22">
        <f>E123-'февраль 2018'!E123</f>
        <v>0</v>
      </c>
      <c r="I123" s="23">
        <f>F123-'февраль 2018'!F123</f>
        <v>0</v>
      </c>
    </row>
    <row r="124" spans="1:9" ht="15" thickBot="1">
      <c r="A124" s="3">
        <v>1853060</v>
      </c>
      <c r="B124" s="5">
        <v>43153</v>
      </c>
      <c r="C124" s="4">
        <v>109</v>
      </c>
      <c r="D124" s="4">
        <v>3903</v>
      </c>
      <c r="E124" s="4">
        <v>2768</v>
      </c>
      <c r="F124" s="4">
        <v>892</v>
      </c>
      <c r="G124" s="4" t="s">
        <v>9</v>
      </c>
      <c r="H124" s="22">
        <f>E124-'февраль 2018'!E124</f>
        <v>0</v>
      </c>
      <c r="I124" s="23">
        <f>F124-'февраль 2018'!F124</f>
        <v>0</v>
      </c>
    </row>
    <row r="125" spans="1:9" ht="15" thickBot="1">
      <c r="A125" s="3">
        <v>1740051</v>
      </c>
      <c r="B125" s="5">
        <v>43153</v>
      </c>
      <c r="C125" s="4">
        <v>110</v>
      </c>
      <c r="D125" s="4">
        <v>2683</v>
      </c>
      <c r="E125" s="4">
        <v>2061</v>
      </c>
      <c r="F125" s="4">
        <v>594</v>
      </c>
      <c r="G125" s="4" t="s">
        <v>9</v>
      </c>
      <c r="H125" s="22">
        <f>E125-'февраль 2018'!E125</f>
        <v>0</v>
      </c>
      <c r="I125" s="23">
        <f>F125-'февраль 2018'!F125</f>
        <v>0</v>
      </c>
    </row>
    <row r="126" spans="1:9" ht="15" thickBot="1">
      <c r="A126" s="3">
        <v>1844087</v>
      </c>
      <c r="B126" s="5">
        <v>43153</v>
      </c>
      <c r="C126" s="4">
        <v>111</v>
      </c>
      <c r="D126" s="4">
        <v>13872</v>
      </c>
      <c r="E126" s="4">
        <v>9068</v>
      </c>
      <c r="F126" s="4">
        <v>3377</v>
      </c>
      <c r="G126" s="4" t="s">
        <v>9</v>
      </c>
      <c r="H126" s="22">
        <f>E126-'февраль 2018'!E126</f>
        <v>0</v>
      </c>
      <c r="I126" s="23">
        <f>F126-'февраль 2018'!F126</f>
        <v>0</v>
      </c>
    </row>
    <row r="127" spans="1:9" ht="15" thickBot="1">
      <c r="A127" s="3">
        <v>1740041</v>
      </c>
      <c r="B127" s="5">
        <v>43153</v>
      </c>
      <c r="C127" s="4">
        <v>112</v>
      </c>
      <c r="D127" s="4">
        <v>12587</v>
      </c>
      <c r="E127" s="4">
        <v>6611</v>
      </c>
      <c r="F127" s="4">
        <v>5751</v>
      </c>
      <c r="G127" s="4" t="s">
        <v>9</v>
      </c>
      <c r="H127" s="22">
        <f>E127-'февраль 2018'!E127</f>
        <v>0</v>
      </c>
      <c r="I127" s="23">
        <f>F127-'февраль 2018'!F127</f>
        <v>0</v>
      </c>
    </row>
    <row r="128" spans="1:9" ht="15" thickBot="1">
      <c r="A128" s="3">
        <v>1844432</v>
      </c>
      <c r="B128" s="5">
        <v>42548</v>
      </c>
      <c r="C128" s="4">
        <v>113</v>
      </c>
      <c r="D128" s="4">
        <v>4728</v>
      </c>
      <c r="E128" s="4">
        <v>2866</v>
      </c>
      <c r="F128" s="4">
        <v>1775</v>
      </c>
      <c r="G128" s="4" t="s">
        <v>9</v>
      </c>
      <c r="H128" s="22">
        <f>E128-'февраль 2018'!E128</f>
        <v>0</v>
      </c>
      <c r="I128" s="23">
        <f>F128-'февраль 2018'!F128</f>
        <v>0</v>
      </c>
    </row>
    <row r="129" spans="1:9" ht="27" thickBot="1">
      <c r="A129" s="3">
        <v>2824151</v>
      </c>
      <c r="B129" s="5">
        <v>43153</v>
      </c>
      <c r="C129" s="4" t="s">
        <v>22</v>
      </c>
      <c r="D129" s="4">
        <v>1858</v>
      </c>
      <c r="E129" s="4">
        <v>1125</v>
      </c>
      <c r="F129" s="4">
        <v>733</v>
      </c>
      <c r="G129" s="4" t="s">
        <v>9</v>
      </c>
      <c r="H129" s="22">
        <f>E129-'февраль 2018'!E129</f>
        <v>0</v>
      </c>
      <c r="I129" s="23">
        <f>F129-'февраль 2018'!F129</f>
        <v>0</v>
      </c>
    </row>
    <row r="130" spans="1:9" ht="15" thickBot="1">
      <c r="A130" s="3">
        <v>1828071</v>
      </c>
      <c r="B130" s="5">
        <v>43153</v>
      </c>
      <c r="C130" s="4">
        <v>114</v>
      </c>
      <c r="D130" s="4">
        <v>7138</v>
      </c>
      <c r="E130" s="4">
        <v>4779</v>
      </c>
      <c r="F130" s="4">
        <v>2138</v>
      </c>
      <c r="G130" s="4" t="s">
        <v>9</v>
      </c>
      <c r="H130" s="22">
        <f>E130-'февраль 2018'!E130</f>
        <v>0</v>
      </c>
      <c r="I130" s="23">
        <f>F130-'февраль 2018'!F130</f>
        <v>0</v>
      </c>
    </row>
    <row r="131" spans="1:9" ht="15" thickBot="1">
      <c r="A131" s="3">
        <v>1893485</v>
      </c>
      <c r="B131" s="5">
        <v>43153</v>
      </c>
      <c r="C131" s="4">
        <v>115</v>
      </c>
      <c r="D131" s="4">
        <v>9847</v>
      </c>
      <c r="E131" s="4">
        <v>6636</v>
      </c>
      <c r="F131" s="4">
        <v>3122</v>
      </c>
      <c r="G131" s="4" t="s">
        <v>9</v>
      </c>
      <c r="H131" s="22">
        <f>E131-'февраль 2018'!E131</f>
        <v>0</v>
      </c>
      <c r="I131" s="23">
        <f>F131-'февраль 2018'!F131</f>
        <v>0</v>
      </c>
    </row>
    <row r="132" spans="1:9" ht="15" thickBot="1">
      <c r="A132" s="3">
        <v>1898971</v>
      </c>
      <c r="B132" s="5">
        <v>43153</v>
      </c>
      <c r="C132" s="4">
        <v>116</v>
      </c>
      <c r="D132" s="4">
        <v>4450</v>
      </c>
      <c r="E132" s="4">
        <v>3194</v>
      </c>
      <c r="F132" s="4">
        <v>1177</v>
      </c>
      <c r="G132" s="4" t="s">
        <v>9</v>
      </c>
      <c r="H132" s="22">
        <f>E132-'февраль 2018'!E132</f>
        <v>0</v>
      </c>
      <c r="I132" s="23">
        <f>F132-'февраль 2018'!F132</f>
        <v>0</v>
      </c>
    </row>
    <row r="133" spans="1:9" ht="15" thickBot="1">
      <c r="A133" s="3">
        <v>1853943</v>
      </c>
      <c r="B133" s="5">
        <v>43153</v>
      </c>
      <c r="C133" s="4">
        <v>117</v>
      </c>
      <c r="D133" s="4">
        <v>1449</v>
      </c>
      <c r="E133" s="4">
        <v>762</v>
      </c>
      <c r="F133" s="4">
        <v>415</v>
      </c>
      <c r="G133" s="4" t="s">
        <v>9</v>
      </c>
      <c r="H133" s="22">
        <f>E133-'февраль 2018'!E133</f>
        <v>0</v>
      </c>
      <c r="I133" s="23">
        <f>F133-'февраль 2018'!F133</f>
        <v>0</v>
      </c>
    </row>
    <row r="134" spans="1:9" ht="15" thickBot="1">
      <c r="A134" s="3">
        <v>1893475</v>
      </c>
      <c r="B134" s="5">
        <v>43153</v>
      </c>
      <c r="C134" s="4">
        <v>118</v>
      </c>
      <c r="D134" s="4">
        <v>3851</v>
      </c>
      <c r="E134" s="4">
        <v>2309</v>
      </c>
      <c r="F134" s="4">
        <v>1440</v>
      </c>
      <c r="G134" s="4" t="s">
        <v>9</v>
      </c>
      <c r="H134" s="22">
        <f>E134-'февраль 2018'!E134</f>
        <v>0</v>
      </c>
      <c r="I134" s="23">
        <f>F134-'февраль 2018'!F134</f>
        <v>0</v>
      </c>
    </row>
    <row r="135" spans="1:9" ht="15" thickBot="1">
      <c r="A135" s="3">
        <v>1897276</v>
      </c>
      <c r="B135" s="5">
        <v>43153</v>
      </c>
      <c r="C135" s="4">
        <v>119</v>
      </c>
      <c r="D135" s="4">
        <v>17176</v>
      </c>
      <c r="E135" s="4">
        <v>9604</v>
      </c>
      <c r="F135" s="4">
        <v>5052</v>
      </c>
      <c r="G135" s="4" t="s">
        <v>9</v>
      </c>
      <c r="H135" s="22">
        <f>E135-'февраль 2018'!E135</f>
        <v>0</v>
      </c>
      <c r="I135" s="23">
        <f>F135-'февраль 2018'!F135</f>
        <v>0</v>
      </c>
    </row>
    <row r="136" spans="1:9" ht="15" thickBot="1">
      <c r="A136" s="3">
        <v>1899038</v>
      </c>
      <c r="B136" s="5">
        <v>43153</v>
      </c>
      <c r="C136" s="4">
        <v>120</v>
      </c>
      <c r="D136" s="4">
        <v>2512</v>
      </c>
      <c r="E136" s="4">
        <v>1904</v>
      </c>
      <c r="F136" s="4">
        <v>606</v>
      </c>
      <c r="G136" s="4" t="s">
        <v>9</v>
      </c>
      <c r="H136" s="22">
        <f>E136-'февраль 2018'!E136</f>
        <v>0</v>
      </c>
      <c r="I136" s="23">
        <f>F136-'февраль 2018'!F136</f>
        <v>0</v>
      </c>
    </row>
    <row r="137" spans="1:9" ht="15" thickBot="1">
      <c r="A137" s="3">
        <v>1897322</v>
      </c>
      <c r="B137" s="5">
        <v>43153</v>
      </c>
      <c r="C137" s="4">
        <v>121</v>
      </c>
      <c r="D137" s="4">
        <v>2835</v>
      </c>
      <c r="E137" s="4">
        <v>1965</v>
      </c>
      <c r="F137" s="4">
        <v>819</v>
      </c>
      <c r="G137" s="4" t="s">
        <v>9</v>
      </c>
      <c r="H137" s="22">
        <f>E137-'февраль 2018'!E137</f>
        <v>0</v>
      </c>
      <c r="I137" s="23">
        <f>F137-'февраль 2018'!F137</f>
        <v>0</v>
      </c>
    </row>
    <row r="138" spans="1:9" ht="15" thickBot="1">
      <c r="A138" s="3">
        <v>1898412</v>
      </c>
      <c r="B138" s="5">
        <v>43153</v>
      </c>
      <c r="C138" s="4">
        <v>122</v>
      </c>
      <c r="D138" s="4">
        <v>11105</v>
      </c>
      <c r="E138" s="4">
        <v>7689</v>
      </c>
      <c r="F138" s="4">
        <v>3318</v>
      </c>
      <c r="G138" s="4" t="s">
        <v>9</v>
      </c>
      <c r="H138" s="22">
        <f>E138-'февраль 2018'!E138</f>
        <v>0</v>
      </c>
      <c r="I138" s="23">
        <f>F138-'февраль 2018'!F138</f>
        <v>0</v>
      </c>
    </row>
    <row r="139" spans="1:9" ht="15" thickBot="1">
      <c r="A139" s="3">
        <v>1899090</v>
      </c>
      <c r="B139" s="5">
        <v>43153</v>
      </c>
      <c r="C139" s="4" t="s">
        <v>23</v>
      </c>
      <c r="D139" s="4">
        <v>1839</v>
      </c>
      <c r="E139" s="4">
        <v>1390</v>
      </c>
      <c r="F139" s="4">
        <v>378</v>
      </c>
      <c r="G139" s="4" t="s">
        <v>9</v>
      </c>
      <c r="H139" s="22">
        <f>E139-'февраль 2018'!E139</f>
        <v>0</v>
      </c>
      <c r="I139" s="23">
        <f>F139-'февраль 2018'!F139</f>
        <v>0</v>
      </c>
    </row>
    <row r="140" spans="1:9" ht="15" thickBot="1">
      <c r="A140" s="3">
        <v>1893707</v>
      </c>
      <c r="B140" s="5">
        <v>43153</v>
      </c>
      <c r="C140" s="4">
        <v>123</v>
      </c>
      <c r="D140" s="4">
        <v>7726</v>
      </c>
      <c r="E140" s="4">
        <v>3600</v>
      </c>
      <c r="F140" s="4">
        <v>3428</v>
      </c>
      <c r="G140" s="4" t="s">
        <v>9</v>
      </c>
      <c r="H140" s="22">
        <f>E140-'февраль 2018'!E140</f>
        <v>0</v>
      </c>
      <c r="I140" s="23">
        <f>F140-'февраль 2018'!F140</f>
        <v>0</v>
      </c>
    </row>
    <row r="141" spans="1:9" ht="15" thickBot="1">
      <c r="A141" s="3">
        <v>1897603</v>
      </c>
      <c r="B141" s="5">
        <v>43153</v>
      </c>
      <c r="C141" s="4" t="s">
        <v>24</v>
      </c>
      <c r="D141" s="4">
        <v>146</v>
      </c>
      <c r="E141" s="4">
        <v>72</v>
      </c>
      <c r="F141" s="4">
        <v>28</v>
      </c>
      <c r="G141" s="4" t="s">
        <v>9</v>
      </c>
      <c r="H141" s="22">
        <f>E141-'февраль 2018'!E141</f>
        <v>0</v>
      </c>
      <c r="I141" s="23">
        <f>F141-'февраль 2018'!F141</f>
        <v>0</v>
      </c>
    </row>
    <row r="142" spans="1:9" ht="15" thickBot="1">
      <c r="A142" s="3">
        <v>1899008</v>
      </c>
      <c r="B142" s="5">
        <v>43153</v>
      </c>
      <c r="C142" s="4">
        <v>124</v>
      </c>
      <c r="D142" s="4">
        <v>24060</v>
      </c>
      <c r="E142" s="4">
        <v>11467</v>
      </c>
      <c r="F142" s="4">
        <v>8821</v>
      </c>
      <c r="G142" s="4" t="s">
        <v>9</v>
      </c>
      <c r="H142" s="22">
        <f>E142-'февраль 2018'!E142</f>
        <v>0</v>
      </c>
      <c r="I142" s="23">
        <f>F142-'февраль 2018'!F142</f>
        <v>0</v>
      </c>
    </row>
    <row r="143" spans="1:9" ht="15" thickBot="1">
      <c r="A143" s="3">
        <v>1832288</v>
      </c>
      <c r="B143" s="5">
        <v>43153</v>
      </c>
      <c r="C143" s="4">
        <v>125</v>
      </c>
      <c r="D143" s="4">
        <v>1204</v>
      </c>
      <c r="E143" s="4">
        <v>959</v>
      </c>
      <c r="F143" s="4">
        <v>223</v>
      </c>
      <c r="G143" s="4" t="s">
        <v>9</v>
      </c>
      <c r="H143" s="22">
        <f>E143-'февраль 2018'!E143</f>
        <v>0</v>
      </c>
      <c r="I143" s="23">
        <f>F143-'февраль 2018'!F143</f>
        <v>0</v>
      </c>
    </row>
    <row r="144" spans="1:9" ht="15" thickBot="1">
      <c r="A144" s="3">
        <v>1897580</v>
      </c>
      <c r="B144" s="5">
        <v>43153</v>
      </c>
      <c r="C144" s="4">
        <v>126</v>
      </c>
      <c r="D144" s="4">
        <v>3</v>
      </c>
      <c r="E144" s="4">
        <v>2</v>
      </c>
      <c r="F144" s="4">
        <v>0</v>
      </c>
      <c r="G144" s="4" t="s">
        <v>9</v>
      </c>
      <c r="H144" s="22">
        <f>E144-'февраль 2018'!E144</f>
        <v>0</v>
      </c>
      <c r="I144" s="23">
        <f>F144-'февраль 2018'!F144</f>
        <v>0</v>
      </c>
    </row>
    <row r="145" spans="1:9" ht="15" thickBot="1">
      <c r="A145" s="3">
        <v>1740485</v>
      </c>
      <c r="B145" s="5">
        <v>42363</v>
      </c>
      <c r="C145" s="4">
        <v>127</v>
      </c>
      <c r="D145" s="4">
        <v>1950</v>
      </c>
      <c r="E145" s="4">
        <v>1461</v>
      </c>
      <c r="F145" s="4">
        <v>271</v>
      </c>
      <c r="G145" s="4" t="s">
        <v>9</v>
      </c>
      <c r="H145" s="22">
        <f>E145-'февраль 2018'!E145</f>
        <v>0</v>
      </c>
      <c r="I145" s="23">
        <f>F145-'февраль 2018'!F145</f>
        <v>0</v>
      </c>
    </row>
    <row r="146" spans="1:9" ht="27" thickBot="1">
      <c r="A146" s="3">
        <v>2826458</v>
      </c>
      <c r="B146" s="5">
        <v>43153</v>
      </c>
      <c r="C146" s="4" t="s">
        <v>25</v>
      </c>
      <c r="D146" s="4">
        <v>6</v>
      </c>
      <c r="E146" s="4">
        <v>5</v>
      </c>
      <c r="F146" s="4">
        <v>0</v>
      </c>
      <c r="G146" s="4" t="s">
        <v>9</v>
      </c>
      <c r="H146" s="22">
        <f>E146-'февраль 2018'!E146</f>
        <v>0</v>
      </c>
      <c r="I146" s="23">
        <f>F146-'февраль 2018'!F146</f>
        <v>0</v>
      </c>
    </row>
    <row r="147" spans="1:9" ht="15" thickBot="1">
      <c r="A147" s="3">
        <v>1793478</v>
      </c>
      <c r="B147" s="5">
        <v>43153</v>
      </c>
      <c r="C147" s="4">
        <v>128</v>
      </c>
      <c r="D147" s="4">
        <v>7695</v>
      </c>
      <c r="E147" s="4">
        <v>3375</v>
      </c>
      <c r="F147" s="4">
        <v>3157</v>
      </c>
      <c r="G147" s="4" t="s">
        <v>9</v>
      </c>
      <c r="H147" s="22">
        <f>E147-'февраль 2018'!E147</f>
        <v>0</v>
      </c>
      <c r="I147" s="23">
        <f>F147-'февраль 2018'!F147</f>
        <v>0</v>
      </c>
    </row>
    <row r="148" spans="1:9" ht="15" thickBot="1">
      <c r="A148" s="3">
        <v>1895482</v>
      </c>
      <c r="B148" s="5">
        <v>43153</v>
      </c>
      <c r="C148" s="4">
        <v>129</v>
      </c>
      <c r="D148" s="4">
        <v>3360</v>
      </c>
      <c r="E148" s="4">
        <v>2175</v>
      </c>
      <c r="F148" s="4">
        <v>746</v>
      </c>
      <c r="G148" s="4" t="s">
        <v>9</v>
      </c>
      <c r="H148" s="22">
        <f>E148-'февраль 2018'!E148</f>
        <v>0</v>
      </c>
      <c r="I148" s="23">
        <f>F148-'февраль 2018'!F148</f>
        <v>0</v>
      </c>
    </row>
    <row r="149" spans="1:9" ht="15" thickBot="1">
      <c r="A149" s="3">
        <v>1895484</v>
      </c>
      <c r="B149" s="5">
        <v>43153</v>
      </c>
      <c r="C149" s="4">
        <v>130</v>
      </c>
      <c r="D149" s="4">
        <v>32</v>
      </c>
      <c r="E149" s="4">
        <v>31</v>
      </c>
      <c r="F149" s="4">
        <v>0</v>
      </c>
      <c r="G149" s="4" t="s">
        <v>9</v>
      </c>
      <c r="H149" s="22">
        <f>E149-'февраль 2018'!E149</f>
        <v>0</v>
      </c>
      <c r="I149" s="23">
        <f>F149-'февраль 2018'!F149</f>
        <v>0</v>
      </c>
    </row>
    <row r="150" spans="1:9" ht="15" thickBot="1">
      <c r="A150" s="3">
        <v>1740042</v>
      </c>
      <c r="B150" s="5">
        <v>43153</v>
      </c>
      <c r="C150" s="4">
        <v>131</v>
      </c>
      <c r="D150" s="4">
        <v>3112</v>
      </c>
      <c r="E150" s="4">
        <v>1606</v>
      </c>
      <c r="F150" s="4">
        <v>1082</v>
      </c>
      <c r="G150" s="4" t="s">
        <v>9</v>
      </c>
      <c r="H150" s="22">
        <f>E150-'февраль 2018'!E150</f>
        <v>0</v>
      </c>
      <c r="I150" s="23">
        <f>F150-'февраль 2018'!F150</f>
        <v>0</v>
      </c>
    </row>
    <row r="151" spans="1:9" ht="15" thickBot="1">
      <c r="A151" s="3">
        <v>1886448</v>
      </c>
      <c r="B151" s="5">
        <v>42976</v>
      </c>
      <c r="C151" s="4">
        <v>132</v>
      </c>
      <c r="D151" s="4">
        <v>4551</v>
      </c>
      <c r="E151" s="4">
        <v>2952</v>
      </c>
      <c r="F151" s="4">
        <v>1489</v>
      </c>
      <c r="G151" s="4" t="s">
        <v>9</v>
      </c>
      <c r="H151" s="22">
        <f>E151-'февраль 2018'!E151</f>
        <v>0</v>
      </c>
      <c r="I151" s="23">
        <f>F151-'февраль 2018'!F151</f>
        <v>0</v>
      </c>
    </row>
    <row r="152" spans="1:9" ht="15" thickBot="1">
      <c r="A152" s="3">
        <v>1829521</v>
      </c>
      <c r="B152" s="5">
        <v>43153</v>
      </c>
      <c r="C152" s="4">
        <v>133</v>
      </c>
      <c r="D152" s="4">
        <v>302</v>
      </c>
      <c r="E152" s="4">
        <v>233</v>
      </c>
      <c r="F152" s="4">
        <v>53</v>
      </c>
      <c r="G152" s="4" t="s">
        <v>9</v>
      </c>
      <c r="H152" s="22">
        <f>E152-'февраль 2018'!E152</f>
        <v>0</v>
      </c>
      <c r="I152" s="23">
        <f>F152-'февраль 2018'!F152</f>
        <v>0</v>
      </c>
    </row>
    <row r="153" spans="1:9" ht="15" thickBot="1">
      <c r="A153" s="3">
        <v>1853926</v>
      </c>
      <c r="B153" s="5">
        <v>43153</v>
      </c>
      <c r="C153" s="4">
        <v>134</v>
      </c>
      <c r="D153" s="4">
        <v>49</v>
      </c>
      <c r="E153" s="4">
        <v>36</v>
      </c>
      <c r="F153" s="4">
        <v>12</v>
      </c>
      <c r="G153" s="4" t="s">
        <v>9</v>
      </c>
      <c r="H153" s="22">
        <f>E153-'февраль 2018'!E153</f>
        <v>0</v>
      </c>
      <c r="I153" s="23">
        <f>F153-'февраль 2018'!F153</f>
        <v>0</v>
      </c>
    </row>
    <row r="154" spans="1:9" ht="15" thickBot="1">
      <c r="A154" s="3">
        <v>1897133</v>
      </c>
      <c r="B154" s="5">
        <v>43153</v>
      </c>
      <c r="C154" s="4">
        <v>135</v>
      </c>
      <c r="D154" s="4">
        <v>1273</v>
      </c>
      <c r="E154" s="4">
        <v>845</v>
      </c>
      <c r="F154" s="4">
        <v>307</v>
      </c>
      <c r="G154" s="4" t="s">
        <v>9</v>
      </c>
      <c r="H154" s="22">
        <f>E154-'февраль 2018'!E154</f>
        <v>0</v>
      </c>
      <c r="I154" s="23">
        <f>F154-'февраль 2018'!F154</f>
        <v>0</v>
      </c>
    </row>
    <row r="155" spans="1:9" ht="15" thickBot="1">
      <c r="A155" s="3">
        <v>1844030</v>
      </c>
      <c r="B155" s="5">
        <v>43153</v>
      </c>
      <c r="C155" s="4">
        <v>136</v>
      </c>
      <c r="D155" s="4">
        <v>8153</v>
      </c>
      <c r="E155" s="4">
        <v>5121</v>
      </c>
      <c r="F155" s="4">
        <v>2670</v>
      </c>
      <c r="G155" s="4" t="s">
        <v>9</v>
      </c>
      <c r="H155" s="22">
        <f>E155-'февраль 2018'!E155</f>
        <v>0</v>
      </c>
      <c r="I155" s="23">
        <f>F155-'февраль 2018'!F155</f>
        <v>0</v>
      </c>
    </row>
    <row r="156" spans="1:9" ht="15" thickBot="1">
      <c r="A156" s="3">
        <v>1851816</v>
      </c>
      <c r="B156" s="5">
        <v>43153</v>
      </c>
      <c r="C156" s="4">
        <v>137</v>
      </c>
      <c r="D156" s="4">
        <v>5338</v>
      </c>
      <c r="E156" s="4">
        <v>2470</v>
      </c>
      <c r="F156" s="4">
        <v>2864</v>
      </c>
      <c r="G156" s="4" t="s">
        <v>9</v>
      </c>
      <c r="H156" s="22">
        <f>E156-'февраль 2018'!E156</f>
        <v>0</v>
      </c>
      <c r="I156" s="23">
        <f>F156-'февраль 2018'!F156</f>
        <v>0</v>
      </c>
    </row>
    <row r="157" spans="1:9" ht="15" thickBot="1">
      <c r="A157" s="3">
        <v>1896619</v>
      </c>
      <c r="B157" s="5">
        <v>43153</v>
      </c>
      <c r="C157" s="4">
        <v>138</v>
      </c>
      <c r="D157" s="4">
        <v>1992</v>
      </c>
      <c r="E157" s="4">
        <v>1245</v>
      </c>
      <c r="F157" s="4">
        <v>721</v>
      </c>
      <c r="G157" s="4" t="s">
        <v>9</v>
      </c>
      <c r="H157" s="22">
        <f>E157-'февраль 2018'!E157</f>
        <v>0</v>
      </c>
      <c r="I157" s="23">
        <f>F157-'февраль 2018'!F157</f>
        <v>0</v>
      </c>
    </row>
    <row r="158" spans="1:9" ht="15" thickBot="1">
      <c r="A158" s="3">
        <v>1897179</v>
      </c>
      <c r="B158" s="5">
        <v>43153</v>
      </c>
      <c r="C158" s="4">
        <v>139</v>
      </c>
      <c r="D158" s="4">
        <v>2829</v>
      </c>
      <c r="E158" s="4">
        <v>1762</v>
      </c>
      <c r="F158" s="4">
        <v>738</v>
      </c>
      <c r="G158" s="4" t="s">
        <v>9</v>
      </c>
      <c r="H158" s="22">
        <f>E158-'февраль 2018'!E158</f>
        <v>0</v>
      </c>
      <c r="I158" s="23">
        <f>F158-'февраль 2018'!F158</f>
        <v>0</v>
      </c>
    </row>
    <row r="159" spans="1:9" ht="15" thickBot="1">
      <c r="A159" s="3">
        <v>1739235</v>
      </c>
      <c r="B159" s="5">
        <v>43153</v>
      </c>
      <c r="C159" s="4">
        <v>140</v>
      </c>
      <c r="D159" s="4">
        <v>29818</v>
      </c>
      <c r="E159" s="4">
        <v>13018</v>
      </c>
      <c r="F159" s="4">
        <v>16097</v>
      </c>
      <c r="G159" s="4" t="s">
        <v>9</v>
      </c>
      <c r="H159" s="22">
        <f>E159-'февраль 2018'!E159</f>
        <v>0</v>
      </c>
      <c r="I159" s="23">
        <f>F159-'февраль 2018'!F159</f>
        <v>0</v>
      </c>
    </row>
    <row r="160" spans="1:9" ht="15" thickBot="1">
      <c r="A160" s="3">
        <v>1899119</v>
      </c>
      <c r="B160" s="5">
        <v>43153</v>
      </c>
      <c r="C160" s="4" t="s">
        <v>26</v>
      </c>
      <c r="D160" s="4">
        <v>9631</v>
      </c>
      <c r="E160" s="4">
        <v>6316</v>
      </c>
      <c r="F160" s="4">
        <v>3088</v>
      </c>
      <c r="G160" s="4" t="s">
        <v>9</v>
      </c>
      <c r="H160" s="22">
        <f>E160-'февраль 2018'!E160</f>
        <v>0</v>
      </c>
      <c r="I160" s="23">
        <f>F160-'февраль 2018'!F160</f>
        <v>0</v>
      </c>
    </row>
    <row r="161" spans="1:9" ht="15" thickBot="1">
      <c r="A161" s="3">
        <v>1896362</v>
      </c>
      <c r="B161" s="5">
        <v>43153</v>
      </c>
      <c r="C161" s="4">
        <v>141</v>
      </c>
      <c r="D161" s="4">
        <v>7970</v>
      </c>
      <c r="E161" s="4">
        <v>5188</v>
      </c>
      <c r="F161" s="4">
        <v>2713</v>
      </c>
      <c r="G161" s="4" t="s">
        <v>9</v>
      </c>
      <c r="H161" s="22">
        <f>E161-'февраль 2018'!E161</f>
        <v>0</v>
      </c>
      <c r="I161" s="23">
        <f>F161-'февраль 2018'!F161</f>
        <v>0</v>
      </c>
    </row>
    <row r="162" spans="1:9" ht="15" thickBot="1">
      <c r="A162" s="3">
        <v>1893444</v>
      </c>
      <c r="B162" s="5">
        <v>43153</v>
      </c>
      <c r="C162" s="4">
        <v>142</v>
      </c>
      <c r="D162" s="4">
        <v>12242</v>
      </c>
      <c r="E162" s="4">
        <v>7610</v>
      </c>
      <c r="F162" s="4">
        <v>3610</v>
      </c>
      <c r="G162" s="4" t="s">
        <v>9</v>
      </c>
      <c r="H162" s="22">
        <f>E162-'февраль 2018'!E162</f>
        <v>0</v>
      </c>
      <c r="I162" s="23">
        <f>F162-'февраль 2018'!F162</f>
        <v>0</v>
      </c>
    </row>
    <row r="163" spans="1:9" ht="15" thickBot="1">
      <c r="A163" s="6">
        <v>1900250</v>
      </c>
      <c r="B163" s="7">
        <v>43153</v>
      </c>
      <c r="C163" s="8">
        <v>143</v>
      </c>
      <c r="D163" s="8">
        <v>3887</v>
      </c>
      <c r="E163" s="8">
        <v>1909</v>
      </c>
      <c r="F163" s="8">
        <v>1251</v>
      </c>
      <c r="G163" s="8" t="s">
        <v>9</v>
      </c>
      <c r="H163" s="22">
        <f>E163-'февраль 2018'!E163</f>
        <v>0</v>
      </c>
      <c r="I163" s="23">
        <f>F163-'февраль 2018'!F163</f>
        <v>0</v>
      </c>
    </row>
    <row r="164" spans="1:9" ht="15" thickBot="1">
      <c r="A164" s="3">
        <v>1770770</v>
      </c>
      <c r="B164" s="5">
        <v>43153</v>
      </c>
      <c r="C164" s="4">
        <v>144</v>
      </c>
      <c r="D164" s="4">
        <v>1038</v>
      </c>
      <c r="E164" s="4">
        <v>681</v>
      </c>
      <c r="F164" s="4">
        <v>357</v>
      </c>
      <c r="G164" s="4" t="s">
        <v>9</v>
      </c>
      <c r="H164" s="22">
        <f>E164-'февраль 2018'!E164</f>
        <v>0</v>
      </c>
      <c r="I164" s="23">
        <f>F164-'февраль 2018'!F164</f>
        <v>0</v>
      </c>
    </row>
    <row r="165" spans="1:9" ht="15" thickBot="1">
      <c r="A165" s="3">
        <v>1740112</v>
      </c>
      <c r="B165" s="5">
        <v>43153</v>
      </c>
      <c r="C165" s="4">
        <v>145</v>
      </c>
      <c r="D165" s="4">
        <v>3711</v>
      </c>
      <c r="E165" s="4">
        <v>2558</v>
      </c>
      <c r="F165" s="4">
        <v>775</v>
      </c>
      <c r="G165" s="4" t="s">
        <v>9</v>
      </c>
      <c r="H165" s="22">
        <f>E165-'февраль 2018'!E165</f>
        <v>0</v>
      </c>
      <c r="I165" s="23">
        <f>F165-'февраль 2018'!F165</f>
        <v>0</v>
      </c>
    </row>
    <row r="166" spans="1:9" ht="15" thickBot="1">
      <c r="A166" s="3">
        <v>1899173</v>
      </c>
      <c r="B166" s="5">
        <v>43153</v>
      </c>
      <c r="C166" s="4">
        <v>146</v>
      </c>
      <c r="D166" s="4">
        <v>7794</v>
      </c>
      <c r="E166" s="4">
        <v>4639</v>
      </c>
      <c r="F166" s="4">
        <v>1943</v>
      </c>
      <c r="G166" s="4" t="s">
        <v>9</v>
      </c>
      <c r="H166" s="22">
        <f>E166-'февраль 2018'!E166</f>
        <v>0</v>
      </c>
      <c r="I166" s="23">
        <f>F166-'февраль 2018'!F166</f>
        <v>0</v>
      </c>
    </row>
    <row r="167" spans="1:9" ht="15" thickBot="1">
      <c r="A167" s="3">
        <v>1898859</v>
      </c>
      <c r="B167" s="5">
        <v>43153</v>
      </c>
      <c r="C167" s="4" t="s">
        <v>27</v>
      </c>
      <c r="D167" s="4">
        <v>11524</v>
      </c>
      <c r="E167" s="4">
        <v>7758</v>
      </c>
      <c r="F167" s="4">
        <v>3432</v>
      </c>
      <c r="G167" s="4" t="s">
        <v>9</v>
      </c>
      <c r="H167" s="22">
        <f>E167-'февраль 2018'!E167</f>
        <v>0</v>
      </c>
      <c r="I167" s="23">
        <f>F167-'февраль 2018'!F167</f>
        <v>0</v>
      </c>
    </row>
    <row r="168" spans="1:9" ht="27" thickBot="1">
      <c r="A168" s="3">
        <v>1852606</v>
      </c>
      <c r="B168" s="5">
        <v>43153</v>
      </c>
      <c r="C168" s="4" t="s">
        <v>28</v>
      </c>
      <c r="D168" s="4">
        <v>18643</v>
      </c>
      <c r="E168" s="4">
        <v>12282</v>
      </c>
      <c r="F168" s="4">
        <v>6353</v>
      </c>
      <c r="G168" s="4" t="s">
        <v>9</v>
      </c>
      <c r="H168" s="22">
        <f>E168-'февраль 2018'!E168</f>
        <v>0</v>
      </c>
      <c r="I168" s="23">
        <f>F168-'февраль 2018'!F168</f>
        <v>0</v>
      </c>
    </row>
    <row r="169" spans="1:9" ht="15" thickBot="1">
      <c r="A169" s="3">
        <v>1844503</v>
      </c>
      <c r="B169" s="5">
        <v>43153</v>
      </c>
      <c r="C169" s="4">
        <v>148</v>
      </c>
      <c r="D169" s="4">
        <v>7960</v>
      </c>
      <c r="E169" s="4">
        <v>6223</v>
      </c>
      <c r="F169" s="4">
        <v>1721</v>
      </c>
      <c r="G169" s="4" t="s">
        <v>9</v>
      </c>
      <c r="H169" s="22">
        <f>E169-'февраль 2018'!E169</f>
        <v>0</v>
      </c>
      <c r="I169" s="23">
        <f>F169-'февраль 2018'!F169</f>
        <v>0</v>
      </c>
    </row>
    <row r="170" spans="1:9" ht="15" thickBot="1">
      <c r="A170" s="3">
        <v>1894449</v>
      </c>
      <c r="B170" s="5">
        <v>43153</v>
      </c>
      <c r="C170" s="4">
        <v>149</v>
      </c>
      <c r="D170" s="4">
        <v>1013</v>
      </c>
      <c r="E170" s="4">
        <v>719</v>
      </c>
      <c r="F170" s="4">
        <v>231</v>
      </c>
      <c r="G170" s="4" t="s">
        <v>9</v>
      </c>
      <c r="H170" s="22">
        <f>E170-'февраль 2018'!E170</f>
        <v>0</v>
      </c>
      <c r="I170" s="23">
        <f>F170-'февраль 2018'!F170</f>
        <v>0</v>
      </c>
    </row>
    <row r="171" spans="1:9" ht="15" thickBot="1">
      <c r="A171" s="3">
        <v>1897134</v>
      </c>
      <c r="B171" s="5">
        <v>43153</v>
      </c>
      <c r="C171" s="4">
        <v>150</v>
      </c>
      <c r="D171" s="4">
        <v>4162</v>
      </c>
      <c r="E171" s="4">
        <v>3114</v>
      </c>
      <c r="F171" s="4">
        <v>959</v>
      </c>
      <c r="G171" s="4" t="s">
        <v>9</v>
      </c>
      <c r="H171" s="22">
        <f>E171-'февраль 2018'!E171</f>
        <v>0</v>
      </c>
      <c r="I171" s="23">
        <f>F171-'февраль 2018'!F171</f>
        <v>0</v>
      </c>
    </row>
    <row r="172" spans="1:9" ht="15" thickBot="1">
      <c r="A172" s="3">
        <v>1899097</v>
      </c>
      <c r="B172" s="5">
        <v>43153</v>
      </c>
      <c r="C172" s="4">
        <v>151</v>
      </c>
      <c r="D172" s="4">
        <v>3714</v>
      </c>
      <c r="E172" s="4">
        <v>2411</v>
      </c>
      <c r="F172" s="4">
        <v>976</v>
      </c>
      <c r="G172" s="4" t="s">
        <v>9</v>
      </c>
      <c r="H172" s="22">
        <f>E172-'февраль 2018'!E172</f>
        <v>0</v>
      </c>
      <c r="I172" s="23">
        <f>F172-'февраль 2018'!F172</f>
        <v>0</v>
      </c>
    </row>
    <row r="173" spans="1:9" ht="15" thickBot="1">
      <c r="A173" s="3">
        <v>1853571</v>
      </c>
      <c r="B173" s="5">
        <v>43153</v>
      </c>
      <c r="C173" s="4">
        <v>152</v>
      </c>
      <c r="D173" s="4">
        <v>20414</v>
      </c>
      <c r="E173" s="4">
        <v>13411</v>
      </c>
      <c r="F173" s="4">
        <v>4755</v>
      </c>
      <c r="G173" s="4" t="s">
        <v>9</v>
      </c>
      <c r="H173" s="22">
        <f>E173-'февраль 2018'!E173</f>
        <v>0</v>
      </c>
      <c r="I173" s="23">
        <f>F173-'февраль 2018'!F173</f>
        <v>0</v>
      </c>
    </row>
    <row r="174" spans="1:9" ht="15" thickBot="1">
      <c r="A174" s="3">
        <v>1741005</v>
      </c>
      <c r="B174" s="5">
        <v>43153</v>
      </c>
      <c r="C174" s="4">
        <v>153</v>
      </c>
      <c r="D174" s="4">
        <v>50012</v>
      </c>
      <c r="E174" s="4">
        <v>26911</v>
      </c>
      <c r="F174" s="4">
        <v>16217</v>
      </c>
      <c r="G174" s="4" t="s">
        <v>9</v>
      </c>
      <c r="H174" s="22">
        <f>E174-'февраль 2018'!E174</f>
        <v>0</v>
      </c>
      <c r="I174" s="23">
        <f>F174-'февраль 2018'!F174</f>
        <v>0</v>
      </c>
    </row>
    <row r="175" spans="1:9" ht="15" thickBot="1">
      <c r="A175" s="3">
        <v>1897507</v>
      </c>
      <c r="B175" s="5">
        <v>43153</v>
      </c>
      <c r="C175" s="4">
        <v>154</v>
      </c>
      <c r="D175" s="4">
        <v>9577</v>
      </c>
      <c r="E175" s="4">
        <v>6394</v>
      </c>
      <c r="F175" s="4">
        <v>3179</v>
      </c>
      <c r="G175" s="4" t="s">
        <v>9</v>
      </c>
      <c r="H175" s="22">
        <f>E175-'февраль 2018'!E175</f>
        <v>0</v>
      </c>
      <c r="I175" s="23">
        <f>F175-'февраль 2018'!F175</f>
        <v>0</v>
      </c>
    </row>
    <row r="176" spans="1:9" ht="15" thickBot="1">
      <c r="A176" s="3">
        <v>1892309</v>
      </c>
      <c r="B176" s="5">
        <v>43153</v>
      </c>
      <c r="C176" s="4">
        <v>155</v>
      </c>
      <c r="D176" s="4">
        <v>2849</v>
      </c>
      <c r="E176" s="4">
        <v>2245</v>
      </c>
      <c r="F176" s="4">
        <v>545</v>
      </c>
      <c r="G176" s="4" t="s">
        <v>9</v>
      </c>
      <c r="H176" s="22">
        <f>E176-'февраль 2018'!E176</f>
        <v>0</v>
      </c>
      <c r="I176" s="23">
        <f>F176-'февраль 2018'!F176</f>
        <v>0</v>
      </c>
    </row>
    <row r="177" spans="1:9" ht="15" thickBot="1">
      <c r="A177" s="3">
        <v>1899011</v>
      </c>
      <c r="B177" s="5">
        <v>43153</v>
      </c>
      <c r="C177" s="4">
        <v>156</v>
      </c>
      <c r="D177" s="4">
        <v>16092</v>
      </c>
      <c r="E177" s="4">
        <v>11293</v>
      </c>
      <c r="F177" s="4">
        <v>4252</v>
      </c>
      <c r="G177" s="4" t="s">
        <v>9</v>
      </c>
      <c r="H177" s="22">
        <f>E177-'февраль 2018'!E177</f>
        <v>0</v>
      </c>
      <c r="I177" s="23">
        <f>F177-'февраль 2018'!F177</f>
        <v>0</v>
      </c>
    </row>
    <row r="178" spans="1:9" ht="15" thickBot="1">
      <c r="A178" s="3">
        <v>1898974</v>
      </c>
      <c r="B178" s="5">
        <v>43153</v>
      </c>
      <c r="C178" s="4">
        <v>157</v>
      </c>
      <c r="D178" s="4">
        <v>8319</v>
      </c>
      <c r="E178" s="4">
        <v>3049</v>
      </c>
      <c r="F178" s="4">
        <v>2295</v>
      </c>
      <c r="G178" s="4" t="s">
        <v>9</v>
      </c>
      <c r="H178" s="22">
        <f>E178-'февраль 2018'!E178</f>
        <v>0</v>
      </c>
      <c r="I178" s="23">
        <f>F178-'февраль 2018'!F178</f>
        <v>0</v>
      </c>
    </row>
    <row r="179" spans="1:9" ht="15" thickBot="1">
      <c r="A179" s="3">
        <v>1899285</v>
      </c>
      <c r="B179" s="5">
        <v>43153</v>
      </c>
      <c r="C179" s="4">
        <v>158</v>
      </c>
      <c r="D179" s="4">
        <v>6018</v>
      </c>
      <c r="E179" s="4">
        <v>4389</v>
      </c>
      <c r="F179" s="4">
        <v>1546</v>
      </c>
      <c r="G179" s="4" t="s">
        <v>9</v>
      </c>
      <c r="H179" s="22">
        <f>E179-'февраль 2018'!E179</f>
        <v>0</v>
      </c>
      <c r="I179" s="23">
        <f>F179-'февраль 2018'!F179</f>
        <v>0</v>
      </c>
    </row>
    <row r="180" spans="1:9" ht="15" thickBot="1">
      <c r="A180" s="3">
        <v>1898973</v>
      </c>
      <c r="B180" s="5">
        <v>43153</v>
      </c>
      <c r="C180" s="4">
        <v>159</v>
      </c>
      <c r="D180" s="4">
        <v>9845</v>
      </c>
      <c r="E180" s="4">
        <v>6886</v>
      </c>
      <c r="F180" s="4">
        <v>1989</v>
      </c>
      <c r="G180" s="4" t="s">
        <v>9</v>
      </c>
      <c r="H180" s="22">
        <f>E180-'февраль 2018'!E180</f>
        <v>0</v>
      </c>
      <c r="I180" s="23">
        <f>F180-'февраль 2018'!F180</f>
        <v>0</v>
      </c>
    </row>
    <row r="181" spans="1:9" ht="15" thickBot="1">
      <c r="A181" s="3">
        <v>1851675</v>
      </c>
      <c r="B181" s="5">
        <v>43153</v>
      </c>
      <c r="C181" s="4">
        <v>160</v>
      </c>
      <c r="D181" s="4">
        <v>39935</v>
      </c>
      <c r="E181" s="4">
        <v>25787</v>
      </c>
      <c r="F181" s="4">
        <v>12959</v>
      </c>
      <c r="G181" s="4" t="s">
        <v>9</v>
      </c>
      <c r="H181" s="22">
        <f>E181-'февраль 2018'!E181</f>
        <v>0</v>
      </c>
      <c r="I181" s="23">
        <f>F181-'февраль 2018'!F181</f>
        <v>0</v>
      </c>
    </row>
    <row r="182" spans="1:9" ht="15" thickBot="1">
      <c r="A182" s="3">
        <v>1899396</v>
      </c>
      <c r="B182" s="5">
        <v>43153</v>
      </c>
      <c r="C182" s="4">
        <v>161</v>
      </c>
      <c r="D182" s="4">
        <v>18626</v>
      </c>
      <c r="E182" s="4">
        <v>11359</v>
      </c>
      <c r="F182" s="4">
        <v>6593</v>
      </c>
      <c r="G182" s="4" t="s">
        <v>9</v>
      </c>
      <c r="H182" s="22">
        <f>E182-'февраль 2018'!E182</f>
        <v>0</v>
      </c>
      <c r="I182" s="23">
        <f>F182-'февраль 2018'!F182</f>
        <v>0</v>
      </c>
    </row>
    <row r="183" spans="1:9" ht="15" thickBot="1">
      <c r="A183" s="3">
        <v>1892485</v>
      </c>
      <c r="B183" s="5">
        <v>43153</v>
      </c>
      <c r="C183" s="4">
        <v>162</v>
      </c>
      <c r="D183" s="4">
        <v>4</v>
      </c>
      <c r="E183" s="4">
        <v>2</v>
      </c>
      <c r="F183" s="4">
        <v>0</v>
      </c>
      <c r="G183" s="4" t="s">
        <v>9</v>
      </c>
      <c r="H183" s="22">
        <f>E183-'февраль 2018'!E183</f>
        <v>0</v>
      </c>
      <c r="I183" s="23">
        <f>F183-'февраль 2018'!F183</f>
        <v>0</v>
      </c>
    </row>
    <row r="184" spans="1:9" ht="15" thickBot="1">
      <c r="A184" s="3">
        <v>1844150</v>
      </c>
      <c r="B184" s="5">
        <v>43153</v>
      </c>
      <c r="C184" s="4">
        <v>163</v>
      </c>
      <c r="D184" s="4">
        <v>7390</v>
      </c>
      <c r="E184" s="4">
        <v>4481</v>
      </c>
      <c r="F184" s="4">
        <v>2897</v>
      </c>
      <c r="G184" s="4" t="s">
        <v>9</v>
      </c>
      <c r="H184" s="22">
        <f>E184-'февраль 2018'!E184</f>
        <v>0</v>
      </c>
      <c r="I184" s="23">
        <f>F184-'февраль 2018'!F184</f>
        <v>0</v>
      </c>
    </row>
    <row r="185" spans="1:9" ht="15" thickBot="1">
      <c r="A185" s="3">
        <v>1847550</v>
      </c>
      <c r="B185" s="5">
        <v>43153</v>
      </c>
      <c r="C185" s="4">
        <v>164</v>
      </c>
      <c r="D185" s="4">
        <v>8601</v>
      </c>
      <c r="E185" s="4">
        <v>4992</v>
      </c>
      <c r="F185" s="4">
        <v>3341</v>
      </c>
      <c r="G185" s="4" t="s">
        <v>9</v>
      </c>
      <c r="H185" s="22">
        <f>E185-'февраль 2018'!E185</f>
        <v>0</v>
      </c>
      <c r="I185" s="23">
        <f>F185-'февраль 2018'!F185</f>
        <v>0</v>
      </c>
    </row>
    <row r="186" spans="1:9" ht="15" thickBot="1">
      <c r="A186" s="3">
        <v>1895259</v>
      </c>
      <c r="B186" s="5">
        <v>43153</v>
      </c>
      <c r="C186" s="4">
        <v>165</v>
      </c>
      <c r="D186" s="4">
        <v>6236</v>
      </c>
      <c r="E186" s="4">
        <v>3608</v>
      </c>
      <c r="F186" s="4">
        <v>2608</v>
      </c>
      <c r="G186" s="4" t="s">
        <v>9</v>
      </c>
      <c r="H186" s="22">
        <f>E186-'февраль 2018'!E186</f>
        <v>0</v>
      </c>
      <c r="I186" s="23">
        <f>F186-'февраль 2018'!F186</f>
        <v>0</v>
      </c>
    </row>
    <row r="187" spans="1:9" ht="15" thickBot="1">
      <c r="A187" s="3">
        <v>1895492</v>
      </c>
      <c r="B187" s="5">
        <v>43153</v>
      </c>
      <c r="C187" s="4">
        <v>166</v>
      </c>
      <c r="D187" s="4">
        <v>3477</v>
      </c>
      <c r="E187" s="4">
        <v>2399</v>
      </c>
      <c r="F187" s="4">
        <v>969</v>
      </c>
      <c r="G187" s="4" t="s">
        <v>9</v>
      </c>
      <c r="H187" s="22">
        <f>E187-'февраль 2018'!E187</f>
        <v>0</v>
      </c>
      <c r="I187" s="23">
        <f>F187-'февраль 2018'!F187</f>
        <v>0</v>
      </c>
    </row>
    <row r="188" spans="1:9" ht="15" thickBot="1">
      <c r="A188" s="3">
        <v>1899219</v>
      </c>
      <c r="B188" s="5">
        <v>43153</v>
      </c>
      <c r="C188" s="4" t="s">
        <v>29</v>
      </c>
      <c r="D188" s="4">
        <v>5072</v>
      </c>
      <c r="E188" s="4">
        <v>2849</v>
      </c>
      <c r="F188" s="4">
        <v>1843</v>
      </c>
      <c r="G188" s="4" t="s">
        <v>9</v>
      </c>
      <c r="H188" s="22">
        <f>E188-'февраль 2018'!E188</f>
        <v>0</v>
      </c>
      <c r="I188" s="23">
        <f>F188-'февраль 2018'!F188</f>
        <v>0</v>
      </c>
    </row>
    <row r="189" spans="1:9" ht="15" thickBot="1">
      <c r="A189" s="3">
        <v>1706423</v>
      </c>
      <c r="B189" s="5">
        <v>43153</v>
      </c>
      <c r="C189" s="4">
        <v>167</v>
      </c>
      <c r="D189" s="4">
        <v>4337</v>
      </c>
      <c r="E189" s="4">
        <v>3228</v>
      </c>
      <c r="F189" s="4">
        <v>1056</v>
      </c>
      <c r="G189" s="4" t="s">
        <v>9</v>
      </c>
      <c r="H189" s="22">
        <f>E189-'февраль 2018'!E189</f>
        <v>0</v>
      </c>
      <c r="I189" s="23">
        <f>F189-'февраль 2018'!F189</f>
        <v>0</v>
      </c>
    </row>
    <row r="190" spans="1:9" ht="15" thickBot="1">
      <c r="A190" s="3">
        <v>1897839</v>
      </c>
      <c r="B190" s="5">
        <v>43153</v>
      </c>
      <c r="C190" s="4">
        <v>168</v>
      </c>
      <c r="D190" s="4">
        <v>5029</v>
      </c>
      <c r="E190" s="4">
        <v>3147</v>
      </c>
      <c r="F190" s="4">
        <v>1073</v>
      </c>
      <c r="G190" s="4" t="s">
        <v>9</v>
      </c>
      <c r="H190" s="22">
        <f>E190-'февраль 2018'!E190</f>
        <v>0</v>
      </c>
      <c r="I190" s="23">
        <f>F190-'февраль 2018'!F190</f>
        <v>0</v>
      </c>
    </row>
    <row r="191" spans="1:9" ht="15" thickBot="1">
      <c r="A191" s="3">
        <v>1897681</v>
      </c>
      <c r="B191" s="5">
        <v>43153</v>
      </c>
      <c r="C191" s="4">
        <v>169</v>
      </c>
      <c r="D191" s="4">
        <v>2296</v>
      </c>
      <c r="E191" s="4">
        <v>1251</v>
      </c>
      <c r="F191" s="4">
        <v>936</v>
      </c>
      <c r="G191" s="4" t="s">
        <v>9</v>
      </c>
      <c r="H191" s="22">
        <f>E191-'февраль 2018'!E191</f>
        <v>0</v>
      </c>
      <c r="I191" s="23">
        <f>F191-'февраль 2018'!F191</f>
        <v>0</v>
      </c>
    </row>
    <row r="192" spans="1:9" ht="15" thickBot="1">
      <c r="A192" s="3">
        <v>1771061</v>
      </c>
      <c r="B192" s="5">
        <v>43153</v>
      </c>
      <c r="C192" s="4">
        <v>170</v>
      </c>
      <c r="D192" s="4">
        <v>6390</v>
      </c>
      <c r="E192" s="4">
        <v>3722</v>
      </c>
      <c r="F192" s="4">
        <v>1067</v>
      </c>
      <c r="G192" s="4" t="s">
        <v>9</v>
      </c>
      <c r="H192" s="22">
        <f>E192-'февраль 2018'!E192</f>
        <v>0</v>
      </c>
      <c r="I192" s="23">
        <f>F192-'февраль 2018'!F192</f>
        <v>0</v>
      </c>
    </row>
    <row r="193" spans="1:9" ht="15" thickBot="1">
      <c r="A193" s="3">
        <v>1896588</v>
      </c>
      <c r="B193" s="5">
        <v>43153</v>
      </c>
      <c r="C193" s="4">
        <v>171</v>
      </c>
      <c r="D193" s="4">
        <v>3939</v>
      </c>
      <c r="E193" s="4">
        <v>2451</v>
      </c>
      <c r="F193" s="4">
        <v>1394</v>
      </c>
      <c r="G193" s="4" t="s">
        <v>9</v>
      </c>
      <c r="H193" s="22">
        <f>E193-'февраль 2018'!E193</f>
        <v>0</v>
      </c>
      <c r="I193" s="23">
        <f>F193-'февраль 2018'!F193</f>
        <v>0</v>
      </c>
    </row>
    <row r="194" spans="1:9" ht="15" thickBot="1">
      <c r="A194" s="3">
        <v>1896729</v>
      </c>
      <c r="B194" s="5">
        <v>43153</v>
      </c>
      <c r="C194" s="4">
        <v>172</v>
      </c>
      <c r="D194" s="4">
        <v>11636</v>
      </c>
      <c r="E194" s="4">
        <v>7486</v>
      </c>
      <c r="F194" s="4">
        <v>3944</v>
      </c>
      <c r="G194" s="4" t="s">
        <v>9</v>
      </c>
      <c r="H194" s="22">
        <f>E194-'февраль 2018'!E194</f>
        <v>0</v>
      </c>
      <c r="I194" s="23">
        <f>F194-'февраль 2018'!F194</f>
        <v>0</v>
      </c>
    </row>
    <row r="195" spans="1:9" ht="15" thickBot="1">
      <c r="A195" s="3">
        <v>1826974</v>
      </c>
      <c r="B195" s="5">
        <v>43153</v>
      </c>
      <c r="C195" s="4">
        <v>173</v>
      </c>
      <c r="D195" s="4">
        <v>4630</v>
      </c>
      <c r="E195" s="4">
        <v>3015</v>
      </c>
      <c r="F195" s="4">
        <v>1040</v>
      </c>
      <c r="G195" s="4" t="s">
        <v>9</v>
      </c>
      <c r="H195" s="22">
        <f>E195-'февраль 2018'!E195</f>
        <v>0</v>
      </c>
      <c r="I195" s="23">
        <f>F195-'февраль 2018'!F195</f>
        <v>0</v>
      </c>
    </row>
    <row r="196" spans="1:9" ht="15" thickBot="1">
      <c r="A196" s="3">
        <v>1887627</v>
      </c>
      <c r="B196" s="5">
        <v>43153</v>
      </c>
      <c r="C196" s="4">
        <v>174</v>
      </c>
      <c r="D196" s="4">
        <v>18493</v>
      </c>
      <c r="E196" s="4">
        <v>11752</v>
      </c>
      <c r="F196" s="4">
        <v>6046</v>
      </c>
      <c r="G196" s="4" t="s">
        <v>9</v>
      </c>
      <c r="H196" s="22">
        <f>E196-'февраль 2018'!E196</f>
        <v>0</v>
      </c>
      <c r="I196" s="23">
        <f>F196-'февраль 2018'!F196</f>
        <v>0</v>
      </c>
    </row>
    <row r="197" spans="1:9" ht="15" thickBot="1">
      <c r="A197" s="3">
        <v>1853779</v>
      </c>
      <c r="B197" s="5">
        <v>43153</v>
      </c>
      <c r="C197" s="4">
        <v>175</v>
      </c>
      <c r="D197" s="4">
        <v>9842</v>
      </c>
      <c r="E197" s="4">
        <v>5703</v>
      </c>
      <c r="F197" s="4">
        <v>1731</v>
      </c>
      <c r="G197" s="4" t="s">
        <v>9</v>
      </c>
      <c r="H197" s="22">
        <f>E197-'февраль 2018'!E197</f>
        <v>0</v>
      </c>
      <c r="I197" s="23">
        <f>F197-'февраль 2018'!F197</f>
        <v>0</v>
      </c>
    </row>
    <row r="198" spans="1:9" ht="15" thickBot="1">
      <c r="A198" s="3">
        <v>1893362</v>
      </c>
      <c r="B198" s="5">
        <v>43153</v>
      </c>
      <c r="C198" s="4" t="s">
        <v>30</v>
      </c>
      <c r="D198" s="4">
        <v>23289</v>
      </c>
      <c r="E198" s="4">
        <v>14850</v>
      </c>
      <c r="F198" s="4">
        <v>7536</v>
      </c>
      <c r="G198" s="4" t="s">
        <v>9</v>
      </c>
      <c r="H198" s="22">
        <f>E198-'февраль 2018'!E198</f>
        <v>0</v>
      </c>
      <c r="I198" s="23">
        <f>F198-'февраль 2018'!F198</f>
        <v>0</v>
      </c>
    </row>
    <row r="199" spans="1:9" ht="15" thickBot="1">
      <c r="A199" s="3">
        <v>1852677</v>
      </c>
      <c r="B199" s="5">
        <v>43153</v>
      </c>
      <c r="C199" s="4">
        <v>176</v>
      </c>
      <c r="D199" s="4">
        <v>8467</v>
      </c>
      <c r="E199" s="4">
        <v>5641</v>
      </c>
      <c r="F199" s="4">
        <v>2758</v>
      </c>
      <c r="G199" s="4" t="s">
        <v>9</v>
      </c>
      <c r="H199" s="22">
        <f>E199-'февраль 2018'!E199</f>
        <v>0</v>
      </c>
      <c r="I199" s="23">
        <f>F199-'февраль 2018'!F199</f>
        <v>0</v>
      </c>
    </row>
    <row r="200" spans="1:9" ht="15" thickBot="1">
      <c r="A200" s="3">
        <v>1897108</v>
      </c>
      <c r="B200" s="5">
        <v>43153</v>
      </c>
      <c r="C200" s="4">
        <v>177</v>
      </c>
      <c r="D200" s="4">
        <v>45773</v>
      </c>
      <c r="E200" s="4">
        <v>29613</v>
      </c>
      <c r="F200" s="4">
        <v>15890</v>
      </c>
      <c r="G200" s="4" t="s">
        <v>9</v>
      </c>
      <c r="H200" s="22">
        <f>E200-'февраль 2018'!E200</f>
        <v>0</v>
      </c>
      <c r="I200" s="23">
        <f>F200-'февраль 2018'!F200</f>
        <v>0</v>
      </c>
    </row>
    <row r="201" spans="1:9" ht="15" thickBot="1">
      <c r="A201" s="3">
        <v>2824353</v>
      </c>
      <c r="B201" s="5">
        <v>43153</v>
      </c>
      <c r="C201" s="4">
        <v>178</v>
      </c>
      <c r="D201" s="4">
        <v>244</v>
      </c>
      <c r="E201" s="4">
        <v>5</v>
      </c>
      <c r="F201" s="4">
        <v>0</v>
      </c>
      <c r="G201" s="4" t="s">
        <v>9</v>
      </c>
      <c r="H201" s="22">
        <f>E201-'февраль 2018'!E201</f>
        <v>0</v>
      </c>
      <c r="I201" s="23">
        <f>F201-'февраль 2018'!F201</f>
        <v>0</v>
      </c>
    </row>
    <row r="202" spans="1:9" ht="15" thickBot="1">
      <c r="A202" s="3">
        <v>1894742</v>
      </c>
      <c r="B202" s="5">
        <v>43153</v>
      </c>
      <c r="C202" s="4">
        <v>179</v>
      </c>
      <c r="D202" s="4">
        <v>1363</v>
      </c>
      <c r="E202" s="4">
        <v>906</v>
      </c>
      <c r="F202" s="4">
        <v>457</v>
      </c>
      <c r="G202" s="4" t="s">
        <v>9</v>
      </c>
      <c r="H202" s="22">
        <f>E202-'февраль 2018'!E202</f>
        <v>0</v>
      </c>
      <c r="I202" s="23">
        <f>F202-'февраль 2018'!F202</f>
        <v>0</v>
      </c>
    </row>
    <row r="203" spans="1:9" ht="15" thickBot="1">
      <c r="A203" s="3">
        <v>1831785</v>
      </c>
      <c r="B203" s="5">
        <v>43153</v>
      </c>
      <c r="C203" s="4">
        <v>180</v>
      </c>
      <c r="D203" s="4">
        <v>2874</v>
      </c>
      <c r="E203" s="4">
        <v>1896</v>
      </c>
      <c r="F203" s="4">
        <v>794</v>
      </c>
      <c r="G203" s="4" t="s">
        <v>9</v>
      </c>
      <c r="H203" s="22">
        <f>E203-'февраль 2018'!E203</f>
        <v>0</v>
      </c>
      <c r="I203" s="23">
        <f>F203-'февраль 2018'!F203</f>
        <v>0</v>
      </c>
    </row>
    <row r="204" spans="1:9" ht="15" thickBot="1">
      <c r="A204" s="3">
        <v>1897779</v>
      </c>
      <c r="B204" s="5">
        <v>43153</v>
      </c>
      <c r="C204" s="4">
        <v>181</v>
      </c>
      <c r="D204" s="4">
        <v>10263</v>
      </c>
      <c r="E204" s="4">
        <v>5598</v>
      </c>
      <c r="F204" s="4">
        <v>3165</v>
      </c>
      <c r="G204" s="4" t="s">
        <v>9</v>
      </c>
      <c r="H204" s="22">
        <f>E204-'февраль 2018'!E204</f>
        <v>0</v>
      </c>
      <c r="I204" s="23">
        <f>F204-'февраль 2018'!F204</f>
        <v>0</v>
      </c>
    </row>
    <row r="205" spans="1:9" ht="15" thickBot="1">
      <c r="A205" s="3">
        <v>1897632</v>
      </c>
      <c r="B205" s="5">
        <v>43153.208333333336</v>
      </c>
      <c r="C205" s="4">
        <v>182</v>
      </c>
      <c r="D205" s="4">
        <v>10039</v>
      </c>
      <c r="E205" s="4">
        <v>4826</v>
      </c>
      <c r="F205" s="4">
        <v>4388</v>
      </c>
      <c r="G205" s="4" t="s">
        <v>9</v>
      </c>
      <c r="H205" s="22">
        <f>E205-'февраль 2018'!E205</f>
        <v>0</v>
      </c>
      <c r="I205" s="23">
        <f>F205-'февраль 2018'!F205</f>
        <v>0</v>
      </c>
    </row>
    <row r="206" spans="1:9" ht="15" thickBot="1">
      <c r="A206" s="3">
        <v>1853681</v>
      </c>
      <c r="B206" s="5">
        <v>43153</v>
      </c>
      <c r="C206" s="4">
        <v>183</v>
      </c>
      <c r="D206" s="4">
        <v>5334</v>
      </c>
      <c r="E206" s="4">
        <v>2761</v>
      </c>
      <c r="F206" s="4">
        <v>1436</v>
      </c>
      <c r="G206" s="4" t="s">
        <v>9</v>
      </c>
      <c r="H206" s="22">
        <f>E206-'февраль 2018'!E206</f>
        <v>0</v>
      </c>
      <c r="I206" s="23">
        <f>F206-'февраль 2018'!F206</f>
        <v>0</v>
      </c>
    </row>
    <row r="207" spans="1:9" ht="15" thickBot="1">
      <c r="A207" s="3">
        <v>1853630</v>
      </c>
      <c r="B207" s="5">
        <v>43153</v>
      </c>
      <c r="C207" s="4">
        <v>184</v>
      </c>
      <c r="D207" s="4">
        <v>3251</v>
      </c>
      <c r="E207" s="4">
        <v>2449</v>
      </c>
      <c r="F207" s="4">
        <v>735</v>
      </c>
      <c r="G207" s="4" t="s">
        <v>9</v>
      </c>
      <c r="H207" s="22">
        <f>E207-'февраль 2018'!E207</f>
        <v>0</v>
      </c>
      <c r="I207" s="23">
        <f>F207-'февраль 2018'!F207</f>
        <v>0</v>
      </c>
    </row>
    <row r="208" spans="1:9" ht="15" thickBot="1">
      <c r="A208" s="3">
        <v>1893327</v>
      </c>
      <c r="B208" s="5">
        <v>43153</v>
      </c>
      <c r="C208" s="4">
        <v>185</v>
      </c>
      <c r="D208" s="4">
        <v>2</v>
      </c>
      <c r="E208" s="4">
        <v>0</v>
      </c>
      <c r="F208" s="4">
        <v>1</v>
      </c>
      <c r="G208" s="4" t="s">
        <v>9</v>
      </c>
      <c r="H208" s="22">
        <f>E208-'февраль 2018'!E208</f>
        <v>0</v>
      </c>
      <c r="I208" s="23">
        <f>F208-'февраль 2018'!F208</f>
        <v>0</v>
      </c>
    </row>
    <row r="209" spans="1:9" ht="15" thickBot="1">
      <c r="A209" s="3">
        <v>1899423</v>
      </c>
      <c r="B209" s="5">
        <v>43153</v>
      </c>
      <c r="C209" s="4">
        <v>186</v>
      </c>
      <c r="D209" s="4">
        <v>2070</v>
      </c>
      <c r="E209" s="4">
        <v>1251</v>
      </c>
      <c r="F209" s="4">
        <v>633</v>
      </c>
      <c r="G209" s="4" t="s">
        <v>9</v>
      </c>
      <c r="H209" s="22">
        <f>E209-'февраль 2018'!E209</f>
        <v>0</v>
      </c>
      <c r="I209" s="23">
        <f>F209-'февраль 2018'!F209</f>
        <v>0</v>
      </c>
    </row>
    <row r="210" spans="1:9" ht="15" thickBot="1">
      <c r="A210" s="3">
        <v>1899629</v>
      </c>
      <c r="B210" s="5">
        <v>43153</v>
      </c>
      <c r="C210" s="4">
        <v>187</v>
      </c>
      <c r="D210" s="4">
        <v>4075</v>
      </c>
      <c r="E210" s="4">
        <v>2576</v>
      </c>
      <c r="F210" s="4">
        <v>1037</v>
      </c>
      <c r="G210" s="4" t="s">
        <v>9</v>
      </c>
      <c r="H210" s="22">
        <f>E210-'февраль 2018'!E210</f>
        <v>0</v>
      </c>
      <c r="I210" s="23">
        <f>F210-'февраль 2018'!F210</f>
        <v>0</v>
      </c>
    </row>
    <row r="211" spans="1:9" ht="15" thickBot="1">
      <c r="A211" s="3">
        <v>1899972</v>
      </c>
      <c r="B211" s="5">
        <v>43153</v>
      </c>
      <c r="C211" s="4">
        <v>188</v>
      </c>
      <c r="D211" s="4">
        <v>5645</v>
      </c>
      <c r="E211" s="4">
        <v>3103</v>
      </c>
      <c r="F211" s="4">
        <v>2017</v>
      </c>
      <c r="G211" s="4" t="s">
        <v>9</v>
      </c>
      <c r="H211" s="22">
        <f>E211-'февраль 2018'!E211</f>
        <v>0</v>
      </c>
      <c r="I211" s="23">
        <f>F211-'февраль 2018'!F211</f>
        <v>0</v>
      </c>
    </row>
    <row r="212" spans="1:9" ht="15" thickBot="1">
      <c r="A212" s="3">
        <v>1896976</v>
      </c>
      <c r="B212" s="5">
        <v>43153</v>
      </c>
      <c r="C212" s="4">
        <v>189</v>
      </c>
      <c r="D212" s="4">
        <v>678</v>
      </c>
      <c r="E212" s="4">
        <v>488</v>
      </c>
      <c r="F212" s="4">
        <v>175</v>
      </c>
      <c r="G212" s="4" t="s">
        <v>9</v>
      </c>
      <c r="H212" s="22">
        <f>E212-'февраль 2018'!E212</f>
        <v>0</v>
      </c>
      <c r="I212" s="23">
        <f>F212-'февраль 2018'!F212</f>
        <v>0</v>
      </c>
    </row>
    <row r="213" spans="1:9" ht="15" thickBot="1">
      <c r="A213" s="3">
        <v>1897847</v>
      </c>
      <c r="B213" s="5">
        <v>43153</v>
      </c>
      <c r="C213" s="4">
        <v>190</v>
      </c>
      <c r="D213" s="4">
        <v>502</v>
      </c>
      <c r="E213" s="4">
        <v>175</v>
      </c>
      <c r="F213" s="4">
        <v>141</v>
      </c>
      <c r="G213" s="4" t="s">
        <v>9</v>
      </c>
      <c r="H213" s="22">
        <f>E213-'февраль 2018'!E213</f>
        <v>0</v>
      </c>
      <c r="I213" s="23">
        <f>F213-'февраль 2018'!F213</f>
        <v>0</v>
      </c>
    </row>
    <row r="214" spans="1:9" ht="15" thickBot="1">
      <c r="A214" s="3">
        <v>1898127</v>
      </c>
      <c r="B214" s="5">
        <v>43153</v>
      </c>
      <c r="C214" s="4">
        <v>191</v>
      </c>
      <c r="D214" s="4">
        <v>220</v>
      </c>
      <c r="E214" s="4">
        <v>127</v>
      </c>
      <c r="F214" s="4">
        <v>64</v>
      </c>
      <c r="G214" s="4" t="s">
        <v>9</v>
      </c>
      <c r="H214" s="22">
        <f>E214-'февраль 2018'!E214</f>
        <v>0</v>
      </c>
      <c r="I214" s="23">
        <f>F214-'февраль 2018'!F214</f>
        <v>0</v>
      </c>
    </row>
    <row r="215" spans="1:9" ht="15" thickBot="1">
      <c r="A215" s="3">
        <v>1889667</v>
      </c>
      <c r="B215" s="5">
        <v>43153</v>
      </c>
      <c r="C215" s="4">
        <v>192</v>
      </c>
      <c r="D215" s="4">
        <v>42871</v>
      </c>
      <c r="E215" s="4">
        <v>25494</v>
      </c>
      <c r="F215" s="4">
        <v>14937</v>
      </c>
      <c r="G215" s="4" t="s">
        <v>9</v>
      </c>
      <c r="H215" s="22">
        <f>E215-'февраль 2018'!E215</f>
        <v>0</v>
      </c>
      <c r="I215" s="23">
        <f>F215-'февраль 2018'!F215</f>
        <v>0</v>
      </c>
    </row>
    <row r="216" spans="1:9" ht="15" thickBot="1">
      <c r="A216" s="3">
        <v>1740272</v>
      </c>
      <c r="B216" s="5">
        <v>43153</v>
      </c>
      <c r="C216" s="4">
        <v>193</v>
      </c>
      <c r="D216" s="4">
        <v>1727</v>
      </c>
      <c r="E216" s="4">
        <v>1135</v>
      </c>
      <c r="F216" s="4">
        <v>319</v>
      </c>
      <c r="G216" s="4" t="s">
        <v>9</v>
      </c>
      <c r="H216" s="22">
        <f>E216-'февраль 2018'!E216</f>
        <v>0</v>
      </c>
      <c r="I216" s="23">
        <f>F216-'февраль 2018'!F216</f>
        <v>0</v>
      </c>
    </row>
    <row r="217" spans="1:9" ht="15" thickBot="1">
      <c r="A217" s="3">
        <v>1852311</v>
      </c>
      <c r="B217" s="5">
        <v>43153</v>
      </c>
      <c r="C217" s="4">
        <v>194</v>
      </c>
      <c r="D217" s="4">
        <v>23109</v>
      </c>
      <c r="E217" s="4">
        <v>13802</v>
      </c>
      <c r="F217" s="4">
        <v>8845</v>
      </c>
      <c r="G217" s="4" t="s">
        <v>9</v>
      </c>
      <c r="H217" s="22">
        <f>E217-'февраль 2018'!E217</f>
        <v>0</v>
      </c>
      <c r="I217" s="23">
        <f>F217-'февраль 2018'!F217</f>
        <v>0</v>
      </c>
    </row>
    <row r="218" spans="1:9" ht="15" thickBot="1">
      <c r="A218" s="6">
        <v>1895326</v>
      </c>
      <c r="B218" s="7">
        <v>43153</v>
      </c>
      <c r="C218" s="8">
        <v>195</v>
      </c>
      <c r="D218" s="8">
        <v>3</v>
      </c>
      <c r="E218" s="8">
        <v>2</v>
      </c>
      <c r="F218" s="8">
        <v>0</v>
      </c>
      <c r="G218" s="8" t="s">
        <v>9</v>
      </c>
      <c r="H218" s="22">
        <f>E218-'февраль 2018'!E218</f>
        <v>0</v>
      </c>
      <c r="I218" s="23">
        <f>F218-'февраль 2018'!F218</f>
        <v>0</v>
      </c>
    </row>
    <row r="219" spans="1:9" ht="15" thickBot="1">
      <c r="A219" s="3">
        <v>1843877</v>
      </c>
      <c r="B219" s="5">
        <v>43153</v>
      </c>
      <c r="C219" s="4">
        <v>196</v>
      </c>
      <c r="D219" s="4">
        <v>15656</v>
      </c>
      <c r="E219" s="4">
        <v>11442</v>
      </c>
      <c r="F219" s="4">
        <v>3659</v>
      </c>
      <c r="G219" s="4" t="s">
        <v>9</v>
      </c>
      <c r="H219" s="22">
        <f>E219-'февраль 2018'!E219</f>
        <v>0</v>
      </c>
      <c r="I219" s="23">
        <f>F219-'февраль 2018'!F219</f>
        <v>0</v>
      </c>
    </row>
    <row r="220" spans="1:9" ht="15" thickBot="1">
      <c r="A220" s="3">
        <v>1848923</v>
      </c>
      <c r="B220" s="5">
        <v>43153</v>
      </c>
      <c r="C220" s="4">
        <v>197</v>
      </c>
      <c r="D220" s="4">
        <v>1166</v>
      </c>
      <c r="E220" s="4">
        <v>640</v>
      </c>
      <c r="F220" s="4">
        <v>421</v>
      </c>
      <c r="G220" s="4" t="s">
        <v>9</v>
      </c>
      <c r="H220" s="22">
        <f>E220-'февраль 2018'!E220</f>
        <v>0</v>
      </c>
      <c r="I220" s="23">
        <f>F220-'февраль 2018'!F220</f>
        <v>0</v>
      </c>
    </row>
    <row r="221" spans="1:9" ht="15" thickBot="1">
      <c r="A221" s="3">
        <v>1847481</v>
      </c>
      <c r="B221" s="5">
        <v>43153</v>
      </c>
      <c r="C221" s="4">
        <v>198</v>
      </c>
      <c r="D221" s="4">
        <v>30</v>
      </c>
      <c r="E221" s="4">
        <v>21</v>
      </c>
      <c r="F221" s="4">
        <v>5</v>
      </c>
      <c r="G221" s="4" t="s">
        <v>9</v>
      </c>
      <c r="H221" s="22">
        <f>E221-'февраль 2018'!E221</f>
        <v>0</v>
      </c>
      <c r="I221" s="23">
        <f>F221-'февраль 2018'!F221</f>
        <v>0</v>
      </c>
    </row>
    <row r="222" spans="1:9" ht="15" thickBot="1">
      <c r="A222" s="3">
        <v>1740207</v>
      </c>
      <c r="B222" s="5">
        <v>43153</v>
      </c>
      <c r="C222" s="4">
        <v>199</v>
      </c>
      <c r="D222" s="4">
        <v>202</v>
      </c>
      <c r="E222" s="4">
        <v>127</v>
      </c>
      <c r="F222" s="4">
        <v>14</v>
      </c>
      <c r="G222" s="4" t="s">
        <v>9</v>
      </c>
      <c r="H222" s="22">
        <f>E222-'февраль 2018'!E222</f>
        <v>0</v>
      </c>
      <c r="I222" s="23">
        <f>F222-'февраль 2018'!F222</f>
        <v>0</v>
      </c>
    </row>
    <row r="223" spans="1:9" ht="15" thickBot="1">
      <c r="A223" s="3">
        <v>1848269</v>
      </c>
      <c r="B223" s="5">
        <v>43153</v>
      </c>
      <c r="C223" s="4">
        <v>200</v>
      </c>
      <c r="D223" s="4">
        <v>2588</v>
      </c>
      <c r="E223" s="4">
        <v>1373</v>
      </c>
      <c r="F223" s="4">
        <v>671</v>
      </c>
      <c r="G223" s="4" t="s">
        <v>9</v>
      </c>
      <c r="H223" s="22">
        <f>E223-'февраль 2018'!E223</f>
        <v>0</v>
      </c>
      <c r="I223" s="23">
        <f>F223-'февраль 2018'!F223</f>
        <v>0</v>
      </c>
    </row>
    <row r="224" spans="1:9" ht="15" thickBot="1">
      <c r="A224" s="3">
        <v>1898657</v>
      </c>
      <c r="B224" s="5">
        <v>43153</v>
      </c>
      <c r="C224" s="4">
        <v>201</v>
      </c>
      <c r="D224" s="4">
        <v>2779</v>
      </c>
      <c r="E224" s="4">
        <v>2008</v>
      </c>
      <c r="F224" s="4">
        <v>432</v>
      </c>
      <c r="G224" s="4" t="s">
        <v>9</v>
      </c>
      <c r="H224" s="22">
        <f>E224-'февраль 2018'!E224</f>
        <v>0</v>
      </c>
      <c r="I224" s="23">
        <f>F224-'февраль 2018'!F224</f>
        <v>0</v>
      </c>
    </row>
    <row r="225" spans="1:9" ht="15" thickBot="1">
      <c r="A225" s="28"/>
      <c r="B225" s="29"/>
      <c r="C225" s="30">
        <v>202</v>
      </c>
      <c r="D225" s="30"/>
      <c r="E225" s="30"/>
      <c r="F225" s="30"/>
      <c r="G225" s="30"/>
      <c r="H225" s="32"/>
      <c r="I225" s="33"/>
    </row>
    <row r="226" spans="1:9" ht="15" thickBot="1">
      <c r="A226" s="3">
        <v>1896502</v>
      </c>
      <c r="B226" s="5">
        <v>43153</v>
      </c>
      <c r="C226" s="4">
        <v>203</v>
      </c>
      <c r="D226" s="4">
        <v>493</v>
      </c>
      <c r="E226" s="4">
        <v>353</v>
      </c>
      <c r="F226" s="4">
        <v>96</v>
      </c>
      <c r="G226" s="4" t="s">
        <v>9</v>
      </c>
      <c r="H226" s="22">
        <f>E226-'февраль 2018'!E226</f>
        <v>0</v>
      </c>
      <c r="I226" s="23">
        <f>F226-'февраль 2018'!F226</f>
        <v>0</v>
      </c>
    </row>
    <row r="227" spans="1:9" ht="15" thickBot="1">
      <c r="A227" s="3">
        <v>1894950</v>
      </c>
      <c r="B227" s="5">
        <v>43153</v>
      </c>
      <c r="C227" s="4">
        <v>204</v>
      </c>
      <c r="D227" s="4">
        <v>2101</v>
      </c>
      <c r="E227" s="4">
        <v>1308</v>
      </c>
      <c r="F227" s="4">
        <v>791</v>
      </c>
      <c r="G227" s="4" t="s">
        <v>9</v>
      </c>
      <c r="H227" s="22">
        <f>E227-'февраль 2018'!E227</f>
        <v>0</v>
      </c>
      <c r="I227" s="23">
        <f>F227-'февраль 2018'!F227</f>
        <v>0</v>
      </c>
    </row>
    <row r="228" spans="1:9" ht="15" thickBot="1">
      <c r="A228" s="3">
        <v>1895371</v>
      </c>
      <c r="B228" s="5">
        <v>43153</v>
      </c>
      <c r="C228" s="4">
        <v>205</v>
      </c>
      <c r="D228" s="4">
        <v>17768</v>
      </c>
      <c r="E228" s="4">
        <v>10994</v>
      </c>
      <c r="F228" s="4">
        <v>4522</v>
      </c>
      <c r="G228" s="4" t="s">
        <v>9</v>
      </c>
      <c r="H228" s="22">
        <f>E228-'февраль 2018'!E228</f>
        <v>0</v>
      </c>
      <c r="I228" s="23">
        <f>F228-'февраль 2018'!F228</f>
        <v>0</v>
      </c>
    </row>
    <row r="229" spans="1:9" ht="15" thickBot="1">
      <c r="A229" s="3">
        <v>1889777</v>
      </c>
      <c r="B229" s="5">
        <v>43153</v>
      </c>
      <c r="C229" s="4">
        <v>206</v>
      </c>
      <c r="D229" s="4">
        <v>10965</v>
      </c>
      <c r="E229" s="4">
        <v>6093</v>
      </c>
      <c r="F229" s="4">
        <v>3012</v>
      </c>
      <c r="G229" s="4" t="s">
        <v>9</v>
      </c>
      <c r="H229" s="22">
        <f>E229-'февраль 2018'!E229</f>
        <v>0</v>
      </c>
      <c r="I229" s="23">
        <f>F229-'февраль 2018'!F229</f>
        <v>0</v>
      </c>
    </row>
    <row r="230" spans="1:9" ht="15" thickBot="1">
      <c r="A230" s="3">
        <v>1894390</v>
      </c>
      <c r="B230" s="5">
        <v>43153</v>
      </c>
      <c r="C230" s="4">
        <v>207</v>
      </c>
      <c r="D230" s="4">
        <v>4728</v>
      </c>
      <c r="E230" s="4">
        <v>3236</v>
      </c>
      <c r="F230" s="4">
        <v>785</v>
      </c>
      <c r="G230" s="4" t="s">
        <v>9</v>
      </c>
      <c r="H230" s="22">
        <f>E230-'февраль 2018'!E230</f>
        <v>0</v>
      </c>
      <c r="I230" s="23">
        <f>F230-'февраль 2018'!F230</f>
        <v>0</v>
      </c>
    </row>
    <row r="231" spans="1:9" ht="15" thickBot="1">
      <c r="A231" s="3">
        <v>1899670</v>
      </c>
      <c r="B231" s="5">
        <v>43153</v>
      </c>
      <c r="C231" s="4">
        <v>208</v>
      </c>
      <c r="D231" s="4">
        <v>1176</v>
      </c>
      <c r="E231" s="4">
        <v>714</v>
      </c>
      <c r="F231" s="4">
        <v>299</v>
      </c>
      <c r="G231" s="4" t="s">
        <v>9</v>
      </c>
      <c r="H231" s="22">
        <f>E231-'февраль 2018'!E231</f>
        <v>0</v>
      </c>
      <c r="I231" s="23">
        <f>F231-'февраль 2018'!F231</f>
        <v>0</v>
      </c>
    </row>
    <row r="232" spans="1:9" ht="15" thickBot="1">
      <c r="A232" s="3">
        <v>1897013</v>
      </c>
      <c r="B232" s="5">
        <v>43153</v>
      </c>
      <c r="C232" s="4">
        <v>209</v>
      </c>
      <c r="D232" s="4">
        <v>2373</v>
      </c>
      <c r="E232" s="4">
        <v>1771</v>
      </c>
      <c r="F232" s="4">
        <v>418</v>
      </c>
      <c r="G232" s="4" t="s">
        <v>9</v>
      </c>
      <c r="H232" s="22">
        <f>E232-'февраль 2018'!E232</f>
        <v>0</v>
      </c>
      <c r="I232" s="23">
        <f>F232-'февраль 2018'!F232</f>
        <v>0</v>
      </c>
    </row>
    <row r="233" spans="1:9" ht="15" thickBot="1">
      <c r="A233" s="3">
        <v>1899197</v>
      </c>
      <c r="B233" s="5">
        <v>43153</v>
      </c>
      <c r="C233" s="4">
        <v>210</v>
      </c>
      <c r="D233" s="4">
        <v>4789</v>
      </c>
      <c r="E233" s="4">
        <v>3322</v>
      </c>
      <c r="F233" s="4">
        <v>1424</v>
      </c>
      <c r="G233" s="4" t="s">
        <v>9</v>
      </c>
      <c r="H233" s="22">
        <f>E233-'февраль 2018'!E233</f>
        <v>0</v>
      </c>
      <c r="I233" s="23">
        <f>F233-'февраль 2018'!F233</f>
        <v>0</v>
      </c>
    </row>
    <row r="234" spans="1:9" ht="15" thickBot="1">
      <c r="A234" s="3">
        <v>5038466</v>
      </c>
      <c r="B234" s="5">
        <v>43153</v>
      </c>
      <c r="C234" s="4" t="s">
        <v>31</v>
      </c>
      <c r="D234" s="4">
        <v>169123</v>
      </c>
      <c r="E234" s="4">
        <v>88263</v>
      </c>
      <c r="F234" s="4">
        <v>52377</v>
      </c>
      <c r="G234" s="4" t="s">
        <v>16</v>
      </c>
      <c r="H234" s="22">
        <f>E234-'февраль 2018'!E234</f>
        <v>0</v>
      </c>
      <c r="I234" s="23">
        <f>F234-'февраль 2018'!F234</f>
        <v>0</v>
      </c>
    </row>
    <row r="235" spans="1:9" ht="15" thickBot="1">
      <c r="A235" s="3">
        <v>1892442</v>
      </c>
      <c r="B235" s="5">
        <v>43153</v>
      </c>
      <c r="C235" s="4">
        <v>212</v>
      </c>
      <c r="D235" s="4">
        <v>5647</v>
      </c>
      <c r="E235" s="4">
        <v>2344</v>
      </c>
      <c r="F235" s="4">
        <v>1259</v>
      </c>
      <c r="G235" s="4" t="s">
        <v>9</v>
      </c>
      <c r="H235" s="22">
        <f>E235-'февраль 2018'!E235</f>
        <v>0</v>
      </c>
      <c r="I235" s="23">
        <f>F235-'февраль 2018'!F235</f>
        <v>0</v>
      </c>
    </row>
    <row r="236" spans="1:9" ht="15" thickBot="1">
      <c r="A236" s="3">
        <v>1899368</v>
      </c>
      <c r="B236" s="5">
        <v>43153</v>
      </c>
      <c r="C236" s="4">
        <v>213</v>
      </c>
      <c r="D236" s="4">
        <v>1125</v>
      </c>
      <c r="E236" s="4">
        <v>803</v>
      </c>
      <c r="F236" s="4">
        <v>321</v>
      </c>
      <c r="G236" s="4" t="s">
        <v>9</v>
      </c>
      <c r="H236" s="22">
        <f>E236-'февраль 2018'!E236</f>
        <v>0</v>
      </c>
      <c r="I236" s="23">
        <f>F236-'февраль 2018'!F236</f>
        <v>0</v>
      </c>
    </row>
    <row r="237" spans="1:9" ht="15" thickBot="1">
      <c r="A237" s="3">
        <v>1899373</v>
      </c>
      <c r="B237" s="5">
        <v>43153</v>
      </c>
      <c r="C237" s="4">
        <v>214</v>
      </c>
      <c r="D237" s="4">
        <v>1305</v>
      </c>
      <c r="E237" s="4">
        <v>776</v>
      </c>
      <c r="F237" s="4">
        <v>311</v>
      </c>
      <c r="G237" s="4" t="s">
        <v>9</v>
      </c>
      <c r="H237" s="22">
        <f>E237-'февраль 2018'!E237</f>
        <v>0</v>
      </c>
      <c r="I237" s="23">
        <f>F237-'февраль 2018'!F237</f>
        <v>0</v>
      </c>
    </row>
    <row r="238" spans="1:9" ht="15" thickBot="1">
      <c r="A238" s="3">
        <v>1892709</v>
      </c>
      <c r="B238" s="5">
        <v>43153</v>
      </c>
      <c r="C238" s="4">
        <v>215</v>
      </c>
      <c r="D238" s="4">
        <v>4750</v>
      </c>
      <c r="E238" s="4">
        <v>2378</v>
      </c>
      <c r="F238" s="4">
        <v>1889</v>
      </c>
      <c r="G238" s="4" t="s">
        <v>9</v>
      </c>
      <c r="H238" s="22">
        <f>E238-'февраль 2018'!E238</f>
        <v>0</v>
      </c>
      <c r="I238" s="23">
        <f>F238-'февраль 2018'!F238</f>
        <v>0</v>
      </c>
    </row>
    <row r="239" spans="1:9" ht="15" thickBot="1">
      <c r="A239" s="3">
        <v>1893414</v>
      </c>
      <c r="B239" s="5">
        <v>43153</v>
      </c>
      <c r="C239" s="4">
        <v>216</v>
      </c>
      <c r="D239" s="4">
        <v>3148</v>
      </c>
      <c r="E239" s="4">
        <v>1754</v>
      </c>
      <c r="F239" s="4">
        <v>1165</v>
      </c>
      <c r="G239" s="4" t="s">
        <v>9</v>
      </c>
      <c r="H239" s="22">
        <f>E239-'февраль 2018'!E239</f>
        <v>0</v>
      </c>
      <c r="I239" s="23">
        <f>F239-'февраль 2018'!F239</f>
        <v>0</v>
      </c>
    </row>
    <row r="240" spans="1:9" ht="15" thickBot="1">
      <c r="A240" s="3">
        <v>1898643</v>
      </c>
      <c r="B240" s="5">
        <v>43153</v>
      </c>
      <c r="C240" s="4">
        <v>217</v>
      </c>
      <c r="D240" s="4">
        <v>10616</v>
      </c>
      <c r="E240" s="4">
        <v>6333</v>
      </c>
      <c r="F240" s="4">
        <v>3885</v>
      </c>
      <c r="G240" s="4" t="s">
        <v>9</v>
      </c>
      <c r="H240" s="22">
        <f>E240-'февраль 2018'!E240</f>
        <v>0</v>
      </c>
      <c r="I240" s="23">
        <f>F240-'февраль 2018'!F240</f>
        <v>0</v>
      </c>
    </row>
    <row r="241" spans="1:9" ht="15" thickBot="1">
      <c r="A241" s="3">
        <v>1896535</v>
      </c>
      <c r="B241" s="5">
        <v>43153</v>
      </c>
      <c r="C241" s="4">
        <v>218</v>
      </c>
      <c r="D241" s="4">
        <v>3726</v>
      </c>
      <c r="E241" s="4">
        <v>2405</v>
      </c>
      <c r="F241" s="4">
        <v>1088</v>
      </c>
      <c r="G241" s="4" t="s">
        <v>9</v>
      </c>
      <c r="H241" s="22">
        <f>E241-'февраль 2018'!E241</f>
        <v>0</v>
      </c>
      <c r="I241" s="23">
        <f>F241-'февраль 2018'!F241</f>
        <v>0</v>
      </c>
    </row>
    <row r="242" spans="1:9" ht="15" thickBot="1">
      <c r="A242" s="3">
        <v>1740616</v>
      </c>
      <c r="B242" s="5">
        <v>43153</v>
      </c>
      <c r="C242" s="4">
        <v>219</v>
      </c>
      <c r="D242" s="4">
        <v>1157</v>
      </c>
      <c r="E242" s="4">
        <v>721</v>
      </c>
      <c r="F242" s="4">
        <v>175</v>
      </c>
      <c r="G242" s="4" t="s">
        <v>9</v>
      </c>
      <c r="H242" s="22">
        <f>E242-'февраль 2018'!E242</f>
        <v>0</v>
      </c>
      <c r="I242" s="23">
        <f>F242-'февраль 2018'!F242</f>
        <v>0</v>
      </c>
    </row>
    <row r="243" spans="1:9" ht="15" thickBot="1">
      <c r="A243" s="3">
        <v>1792893</v>
      </c>
      <c r="B243" s="5">
        <v>43153</v>
      </c>
      <c r="C243" s="4">
        <v>220</v>
      </c>
      <c r="D243" s="4">
        <v>4626</v>
      </c>
      <c r="E243" s="4">
        <v>2635</v>
      </c>
      <c r="F243" s="4">
        <v>1485</v>
      </c>
      <c r="G243" s="4" t="s">
        <v>9</v>
      </c>
      <c r="H243" s="22">
        <f>E243-'февраль 2018'!E243</f>
        <v>0</v>
      </c>
      <c r="I243" s="23">
        <f>F243-'февраль 2018'!F243</f>
        <v>0</v>
      </c>
    </row>
    <row r="244" spans="1:9" ht="15" thickBot="1">
      <c r="A244" s="3">
        <v>1897101</v>
      </c>
      <c r="B244" s="5">
        <v>43153</v>
      </c>
      <c r="C244" s="4">
        <v>221</v>
      </c>
      <c r="D244" s="4">
        <v>4467</v>
      </c>
      <c r="E244" s="4">
        <v>2982</v>
      </c>
      <c r="F244" s="4">
        <v>865</v>
      </c>
      <c r="G244" s="4" t="s">
        <v>9</v>
      </c>
      <c r="H244" s="22">
        <f>E244-'февраль 2018'!E244</f>
        <v>0</v>
      </c>
      <c r="I244" s="23">
        <f>F244-'февраль 2018'!F244</f>
        <v>0</v>
      </c>
    </row>
    <row r="245" spans="1:9" ht="15" thickBot="1">
      <c r="A245" s="3">
        <v>1899043</v>
      </c>
      <c r="B245" s="5">
        <v>43153</v>
      </c>
      <c r="C245" s="4">
        <v>222</v>
      </c>
      <c r="D245" s="4">
        <v>37441</v>
      </c>
      <c r="E245" s="4">
        <v>24267</v>
      </c>
      <c r="F245" s="4">
        <v>13060</v>
      </c>
      <c r="G245" s="4" t="s">
        <v>9</v>
      </c>
      <c r="H245" s="22">
        <f>E245-'февраль 2018'!E245</f>
        <v>0</v>
      </c>
      <c r="I245" s="23">
        <f>F245-'февраль 2018'!F245</f>
        <v>0</v>
      </c>
    </row>
    <row r="246" spans="1:9" ht="15" thickBot="1">
      <c r="A246" s="3">
        <v>1899227</v>
      </c>
      <c r="B246" s="5">
        <v>43153</v>
      </c>
      <c r="C246" s="4">
        <v>223</v>
      </c>
      <c r="D246" s="4">
        <v>1412</v>
      </c>
      <c r="E246" s="4">
        <v>745</v>
      </c>
      <c r="F246" s="4">
        <v>663</v>
      </c>
      <c r="G246" s="4" t="s">
        <v>9</v>
      </c>
      <c r="H246" s="22">
        <f>E246-'февраль 2018'!E246</f>
        <v>0</v>
      </c>
      <c r="I246" s="23">
        <f>F246-'февраль 2018'!F246</f>
        <v>0</v>
      </c>
    </row>
    <row r="247" spans="1:9" ht="15" thickBot="1">
      <c r="A247" s="3">
        <v>1889771</v>
      </c>
      <c r="B247" s="5">
        <v>43153</v>
      </c>
      <c r="C247" s="4">
        <v>224</v>
      </c>
      <c r="D247" s="4">
        <v>15097</v>
      </c>
      <c r="E247" s="4">
        <v>10123</v>
      </c>
      <c r="F247" s="4">
        <v>4966</v>
      </c>
      <c r="G247" s="4" t="s">
        <v>9</v>
      </c>
      <c r="H247" s="22">
        <f>E247-'февраль 2018'!E247</f>
        <v>0</v>
      </c>
      <c r="I247" s="23">
        <f>F247-'февраль 2018'!F247</f>
        <v>0</v>
      </c>
    </row>
    <row r="248" spans="1:9" ht="15" thickBot="1">
      <c r="A248" s="3">
        <v>1899013</v>
      </c>
      <c r="B248" s="5">
        <v>43153</v>
      </c>
      <c r="C248" s="4">
        <v>225</v>
      </c>
      <c r="D248" s="4">
        <v>12407</v>
      </c>
      <c r="E248" s="4">
        <v>7899</v>
      </c>
      <c r="F248" s="4">
        <v>3333</v>
      </c>
      <c r="G248" s="4" t="s">
        <v>9</v>
      </c>
      <c r="H248" s="22">
        <f>E248-'февраль 2018'!E248</f>
        <v>0</v>
      </c>
      <c r="I248" s="23">
        <f>F248-'февраль 2018'!F248</f>
        <v>0</v>
      </c>
    </row>
    <row r="249" spans="1:9" ht="15" thickBot="1">
      <c r="A249" s="3">
        <v>1899223</v>
      </c>
      <c r="B249" s="5">
        <v>43153</v>
      </c>
      <c r="C249" s="4">
        <v>226</v>
      </c>
      <c r="D249" s="4">
        <v>20024</v>
      </c>
      <c r="E249" s="4">
        <v>13015</v>
      </c>
      <c r="F249" s="4">
        <v>6979</v>
      </c>
      <c r="G249" s="4" t="s">
        <v>9</v>
      </c>
      <c r="H249" s="22">
        <f>E249-'февраль 2018'!E249</f>
        <v>0</v>
      </c>
      <c r="I249" s="23">
        <f>F249-'февраль 2018'!F249</f>
        <v>0</v>
      </c>
    </row>
    <row r="250" spans="1:9" ht="15" thickBot="1">
      <c r="A250" s="3">
        <v>1899128</v>
      </c>
      <c r="B250" s="5">
        <v>43153</v>
      </c>
      <c r="C250" s="4">
        <v>227</v>
      </c>
      <c r="D250" s="4">
        <v>5510</v>
      </c>
      <c r="E250" s="4">
        <v>3110</v>
      </c>
      <c r="F250" s="4">
        <v>2314</v>
      </c>
      <c r="G250" s="4" t="s">
        <v>9</v>
      </c>
      <c r="H250" s="22">
        <f>E250-'февраль 2018'!E250</f>
        <v>0</v>
      </c>
      <c r="I250" s="23">
        <f>F250-'февраль 2018'!F250</f>
        <v>0</v>
      </c>
    </row>
    <row r="251" spans="1:9" ht="15" thickBot="1">
      <c r="A251" s="3">
        <v>1899037</v>
      </c>
      <c r="B251" s="5">
        <v>43153</v>
      </c>
      <c r="C251" s="4">
        <v>228</v>
      </c>
      <c r="D251" s="4">
        <v>17186</v>
      </c>
      <c r="E251" s="4">
        <v>11516</v>
      </c>
      <c r="F251" s="4">
        <v>5480</v>
      </c>
      <c r="G251" s="4" t="s">
        <v>9</v>
      </c>
      <c r="H251" s="22">
        <f>E251-'февраль 2018'!E251</f>
        <v>0</v>
      </c>
      <c r="I251" s="23">
        <f>F251-'февраль 2018'!F251</f>
        <v>0</v>
      </c>
    </row>
    <row r="252" spans="1:9" ht="15" thickBot="1">
      <c r="A252" s="28"/>
      <c r="B252" s="29"/>
      <c r="C252" s="30">
        <v>229</v>
      </c>
      <c r="D252" s="30"/>
      <c r="E252" s="30"/>
      <c r="F252" s="30"/>
      <c r="G252" s="30"/>
      <c r="H252" s="32"/>
      <c r="I252" s="33"/>
    </row>
    <row r="253" spans="1:9" ht="15" thickBot="1">
      <c r="A253" s="3">
        <v>1899092</v>
      </c>
      <c r="B253" s="5">
        <v>43153</v>
      </c>
      <c r="C253" s="4">
        <v>230</v>
      </c>
      <c r="D253" s="4">
        <v>3862</v>
      </c>
      <c r="E253" s="4">
        <v>2819</v>
      </c>
      <c r="F253" s="4">
        <v>933</v>
      </c>
      <c r="G253" s="4" t="s">
        <v>9</v>
      </c>
      <c r="H253" s="22">
        <f>E253-'февраль 2018'!E253</f>
        <v>0</v>
      </c>
      <c r="I253" s="23">
        <f>F253-'февраль 2018'!F253</f>
        <v>0</v>
      </c>
    </row>
    <row r="254" spans="1:9" ht="15" thickBot="1">
      <c r="A254" s="3">
        <v>1897345</v>
      </c>
      <c r="B254" s="5">
        <v>43153</v>
      </c>
      <c r="C254" s="4">
        <v>231</v>
      </c>
      <c r="D254" s="4">
        <v>2879</v>
      </c>
      <c r="E254" s="4">
        <v>1710</v>
      </c>
      <c r="F254" s="4">
        <v>1075</v>
      </c>
      <c r="G254" s="4" t="s">
        <v>9</v>
      </c>
      <c r="H254" s="22">
        <f>E254-'февраль 2018'!E254</f>
        <v>0</v>
      </c>
      <c r="I254" s="23">
        <f>F254-'февраль 2018'!F254</f>
        <v>0</v>
      </c>
    </row>
    <row r="255" spans="1:9" ht="15" thickBot="1">
      <c r="A255" s="3">
        <v>1896384</v>
      </c>
      <c r="B255" s="5">
        <v>43153</v>
      </c>
      <c r="C255" s="4">
        <v>232</v>
      </c>
      <c r="D255" s="4">
        <v>3042</v>
      </c>
      <c r="E255" s="4">
        <v>2304</v>
      </c>
      <c r="F255" s="4">
        <v>724</v>
      </c>
      <c r="G255" s="4" t="s">
        <v>9</v>
      </c>
      <c r="H255" s="22">
        <f>E255-'февраль 2018'!E255</f>
        <v>0</v>
      </c>
      <c r="I255" s="23">
        <f>F255-'февраль 2018'!F255</f>
        <v>0</v>
      </c>
    </row>
    <row r="256" spans="1:9" ht="15" thickBot="1">
      <c r="A256" s="3">
        <v>1892172</v>
      </c>
      <c r="B256" s="5">
        <v>43153</v>
      </c>
      <c r="C256" s="4">
        <v>233</v>
      </c>
      <c r="D256" s="4">
        <v>3636</v>
      </c>
      <c r="E256" s="4">
        <v>3049</v>
      </c>
      <c r="F256" s="4">
        <v>567</v>
      </c>
      <c r="G256" s="4" t="s">
        <v>9</v>
      </c>
      <c r="H256" s="22">
        <f>E256-'февраль 2018'!E256</f>
        <v>0</v>
      </c>
      <c r="I256" s="23">
        <f>F256-'февраль 2018'!F256</f>
        <v>0</v>
      </c>
    </row>
    <row r="257" spans="1:9" ht="15" thickBot="1">
      <c r="A257" s="3">
        <v>1771036</v>
      </c>
      <c r="B257" s="5">
        <v>43153</v>
      </c>
      <c r="C257" s="4">
        <v>234</v>
      </c>
      <c r="D257" s="4">
        <v>0</v>
      </c>
      <c r="E257" s="4">
        <v>0</v>
      </c>
      <c r="F257" s="4">
        <v>0</v>
      </c>
      <c r="G257" s="4" t="s">
        <v>9</v>
      </c>
      <c r="H257" s="24">
        <f>E257-'февраль 2018'!E257</f>
        <v>0</v>
      </c>
      <c r="I257" s="25">
        <f>F257-'февраль 2018'!F257</f>
        <v>0</v>
      </c>
    </row>
    <row r="258" spans="1:9" ht="15" thickBot="1">
      <c r="H258" s="18">
        <f>SUM(H8:H257)-H104</f>
        <v>0</v>
      </c>
      <c r="I258" s="19">
        <f>SUM(I8:I257)-I104</f>
        <v>0</v>
      </c>
    </row>
    <row r="259" spans="1:9">
      <c r="H259" s="26">
        <f>H7+H104</f>
        <v>0</v>
      </c>
      <c r="I259" s="26">
        <f>I7+I104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56"/>
  <sheetViews>
    <sheetView topLeftCell="C169" workbookViewId="0">
      <selection activeCell="U122" sqref="U122"/>
    </sheetView>
  </sheetViews>
  <sheetFormatPr defaultRowHeight="14.4"/>
  <cols>
    <col min="1" max="1" width="9" customWidth="1"/>
    <col min="2" max="2" width="15.6640625" customWidth="1"/>
    <col min="4" max="4" width="14.6640625" customWidth="1"/>
    <col min="5" max="5" width="14" customWidth="1"/>
    <col min="6" max="6" width="13.6640625" customWidth="1"/>
    <col min="7" max="7" width="15.109375" hidden="1" customWidth="1"/>
    <col min="8" max="9" width="0" style="27" hidden="1" customWidth="1"/>
    <col min="16" max="16" width="12.6640625" customWidth="1"/>
    <col min="18" max="18" width="9.88671875" bestFit="1" customWidth="1"/>
    <col min="19" max="20" width="10.33203125" customWidth="1"/>
    <col min="21" max="21" width="9.6640625" customWidth="1"/>
    <col min="22" max="22" width="8.88671875" customWidth="1"/>
    <col min="23" max="23" width="11.33203125" customWidth="1"/>
  </cols>
  <sheetData>
    <row r="1" spans="1:23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23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23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23" ht="15" thickBot="1">
      <c r="A4" s="3"/>
      <c r="B4" s="5"/>
      <c r="C4" s="4"/>
      <c r="D4" s="4"/>
      <c r="E4" s="4"/>
      <c r="F4" s="4"/>
      <c r="G4" s="4"/>
      <c r="H4" s="40"/>
      <c r="I4" s="42"/>
    </row>
    <row r="5" spans="1:23" ht="15" thickBot="1">
      <c r="A5" s="3">
        <v>1901533</v>
      </c>
      <c r="B5" s="4"/>
      <c r="C5" s="4"/>
      <c r="D5" s="4"/>
      <c r="E5" s="4"/>
      <c r="F5" s="4"/>
      <c r="G5" s="4" t="s">
        <v>10</v>
      </c>
      <c r="H5" s="40"/>
      <c r="I5" s="42"/>
    </row>
    <row r="6" spans="1:23" ht="43.8" thickBot="1">
      <c r="A6" s="3">
        <v>2876912</v>
      </c>
      <c r="B6" s="4"/>
      <c r="C6" s="4"/>
      <c r="D6" s="4"/>
      <c r="E6" s="4"/>
      <c r="F6" s="4"/>
      <c r="G6" s="4" t="s">
        <v>7</v>
      </c>
      <c r="H6" s="40"/>
      <c r="I6" s="42"/>
      <c r="J6" s="53" t="s">
        <v>45</v>
      </c>
      <c r="K6" s="53" t="s">
        <v>46</v>
      </c>
      <c r="L6" s="53" t="s">
        <v>47</v>
      </c>
      <c r="M6" s="53" t="s">
        <v>48</v>
      </c>
      <c r="N6" s="53" t="s">
        <v>43</v>
      </c>
      <c r="O6" s="53" t="s">
        <v>44</v>
      </c>
      <c r="P6" s="53"/>
      <c r="Q6" s="53" t="s">
        <v>41</v>
      </c>
      <c r="R6" s="53" t="s">
        <v>69</v>
      </c>
      <c r="S6" s="74" t="s">
        <v>70</v>
      </c>
      <c r="T6" s="53" t="s">
        <v>71</v>
      </c>
      <c r="U6" s="84" t="s">
        <v>61</v>
      </c>
      <c r="V6" s="53" t="s">
        <v>41</v>
      </c>
      <c r="W6" s="84" t="s">
        <v>65</v>
      </c>
    </row>
    <row r="7" spans="1:23" ht="15" thickBot="1">
      <c r="A7" s="34">
        <v>1897429</v>
      </c>
      <c r="B7" s="82">
        <v>43400</v>
      </c>
      <c r="C7" s="8" t="s">
        <v>11</v>
      </c>
      <c r="D7" s="92">
        <v>30700</v>
      </c>
      <c r="E7" s="90">
        <v>16137</v>
      </c>
      <c r="F7" s="90">
        <v>10683</v>
      </c>
      <c r="G7" s="36" t="s">
        <v>9</v>
      </c>
      <c r="H7" s="38">
        <f>E7-'май 2018'!E7</f>
        <v>1048</v>
      </c>
      <c r="I7" s="39">
        <f>F7-'май 2018'!F7</f>
        <v>763</v>
      </c>
      <c r="J7" s="51">
        <f>'ноя 2018'!E7</f>
        <v>15980</v>
      </c>
      <c r="K7" s="51">
        <f>'ноя 2018'!F7</f>
        <v>10579</v>
      </c>
      <c r="L7">
        <f t="shared" ref="L7:M68" si="0">E7-J7</f>
        <v>157</v>
      </c>
      <c r="M7">
        <f t="shared" si="0"/>
        <v>104</v>
      </c>
      <c r="N7" s="57">
        <f>L7*6.08</f>
        <v>954.56000000000006</v>
      </c>
      <c r="O7" s="57">
        <f>M7*2.25</f>
        <v>234</v>
      </c>
      <c r="P7" s="57">
        <f t="shared" ref="P7" si="1">N7+O7</f>
        <v>1188.56</v>
      </c>
      <c r="Q7" s="52"/>
      <c r="R7" s="57">
        <f>P7+P7*3%-Q7</f>
        <v>1224.2167999999999</v>
      </c>
      <c r="S7" s="76">
        <v>0</v>
      </c>
      <c r="T7" s="77">
        <f>R7+S7</f>
        <v>1224.2167999999999</v>
      </c>
      <c r="U7" s="77"/>
      <c r="V7" s="52"/>
    </row>
    <row r="8" spans="1:23" ht="15" thickBot="1">
      <c r="A8" s="3">
        <v>1899148</v>
      </c>
      <c r="B8" s="83">
        <v>43400</v>
      </c>
      <c r="C8" s="4">
        <v>1</v>
      </c>
      <c r="D8" s="94">
        <v>25338</v>
      </c>
      <c r="E8" s="91">
        <v>16395</v>
      </c>
      <c r="F8" s="91">
        <v>8639</v>
      </c>
      <c r="G8" s="4" t="s">
        <v>9</v>
      </c>
      <c r="H8" s="40">
        <f>E8-'май 2018'!E8</f>
        <v>1489</v>
      </c>
      <c r="I8" s="42">
        <f>F8-'май 2018'!F8</f>
        <v>845</v>
      </c>
      <c r="J8" s="51">
        <f>'ноя 2018'!E8</f>
        <v>16080</v>
      </c>
      <c r="K8" s="51">
        <f>'ноя 2018'!F8</f>
        <v>8487</v>
      </c>
      <c r="L8">
        <f>E8-J8</f>
        <v>315</v>
      </c>
      <c r="M8">
        <f t="shared" si="0"/>
        <v>152</v>
      </c>
      <c r="N8" s="57">
        <f t="shared" ref="N8:N71" si="2">L8*6.08</f>
        <v>1915.2</v>
      </c>
      <c r="O8" s="57">
        <f t="shared" ref="O8:O71" si="3">M8*2.25</f>
        <v>342</v>
      </c>
      <c r="P8" s="57">
        <f>N8+O8</f>
        <v>2257.1999999999998</v>
      </c>
      <c r="Q8" s="52"/>
      <c r="R8" s="57">
        <f t="shared" ref="R8" si="4">P8+P8*3%-Q8</f>
        <v>2324.9159999999997</v>
      </c>
      <c r="S8" s="76">
        <f>'ноя 2018'!W8</f>
        <v>0</v>
      </c>
      <c r="T8" s="96">
        <f>R8+S8</f>
        <v>2324.9159999999997</v>
      </c>
      <c r="U8" s="62">
        <f>T8</f>
        <v>2324.9159999999997</v>
      </c>
      <c r="V8" s="52"/>
    </row>
    <row r="9" spans="1:23" ht="15" thickBot="1">
      <c r="A9" s="3">
        <v>1899138</v>
      </c>
      <c r="B9" s="83">
        <v>43400</v>
      </c>
      <c r="C9" s="4">
        <v>2</v>
      </c>
      <c r="D9" s="94">
        <v>7661</v>
      </c>
      <c r="E9" s="91">
        <v>4860</v>
      </c>
      <c r="F9" s="91">
        <v>2764</v>
      </c>
      <c r="G9" s="4" t="s">
        <v>9</v>
      </c>
      <c r="H9" s="40">
        <f>E9-'май 2018'!E9</f>
        <v>346</v>
      </c>
      <c r="I9" s="42">
        <f>F9-'май 2018'!F9</f>
        <v>149</v>
      </c>
      <c r="J9" s="51">
        <f>'ноя 2018'!E9</f>
        <v>4778</v>
      </c>
      <c r="K9" s="51">
        <f>'ноя 2018'!F9</f>
        <v>2731</v>
      </c>
      <c r="L9">
        <f t="shared" si="0"/>
        <v>82</v>
      </c>
      <c r="M9">
        <f t="shared" si="0"/>
        <v>33</v>
      </c>
      <c r="N9" s="57">
        <f t="shared" si="2"/>
        <v>498.56</v>
      </c>
      <c r="O9" s="57">
        <f t="shared" si="3"/>
        <v>74.25</v>
      </c>
      <c r="P9" s="57">
        <f>N9+O9</f>
        <v>572.80999999999995</v>
      </c>
      <c r="Q9" s="52"/>
      <c r="R9" s="57">
        <f>P9+P9*3%-Q9</f>
        <v>589.99429999999995</v>
      </c>
      <c r="S9" s="76">
        <f>'ноя 2018'!W9</f>
        <v>-3624.3302000000003</v>
      </c>
      <c r="T9" s="72">
        <f t="shared" ref="T9:T72" si="5">R9+S9</f>
        <v>-3034.3359000000005</v>
      </c>
      <c r="U9" s="77"/>
      <c r="V9" s="52"/>
      <c r="W9" s="54">
        <f>T9-U9</f>
        <v>-3034.3359000000005</v>
      </c>
    </row>
    <row r="10" spans="1:23" ht="15" thickBot="1">
      <c r="A10" s="3">
        <v>1896559</v>
      </c>
      <c r="B10" s="83">
        <v>43400</v>
      </c>
      <c r="C10" s="4">
        <v>3</v>
      </c>
      <c r="D10" s="94">
        <v>3509</v>
      </c>
      <c r="E10" s="91">
        <v>2267</v>
      </c>
      <c r="F10" s="91">
        <v>1010</v>
      </c>
      <c r="G10" s="4" t="s">
        <v>9</v>
      </c>
      <c r="H10" s="40">
        <f>E10-'май 2018'!E10</f>
        <v>388</v>
      </c>
      <c r="I10" s="42">
        <f>F10-'май 2018'!F10</f>
        <v>134</v>
      </c>
      <c r="J10" s="51">
        <f>'ноя 2018'!E10</f>
        <v>2267</v>
      </c>
      <c r="K10" s="51">
        <f>'ноя 2018'!F10</f>
        <v>1010</v>
      </c>
      <c r="L10">
        <f t="shared" si="0"/>
        <v>0</v>
      </c>
      <c r="M10">
        <f t="shared" si="0"/>
        <v>0</v>
      </c>
      <c r="N10" s="57">
        <f t="shared" si="2"/>
        <v>0</v>
      </c>
      <c r="O10" s="57">
        <f t="shared" si="3"/>
        <v>0</v>
      </c>
      <c r="P10" s="57">
        <f>N10+O10</f>
        <v>0</v>
      </c>
      <c r="Q10" s="52"/>
      <c r="R10" s="71">
        <f>P10+P10*3%-Q10</f>
        <v>0</v>
      </c>
      <c r="S10" s="76">
        <f>'ноя 2018'!W10</f>
        <v>652.61829999999998</v>
      </c>
      <c r="T10" s="77">
        <f t="shared" si="5"/>
        <v>652.61829999999998</v>
      </c>
      <c r="U10" s="77"/>
      <c r="V10" s="52"/>
      <c r="W10" s="57">
        <f>T10-U10</f>
        <v>652.61829999999998</v>
      </c>
    </row>
    <row r="11" spans="1:23" ht="15" thickBot="1">
      <c r="A11" s="3">
        <v>1898264</v>
      </c>
      <c r="B11" s="83">
        <v>43400</v>
      </c>
      <c r="C11" s="4">
        <v>4</v>
      </c>
      <c r="D11" s="94">
        <v>5972</v>
      </c>
      <c r="E11" s="91">
        <v>3574</v>
      </c>
      <c r="F11" s="91">
        <v>1937</v>
      </c>
      <c r="G11" s="4" t="s">
        <v>9</v>
      </c>
      <c r="H11" s="40">
        <f>E11-'май 2018'!E11</f>
        <v>401</v>
      </c>
      <c r="I11" s="42">
        <f>F11-'май 2018'!F11</f>
        <v>261</v>
      </c>
      <c r="J11" s="51">
        <f>'ноя 2018'!E11</f>
        <v>3564</v>
      </c>
      <c r="K11" s="51">
        <f>'ноя 2018'!F11</f>
        <v>1937</v>
      </c>
      <c r="L11">
        <f t="shared" si="0"/>
        <v>10</v>
      </c>
      <c r="M11">
        <f t="shared" si="0"/>
        <v>0</v>
      </c>
      <c r="N11" s="57">
        <f t="shared" si="2"/>
        <v>60.8</v>
      </c>
      <c r="O11" s="57">
        <f t="shared" si="3"/>
        <v>0</v>
      </c>
      <c r="P11" s="57">
        <f t="shared" ref="P11:P74" si="6">N11+O11</f>
        <v>60.8</v>
      </c>
      <c r="Q11" s="52"/>
      <c r="R11" s="57">
        <f t="shared" ref="R11:R74" si="7">P11+P11*3%-Q11</f>
        <v>62.623999999999995</v>
      </c>
      <c r="S11" s="76">
        <f>'ноя 2018'!W11</f>
        <v>586.64980000000014</v>
      </c>
      <c r="T11" s="77">
        <f t="shared" si="5"/>
        <v>649.27380000000016</v>
      </c>
      <c r="U11" s="77"/>
      <c r="V11" s="52"/>
      <c r="W11" s="57">
        <f t="shared" ref="W11:W73" si="8">T11-U11</f>
        <v>649.27380000000016</v>
      </c>
    </row>
    <row r="12" spans="1:23" ht="15" thickBot="1">
      <c r="A12" s="3">
        <v>1899140</v>
      </c>
      <c r="B12" s="83">
        <v>43400</v>
      </c>
      <c r="C12" s="4">
        <v>5</v>
      </c>
      <c r="D12" s="94">
        <v>3603</v>
      </c>
      <c r="E12" s="91">
        <v>2399</v>
      </c>
      <c r="F12" s="91">
        <v>1169</v>
      </c>
      <c r="G12" s="4" t="s">
        <v>9</v>
      </c>
      <c r="H12" s="40">
        <f>E12-'май 2018'!E12</f>
        <v>324</v>
      </c>
      <c r="I12" s="42">
        <f>F12-'май 2018'!F12</f>
        <v>202</v>
      </c>
      <c r="J12" s="51">
        <f>'ноя 2018'!E12</f>
        <v>2399</v>
      </c>
      <c r="K12" s="51">
        <f>'ноя 2018'!F12</f>
        <v>1169</v>
      </c>
      <c r="L12">
        <f t="shared" si="0"/>
        <v>0</v>
      </c>
      <c r="M12">
        <f t="shared" si="0"/>
        <v>0</v>
      </c>
      <c r="N12" s="57">
        <f t="shared" si="2"/>
        <v>0</v>
      </c>
      <c r="O12" s="57">
        <f t="shared" si="3"/>
        <v>0</v>
      </c>
      <c r="P12" s="57">
        <f t="shared" si="6"/>
        <v>0</v>
      </c>
      <c r="Q12" s="52"/>
      <c r="R12" s="57">
        <f t="shared" si="7"/>
        <v>0</v>
      </c>
      <c r="S12" s="76">
        <f>'ноя 2018'!W12</f>
        <v>104.58620000000001</v>
      </c>
      <c r="T12" s="77">
        <f t="shared" si="5"/>
        <v>104.58620000000001</v>
      </c>
      <c r="U12" s="77"/>
      <c r="V12" s="52"/>
      <c r="W12" s="57">
        <f t="shared" si="8"/>
        <v>104.58620000000001</v>
      </c>
    </row>
    <row r="13" spans="1:23" ht="15" thickBot="1">
      <c r="A13" s="3">
        <v>1898866</v>
      </c>
      <c r="B13" s="83">
        <v>43400</v>
      </c>
      <c r="C13" s="4">
        <v>6</v>
      </c>
      <c r="D13" s="94">
        <v>2510</v>
      </c>
      <c r="E13" s="91">
        <v>1522</v>
      </c>
      <c r="F13" s="91">
        <v>648</v>
      </c>
      <c r="G13" s="4" t="s">
        <v>9</v>
      </c>
      <c r="H13" s="40">
        <f>E13-'май 2018'!E13</f>
        <v>136</v>
      </c>
      <c r="I13" s="42">
        <f>F13-'май 2018'!F13</f>
        <v>52</v>
      </c>
      <c r="J13" s="51">
        <f>'ноя 2018'!E13</f>
        <v>1522</v>
      </c>
      <c r="K13" s="51">
        <f>'ноя 2018'!F13</f>
        <v>648</v>
      </c>
      <c r="L13">
        <f t="shared" si="0"/>
        <v>0</v>
      </c>
      <c r="M13">
        <f t="shared" si="0"/>
        <v>0</v>
      </c>
      <c r="N13" s="57">
        <f t="shared" si="2"/>
        <v>0</v>
      </c>
      <c r="O13" s="57">
        <f t="shared" si="3"/>
        <v>0</v>
      </c>
      <c r="P13" s="57">
        <f t="shared" si="6"/>
        <v>0</v>
      </c>
      <c r="Q13" s="52"/>
      <c r="R13" s="71">
        <f t="shared" si="7"/>
        <v>0</v>
      </c>
      <c r="S13" s="76">
        <f>'ноя 2018'!W13</f>
        <v>-579.53339999999992</v>
      </c>
      <c r="T13" s="72">
        <f t="shared" si="5"/>
        <v>-579.53339999999992</v>
      </c>
      <c r="U13" s="77"/>
      <c r="V13" s="52"/>
      <c r="W13" s="54">
        <f t="shared" si="8"/>
        <v>-579.53339999999992</v>
      </c>
    </row>
    <row r="14" spans="1:23" ht="15" thickBot="1">
      <c r="A14" s="3">
        <v>1899216</v>
      </c>
      <c r="B14" s="83">
        <v>43400</v>
      </c>
      <c r="C14" s="4">
        <v>7</v>
      </c>
      <c r="D14" s="94">
        <v>46747</v>
      </c>
      <c r="E14" s="91">
        <v>29732</v>
      </c>
      <c r="F14" s="91">
        <v>16542</v>
      </c>
      <c r="G14" s="4" t="s">
        <v>9</v>
      </c>
      <c r="H14" s="40">
        <f>E14-'май 2018'!E14</f>
        <v>1012</v>
      </c>
      <c r="I14" s="42">
        <f>F14-'май 2018'!F14</f>
        <v>702</v>
      </c>
      <c r="J14" s="51">
        <f>'ноя 2018'!E14</f>
        <v>29675</v>
      </c>
      <c r="K14" s="51">
        <f>'ноя 2018'!F14</f>
        <v>16496</v>
      </c>
      <c r="L14">
        <f t="shared" si="0"/>
        <v>57</v>
      </c>
      <c r="M14">
        <f t="shared" si="0"/>
        <v>46</v>
      </c>
      <c r="N14" s="57">
        <f t="shared" si="2"/>
        <v>346.56</v>
      </c>
      <c r="O14" s="57">
        <f t="shared" si="3"/>
        <v>103.5</v>
      </c>
      <c r="P14" s="57">
        <f t="shared" si="6"/>
        <v>450.06</v>
      </c>
      <c r="Q14" s="52"/>
      <c r="R14" s="57">
        <f t="shared" si="7"/>
        <v>463.56180000000001</v>
      </c>
      <c r="S14" s="76">
        <f>'ноя 2018'!W14</f>
        <v>2142.0189</v>
      </c>
      <c r="T14" s="77">
        <f t="shared" si="5"/>
        <v>2605.5807</v>
      </c>
      <c r="U14" s="77"/>
      <c r="V14" s="52"/>
      <c r="W14" s="57">
        <f t="shared" si="8"/>
        <v>2605.5807</v>
      </c>
    </row>
    <row r="15" spans="1:23" ht="15" thickBot="1">
      <c r="A15" s="3">
        <v>1892234</v>
      </c>
      <c r="B15" s="83">
        <v>43400</v>
      </c>
      <c r="C15" s="4">
        <v>8</v>
      </c>
      <c r="D15" s="94">
        <v>2989</v>
      </c>
      <c r="E15" s="91">
        <v>2228</v>
      </c>
      <c r="F15" s="91">
        <v>682</v>
      </c>
      <c r="G15" s="4" t="s">
        <v>9</v>
      </c>
      <c r="H15" s="40">
        <f>E15-'май 2018'!E15</f>
        <v>158</v>
      </c>
      <c r="I15" s="42">
        <f>F15-'май 2018'!F15</f>
        <v>60</v>
      </c>
      <c r="J15" s="51">
        <f>'ноя 2018'!E15</f>
        <v>2228</v>
      </c>
      <c r="K15" s="51">
        <f>'ноя 2018'!F15</f>
        <v>682</v>
      </c>
      <c r="L15">
        <f t="shared" si="0"/>
        <v>0</v>
      </c>
      <c r="M15">
        <f t="shared" si="0"/>
        <v>0</v>
      </c>
      <c r="N15" s="57">
        <f t="shared" si="2"/>
        <v>0</v>
      </c>
      <c r="O15" s="57">
        <f t="shared" si="3"/>
        <v>0</v>
      </c>
      <c r="P15" s="57">
        <f t="shared" si="6"/>
        <v>0</v>
      </c>
      <c r="Q15" s="52"/>
      <c r="R15" s="57">
        <f t="shared" si="7"/>
        <v>0</v>
      </c>
      <c r="S15" s="76">
        <f>'ноя 2018'!W15</f>
        <v>314.00580000000002</v>
      </c>
      <c r="T15" s="77">
        <f t="shared" si="5"/>
        <v>314.00580000000002</v>
      </c>
      <c r="U15" s="77"/>
      <c r="V15" s="52"/>
      <c r="W15" s="57">
        <f t="shared" si="8"/>
        <v>314.00580000000002</v>
      </c>
    </row>
    <row r="16" spans="1:23" ht="15" thickBot="1">
      <c r="A16" s="3">
        <v>1897340</v>
      </c>
      <c r="B16" s="83">
        <v>43400</v>
      </c>
      <c r="C16" s="4">
        <v>9</v>
      </c>
      <c r="D16" s="94">
        <v>24</v>
      </c>
      <c r="E16" s="91">
        <v>0</v>
      </c>
      <c r="F16" s="91">
        <v>0</v>
      </c>
      <c r="G16" s="4" t="s">
        <v>9</v>
      </c>
      <c r="H16" s="40">
        <f>E16-'май 2018'!E16</f>
        <v>0</v>
      </c>
      <c r="I16" s="42">
        <f>F16-'май 2018'!F16</f>
        <v>0</v>
      </c>
      <c r="J16" s="51">
        <f>'ноя 2018'!E16</f>
        <v>0</v>
      </c>
      <c r="K16" s="51">
        <f>'ноя 2018'!F16</f>
        <v>0</v>
      </c>
      <c r="L16">
        <f t="shared" si="0"/>
        <v>0</v>
      </c>
      <c r="M16">
        <f t="shared" si="0"/>
        <v>0</v>
      </c>
      <c r="N16" s="57">
        <f t="shared" si="2"/>
        <v>0</v>
      </c>
      <c r="O16" s="57">
        <f t="shared" si="3"/>
        <v>0</v>
      </c>
      <c r="P16" s="57">
        <f t="shared" si="6"/>
        <v>0</v>
      </c>
      <c r="Q16" s="52"/>
      <c r="R16" s="57">
        <f t="shared" si="7"/>
        <v>0</v>
      </c>
      <c r="S16" s="76">
        <f>'ноя 2018'!W16</f>
        <v>0</v>
      </c>
      <c r="T16" s="77">
        <f t="shared" si="5"/>
        <v>0</v>
      </c>
      <c r="U16" s="77"/>
      <c r="V16" s="52"/>
      <c r="W16" s="57">
        <f t="shared" si="8"/>
        <v>0</v>
      </c>
    </row>
    <row r="17" spans="1:23" ht="15" thickBot="1">
      <c r="A17" s="3">
        <v>1897151</v>
      </c>
      <c r="B17" s="83">
        <v>43400</v>
      </c>
      <c r="C17" s="4" t="s">
        <v>12</v>
      </c>
      <c r="D17" s="94">
        <v>235</v>
      </c>
      <c r="E17" s="91">
        <v>6</v>
      </c>
      <c r="F17" s="91">
        <v>2</v>
      </c>
      <c r="G17" s="4" t="s">
        <v>9</v>
      </c>
      <c r="H17" s="40">
        <f>E17-'май 2018'!E17</f>
        <v>0</v>
      </c>
      <c r="I17" s="42">
        <f>F17-'май 2018'!F17</f>
        <v>0</v>
      </c>
      <c r="J17" s="51">
        <f>'ноя 2018'!E17</f>
        <v>6</v>
      </c>
      <c r="K17" s="51">
        <f>'ноя 2018'!F17</f>
        <v>2</v>
      </c>
      <c r="L17">
        <f t="shared" si="0"/>
        <v>0</v>
      </c>
      <c r="M17">
        <f t="shared" si="0"/>
        <v>0</v>
      </c>
      <c r="N17" s="57">
        <f t="shared" si="2"/>
        <v>0</v>
      </c>
      <c r="O17" s="57">
        <f t="shared" si="3"/>
        <v>0</v>
      </c>
      <c r="P17" s="57">
        <f t="shared" si="6"/>
        <v>0</v>
      </c>
      <c r="Q17" s="52"/>
      <c r="R17" s="57">
        <f t="shared" si="7"/>
        <v>0</v>
      </c>
      <c r="S17" s="76">
        <f>'ноя 2018'!W17</f>
        <v>40.1494</v>
      </c>
      <c r="T17" s="77">
        <f t="shared" si="5"/>
        <v>40.1494</v>
      </c>
      <c r="U17" s="77"/>
      <c r="V17" s="52"/>
      <c r="W17" s="57">
        <f t="shared" si="8"/>
        <v>40.1494</v>
      </c>
    </row>
    <row r="18" spans="1:23" ht="15" thickBot="1">
      <c r="A18" s="3">
        <v>1897229</v>
      </c>
      <c r="B18" s="83">
        <v>43400</v>
      </c>
      <c r="C18" s="4">
        <v>10</v>
      </c>
      <c r="D18" s="94">
        <v>2349</v>
      </c>
      <c r="E18" s="91">
        <v>1690</v>
      </c>
      <c r="F18" s="91">
        <v>444</v>
      </c>
      <c r="G18" s="4" t="s">
        <v>9</v>
      </c>
      <c r="H18" s="40">
        <f>E18-'май 2018'!E18</f>
        <v>256</v>
      </c>
      <c r="I18" s="42">
        <f>F18-'май 2018'!F18</f>
        <v>58</v>
      </c>
      <c r="J18" s="51">
        <f>'ноя 2018'!E18</f>
        <v>1690</v>
      </c>
      <c r="K18" s="51">
        <f>'ноя 2018'!F18</f>
        <v>444</v>
      </c>
      <c r="L18">
        <f t="shared" si="0"/>
        <v>0</v>
      </c>
      <c r="M18">
        <f t="shared" si="0"/>
        <v>0</v>
      </c>
      <c r="N18" s="57">
        <f t="shared" si="2"/>
        <v>0</v>
      </c>
      <c r="O18" s="57">
        <f t="shared" si="3"/>
        <v>0</v>
      </c>
      <c r="P18" s="57">
        <f t="shared" si="6"/>
        <v>0</v>
      </c>
      <c r="Q18" s="52"/>
      <c r="R18" s="57">
        <f t="shared" si="7"/>
        <v>0</v>
      </c>
      <c r="S18" s="76">
        <f>'ноя 2018'!W18</f>
        <v>6.2624000000000004</v>
      </c>
      <c r="T18" s="77">
        <f t="shared" si="5"/>
        <v>6.2624000000000004</v>
      </c>
      <c r="U18" s="77"/>
      <c r="V18" s="52"/>
      <c r="W18" s="57">
        <f t="shared" si="8"/>
        <v>6.2624000000000004</v>
      </c>
    </row>
    <row r="19" spans="1:23" ht="15" thickBot="1">
      <c r="A19" s="3">
        <v>1897104</v>
      </c>
      <c r="B19" s="83">
        <v>43400</v>
      </c>
      <c r="C19" s="4">
        <v>11</v>
      </c>
      <c r="D19" s="94">
        <v>22391</v>
      </c>
      <c r="E19" s="91">
        <v>13190</v>
      </c>
      <c r="F19" s="91">
        <v>8934</v>
      </c>
      <c r="G19" s="4" t="s">
        <v>9</v>
      </c>
      <c r="H19" s="40">
        <f>E19-'май 2018'!E19</f>
        <v>1169</v>
      </c>
      <c r="I19" s="42">
        <f>F19-'май 2018'!F19</f>
        <v>850</v>
      </c>
      <c r="J19" s="51">
        <f>'ноя 2018'!E19</f>
        <v>12836</v>
      </c>
      <c r="K19" s="51">
        <f>'ноя 2018'!F19</f>
        <v>8705</v>
      </c>
      <c r="L19">
        <f t="shared" si="0"/>
        <v>354</v>
      </c>
      <c r="M19">
        <f t="shared" si="0"/>
        <v>229</v>
      </c>
      <c r="N19" s="57">
        <f t="shared" si="2"/>
        <v>2152.3200000000002</v>
      </c>
      <c r="O19" s="57">
        <f t="shared" si="3"/>
        <v>515.25</v>
      </c>
      <c r="P19" s="57">
        <f t="shared" si="6"/>
        <v>2667.57</v>
      </c>
      <c r="Q19" s="52"/>
      <c r="R19" s="57">
        <f t="shared" si="7"/>
        <v>2747.5971</v>
      </c>
      <c r="S19" s="76">
        <f>'ноя 2018'!W19</f>
        <v>0</v>
      </c>
      <c r="T19" s="96">
        <f t="shared" si="5"/>
        <v>2747.5971</v>
      </c>
      <c r="U19" s="62">
        <f>T19</f>
        <v>2747.5971</v>
      </c>
      <c r="V19" s="52"/>
      <c r="W19" s="57"/>
    </row>
    <row r="20" spans="1:23" ht="15" thickBot="1">
      <c r="A20" s="3">
        <v>1897192</v>
      </c>
      <c r="B20" s="83">
        <v>43400</v>
      </c>
      <c r="C20" s="4">
        <v>12</v>
      </c>
      <c r="D20" s="94">
        <v>8516</v>
      </c>
      <c r="E20" s="91">
        <v>6198</v>
      </c>
      <c r="F20" s="91">
        <v>2122</v>
      </c>
      <c r="G20" s="4" t="s">
        <v>9</v>
      </c>
      <c r="H20" s="40">
        <f>E20-'май 2018'!E20</f>
        <v>572</v>
      </c>
      <c r="I20" s="42">
        <f>F20-'май 2018'!F20</f>
        <v>197</v>
      </c>
      <c r="J20" s="51">
        <f>'ноя 2018'!E20</f>
        <v>6197</v>
      </c>
      <c r="K20" s="51">
        <f>'ноя 2018'!F20</f>
        <v>2122</v>
      </c>
      <c r="L20">
        <f t="shared" si="0"/>
        <v>1</v>
      </c>
      <c r="M20">
        <f t="shared" si="0"/>
        <v>0</v>
      </c>
      <c r="N20" s="57">
        <f t="shared" si="2"/>
        <v>6.08</v>
      </c>
      <c r="O20" s="57">
        <f t="shared" si="3"/>
        <v>0</v>
      </c>
      <c r="P20" s="57">
        <f t="shared" si="6"/>
        <v>6.08</v>
      </c>
      <c r="Q20" s="52"/>
      <c r="R20" s="57">
        <f t="shared" si="7"/>
        <v>6.2624000000000004</v>
      </c>
      <c r="S20" s="76">
        <f>'ноя 2018'!W20</f>
        <v>-295.78730000000007</v>
      </c>
      <c r="T20" s="72">
        <f t="shared" si="5"/>
        <v>-289.52490000000006</v>
      </c>
      <c r="U20" s="77"/>
      <c r="V20" s="52"/>
      <c r="W20" s="54">
        <f t="shared" si="8"/>
        <v>-289.52490000000006</v>
      </c>
    </row>
    <row r="21" spans="1:23" ht="15" thickBot="1">
      <c r="A21" s="3">
        <v>1898874</v>
      </c>
      <c r="B21" s="83">
        <v>43400</v>
      </c>
      <c r="C21" s="4">
        <v>13</v>
      </c>
      <c r="D21" s="94">
        <v>21342</v>
      </c>
      <c r="E21" s="91">
        <v>14027</v>
      </c>
      <c r="F21" s="91">
        <v>6150</v>
      </c>
      <c r="G21" s="4" t="s">
        <v>9</v>
      </c>
      <c r="H21" s="40">
        <f>E21-'май 2018'!E21</f>
        <v>1737</v>
      </c>
      <c r="I21" s="42">
        <f>F21-'май 2018'!F21</f>
        <v>910</v>
      </c>
      <c r="J21" s="51">
        <f>'ноя 2018'!E21</f>
        <v>14027</v>
      </c>
      <c r="K21" s="51">
        <f>'ноя 2018'!F21</f>
        <v>6150</v>
      </c>
      <c r="L21">
        <f t="shared" si="0"/>
        <v>0</v>
      </c>
      <c r="M21">
        <f t="shared" si="0"/>
        <v>0</v>
      </c>
      <c r="N21" s="57">
        <f t="shared" si="2"/>
        <v>0</v>
      </c>
      <c r="O21" s="57">
        <f t="shared" si="3"/>
        <v>0</v>
      </c>
      <c r="P21" s="57">
        <f t="shared" si="6"/>
        <v>0</v>
      </c>
      <c r="Q21" s="52"/>
      <c r="R21" s="57">
        <f t="shared" si="7"/>
        <v>0</v>
      </c>
      <c r="S21" s="76">
        <f>'ноя 2018'!W21</f>
        <v>35.367600000000039</v>
      </c>
      <c r="T21" s="77">
        <f t="shared" si="5"/>
        <v>35.367600000000039</v>
      </c>
      <c r="U21" s="77"/>
      <c r="V21" s="77"/>
      <c r="W21" s="57">
        <f t="shared" si="8"/>
        <v>35.367600000000039</v>
      </c>
    </row>
    <row r="22" spans="1:23" ht="15" thickBot="1">
      <c r="A22" s="3">
        <v>1892500</v>
      </c>
      <c r="B22" s="83">
        <v>43400</v>
      </c>
      <c r="C22" s="4" t="s">
        <v>13</v>
      </c>
      <c r="D22" s="92">
        <v>13748</v>
      </c>
      <c r="E22" s="90">
        <v>10405</v>
      </c>
      <c r="F22" s="90">
        <v>3208</v>
      </c>
      <c r="G22" s="4" t="s">
        <v>9</v>
      </c>
      <c r="H22" s="40">
        <f>E22-'май 2018'!E22</f>
        <v>9522</v>
      </c>
      <c r="I22" s="42">
        <f>F22-'май 2018'!F22</f>
        <v>2829</v>
      </c>
      <c r="J22" s="51">
        <f>'ноя 2018'!E22</f>
        <v>10405</v>
      </c>
      <c r="K22" s="51">
        <f>'ноя 2018'!F22</f>
        <v>3208</v>
      </c>
      <c r="L22">
        <f t="shared" si="0"/>
        <v>0</v>
      </c>
      <c r="M22">
        <f t="shared" si="0"/>
        <v>0</v>
      </c>
      <c r="N22" s="57">
        <f t="shared" si="2"/>
        <v>0</v>
      </c>
      <c r="O22" s="57">
        <f t="shared" si="3"/>
        <v>0</v>
      </c>
      <c r="P22" s="57">
        <f t="shared" si="6"/>
        <v>0</v>
      </c>
      <c r="Q22" s="52"/>
      <c r="R22" s="57">
        <f t="shared" si="7"/>
        <v>0</v>
      </c>
      <c r="S22" s="76">
        <f>'ноя 2018'!W22</f>
        <v>-870.33920000000001</v>
      </c>
      <c r="T22" s="72">
        <f t="shared" si="5"/>
        <v>-870.33920000000001</v>
      </c>
      <c r="U22" s="77"/>
      <c r="V22" s="52"/>
      <c r="W22" s="54">
        <f t="shared" si="8"/>
        <v>-870.33920000000001</v>
      </c>
    </row>
    <row r="23" spans="1:23" ht="15" thickBot="1">
      <c r="A23" s="3">
        <v>1897270</v>
      </c>
      <c r="B23" s="83">
        <v>43400</v>
      </c>
      <c r="C23" s="4">
        <v>14</v>
      </c>
      <c r="D23" s="92">
        <v>1348</v>
      </c>
      <c r="E23" s="90">
        <v>883</v>
      </c>
      <c r="F23" s="90">
        <v>379</v>
      </c>
      <c r="G23" s="4" t="s">
        <v>9</v>
      </c>
      <c r="H23" s="40">
        <f>E23-'май 2018'!E23</f>
        <v>-8800</v>
      </c>
      <c r="I23" s="42">
        <f>F23-'май 2018'!F23</f>
        <v>-2439</v>
      </c>
      <c r="J23" s="51">
        <f>'ноя 2018'!E23</f>
        <v>883</v>
      </c>
      <c r="K23" s="51">
        <f>'ноя 2018'!F23</f>
        <v>379</v>
      </c>
      <c r="L23">
        <f t="shared" si="0"/>
        <v>0</v>
      </c>
      <c r="M23">
        <f t="shared" si="0"/>
        <v>0</v>
      </c>
      <c r="N23" s="57">
        <f t="shared" si="2"/>
        <v>0</v>
      </c>
      <c r="O23" s="57">
        <f t="shared" si="3"/>
        <v>0</v>
      </c>
      <c r="P23" s="57">
        <f t="shared" si="6"/>
        <v>0</v>
      </c>
      <c r="Q23" s="52"/>
      <c r="R23" s="57">
        <f t="shared" si="7"/>
        <v>0</v>
      </c>
      <c r="S23" s="76">
        <f>'ноя 2018'!W23</f>
        <v>0</v>
      </c>
      <c r="T23" s="77">
        <f t="shared" si="5"/>
        <v>0</v>
      </c>
      <c r="U23" s="77"/>
      <c r="V23" s="52"/>
      <c r="W23" s="57">
        <f t="shared" si="8"/>
        <v>0</v>
      </c>
    </row>
    <row r="24" spans="1:23" ht="15" thickBot="1">
      <c r="A24" s="3">
        <v>1893468</v>
      </c>
      <c r="B24" s="83">
        <v>43400</v>
      </c>
      <c r="C24" s="4">
        <v>15</v>
      </c>
      <c r="D24" s="94">
        <v>3278</v>
      </c>
      <c r="E24" s="91">
        <v>2698</v>
      </c>
      <c r="F24" s="91">
        <v>434</v>
      </c>
      <c r="G24" s="4" t="s">
        <v>9</v>
      </c>
      <c r="H24" s="40">
        <f>E24-'май 2018'!E24</f>
        <v>373</v>
      </c>
      <c r="I24" s="42">
        <f>F24-'май 2018'!F24</f>
        <v>81</v>
      </c>
      <c r="J24" s="51">
        <f>'ноя 2018'!E24</f>
        <v>2689</v>
      </c>
      <c r="K24" s="51">
        <f>'ноя 2018'!F24</f>
        <v>434</v>
      </c>
      <c r="L24">
        <f t="shared" si="0"/>
        <v>9</v>
      </c>
      <c r="M24">
        <f t="shared" si="0"/>
        <v>0</v>
      </c>
      <c r="N24" s="57">
        <f t="shared" si="2"/>
        <v>54.72</v>
      </c>
      <c r="O24" s="57">
        <f t="shared" si="3"/>
        <v>0</v>
      </c>
      <c r="P24" s="57">
        <f t="shared" si="6"/>
        <v>54.72</v>
      </c>
      <c r="Q24" s="52"/>
      <c r="R24" s="57">
        <f t="shared" si="7"/>
        <v>56.361599999999996</v>
      </c>
      <c r="S24" s="76">
        <f>'ноя 2018'!W24</f>
        <v>1721.8613000000003</v>
      </c>
      <c r="T24" s="77">
        <f t="shared" si="5"/>
        <v>1778.2229000000002</v>
      </c>
      <c r="U24" s="77"/>
      <c r="V24" s="52"/>
      <c r="W24" s="57">
        <f t="shared" si="8"/>
        <v>1778.2229000000002</v>
      </c>
    </row>
    <row r="25" spans="1:23" ht="15" thickBot="1">
      <c r="A25" s="3">
        <v>1897320</v>
      </c>
      <c r="B25" s="83">
        <v>43400</v>
      </c>
      <c r="C25" s="4">
        <v>16</v>
      </c>
      <c r="D25" s="94">
        <v>16198</v>
      </c>
      <c r="E25" s="91">
        <v>10178</v>
      </c>
      <c r="F25" s="91">
        <v>5961</v>
      </c>
      <c r="G25" s="4" t="s">
        <v>9</v>
      </c>
      <c r="H25" s="40">
        <f>E25-'май 2018'!E25</f>
        <v>1930</v>
      </c>
      <c r="I25" s="42">
        <f>F25-'май 2018'!F25</f>
        <v>1146</v>
      </c>
      <c r="J25" s="51">
        <f>'ноя 2018'!E25</f>
        <v>10178</v>
      </c>
      <c r="K25" s="51">
        <f>'ноя 2018'!F25</f>
        <v>5961</v>
      </c>
      <c r="L25">
        <f t="shared" si="0"/>
        <v>0</v>
      </c>
      <c r="M25">
        <f t="shared" si="0"/>
        <v>0</v>
      </c>
      <c r="N25" s="57">
        <f t="shared" si="2"/>
        <v>0</v>
      </c>
      <c r="O25" s="57">
        <f t="shared" si="3"/>
        <v>0</v>
      </c>
      <c r="P25" s="57">
        <f t="shared" si="6"/>
        <v>0</v>
      </c>
      <c r="Q25" s="52"/>
      <c r="R25" s="57">
        <f t="shared" si="7"/>
        <v>0</v>
      </c>
      <c r="S25" s="76">
        <f>'ноя 2018'!W25</f>
        <v>0</v>
      </c>
      <c r="T25" s="77">
        <f>R25+S25</f>
        <v>0</v>
      </c>
      <c r="U25" s="77"/>
      <c r="V25" s="52"/>
      <c r="W25" s="57">
        <f t="shared" si="8"/>
        <v>0</v>
      </c>
    </row>
    <row r="26" spans="1:23" ht="15" thickBot="1">
      <c r="A26" s="3">
        <v>1897141</v>
      </c>
      <c r="B26" s="83">
        <v>43400</v>
      </c>
      <c r="C26" s="4">
        <v>17</v>
      </c>
      <c r="D26" s="94">
        <v>4821</v>
      </c>
      <c r="E26" s="91">
        <v>2620</v>
      </c>
      <c r="F26" s="91">
        <v>1149</v>
      </c>
      <c r="G26" s="4" t="s">
        <v>9</v>
      </c>
      <c r="H26" s="40">
        <f>E26-'май 2018'!E26</f>
        <v>353</v>
      </c>
      <c r="I26" s="42">
        <f>F26-'май 2018'!F26</f>
        <v>136</v>
      </c>
      <c r="J26" s="51">
        <f>'ноя 2018'!E26</f>
        <v>2620</v>
      </c>
      <c r="K26" s="51">
        <f>'ноя 2018'!F26</f>
        <v>1149</v>
      </c>
      <c r="L26">
        <f t="shared" si="0"/>
        <v>0</v>
      </c>
      <c r="M26">
        <f t="shared" si="0"/>
        <v>0</v>
      </c>
      <c r="N26" s="57">
        <f t="shared" si="2"/>
        <v>0</v>
      </c>
      <c r="O26" s="57">
        <f t="shared" si="3"/>
        <v>0</v>
      </c>
      <c r="P26" s="57">
        <f t="shared" si="6"/>
        <v>0</v>
      </c>
      <c r="Q26" s="52"/>
      <c r="R26" s="57">
        <f t="shared" si="7"/>
        <v>0</v>
      </c>
      <c r="S26" s="76">
        <f>'ноя 2018'!W26</f>
        <v>279.68619999999999</v>
      </c>
      <c r="T26" s="77">
        <f t="shared" si="5"/>
        <v>279.68619999999999</v>
      </c>
      <c r="U26" s="77"/>
      <c r="V26" s="52"/>
      <c r="W26" s="57">
        <f t="shared" si="8"/>
        <v>279.68619999999999</v>
      </c>
    </row>
    <row r="27" spans="1:23" ht="15" thickBot="1">
      <c r="A27" s="3">
        <v>1887572</v>
      </c>
      <c r="B27" s="83">
        <v>43400</v>
      </c>
      <c r="C27" s="4">
        <v>18</v>
      </c>
      <c r="D27" s="94">
        <v>1615</v>
      </c>
      <c r="E27" s="91">
        <v>1000</v>
      </c>
      <c r="F27" s="91">
        <v>435</v>
      </c>
      <c r="G27" s="4" t="s">
        <v>9</v>
      </c>
      <c r="H27" s="40">
        <f>E27-'май 2018'!E27</f>
        <v>237</v>
      </c>
      <c r="I27" s="42">
        <f>F27-'май 2018'!F27</f>
        <v>111</v>
      </c>
      <c r="J27" s="51">
        <f>'ноя 2018'!E27</f>
        <v>1000</v>
      </c>
      <c r="K27" s="51">
        <f>'ноя 2018'!F27</f>
        <v>435</v>
      </c>
      <c r="L27">
        <f t="shared" si="0"/>
        <v>0</v>
      </c>
      <c r="M27">
        <f t="shared" si="0"/>
        <v>0</v>
      </c>
      <c r="N27" s="57">
        <f t="shared" si="2"/>
        <v>0</v>
      </c>
      <c r="O27" s="57">
        <f t="shared" si="3"/>
        <v>0</v>
      </c>
      <c r="P27" s="57">
        <f t="shared" si="6"/>
        <v>0</v>
      </c>
      <c r="Q27" s="52"/>
      <c r="R27" s="57">
        <f t="shared" si="7"/>
        <v>0</v>
      </c>
      <c r="S27" s="76">
        <f>'ноя 2018'!W27</f>
        <v>6.2624000000000004</v>
      </c>
      <c r="T27" s="77">
        <f t="shared" si="5"/>
        <v>6.2624000000000004</v>
      </c>
      <c r="U27" s="77"/>
      <c r="V27" s="52"/>
      <c r="W27" s="57">
        <f t="shared" si="8"/>
        <v>6.2624000000000004</v>
      </c>
    </row>
    <row r="28" spans="1:23" ht="15" thickBot="1">
      <c r="A28" s="3">
        <v>1892454</v>
      </c>
      <c r="B28" s="83">
        <v>43400</v>
      </c>
      <c r="C28" s="4">
        <v>19</v>
      </c>
      <c r="D28" s="94">
        <v>887</v>
      </c>
      <c r="E28" s="91">
        <v>629</v>
      </c>
      <c r="F28" s="91">
        <v>151</v>
      </c>
      <c r="G28" s="4" t="s">
        <v>9</v>
      </c>
      <c r="H28" s="40">
        <f>E28-'май 2018'!E28</f>
        <v>100</v>
      </c>
      <c r="I28" s="42">
        <f>F28-'май 2018'!F28</f>
        <v>26</v>
      </c>
      <c r="J28" s="51">
        <f>'ноя 2018'!E28</f>
        <v>629</v>
      </c>
      <c r="K28" s="51">
        <f>'ноя 2018'!F28</f>
        <v>151</v>
      </c>
      <c r="L28">
        <f t="shared" si="0"/>
        <v>0</v>
      </c>
      <c r="M28">
        <f t="shared" si="0"/>
        <v>0</v>
      </c>
      <c r="N28" s="57">
        <f t="shared" si="2"/>
        <v>0</v>
      </c>
      <c r="O28" s="57">
        <f t="shared" si="3"/>
        <v>0</v>
      </c>
      <c r="P28" s="57">
        <f t="shared" si="6"/>
        <v>0</v>
      </c>
      <c r="Q28" s="52"/>
      <c r="R28" s="57">
        <f t="shared" si="7"/>
        <v>0</v>
      </c>
      <c r="S28" s="76">
        <f>'ноя 2018'!W28</f>
        <v>6.2624000000000004</v>
      </c>
      <c r="T28" s="77">
        <f t="shared" si="5"/>
        <v>6.2624000000000004</v>
      </c>
      <c r="U28" s="77"/>
      <c r="V28" s="52"/>
      <c r="W28" s="57">
        <f t="shared" si="8"/>
        <v>6.2624000000000004</v>
      </c>
    </row>
    <row r="29" spans="1:23" ht="15" thickBot="1">
      <c r="A29" s="3">
        <v>1898867</v>
      </c>
      <c r="B29" s="83">
        <v>43400.541666666664</v>
      </c>
      <c r="C29" s="4">
        <v>20</v>
      </c>
      <c r="D29" s="94">
        <v>164</v>
      </c>
      <c r="E29" s="91">
        <v>80</v>
      </c>
      <c r="F29" s="91">
        <v>66</v>
      </c>
      <c r="G29" s="4" t="s">
        <v>9</v>
      </c>
      <c r="H29" s="40">
        <f>E29-'май 2018'!E29</f>
        <v>0</v>
      </c>
      <c r="I29" s="42">
        <f>F29-'май 2018'!F29</f>
        <v>0</v>
      </c>
      <c r="J29" s="51">
        <f>'ноя 2018'!E29</f>
        <v>80</v>
      </c>
      <c r="K29" s="51">
        <f>'ноя 2018'!F29</f>
        <v>66</v>
      </c>
      <c r="L29">
        <f t="shared" si="0"/>
        <v>0</v>
      </c>
      <c r="M29">
        <f t="shared" si="0"/>
        <v>0</v>
      </c>
      <c r="N29" s="57">
        <f t="shared" si="2"/>
        <v>0</v>
      </c>
      <c r="O29" s="57">
        <f t="shared" si="3"/>
        <v>0</v>
      </c>
      <c r="P29" s="57">
        <f t="shared" si="6"/>
        <v>0</v>
      </c>
      <c r="Q29" s="52"/>
      <c r="R29" s="57">
        <f t="shared" si="7"/>
        <v>0</v>
      </c>
      <c r="S29" s="76">
        <f>'ноя 2018'!W29</f>
        <v>0</v>
      </c>
      <c r="T29" s="87">
        <f t="shared" si="5"/>
        <v>0</v>
      </c>
      <c r="U29" s="77"/>
      <c r="V29" s="52"/>
      <c r="W29" s="57">
        <f t="shared" si="8"/>
        <v>0</v>
      </c>
    </row>
    <row r="30" spans="1:23" ht="15" thickBot="1">
      <c r="A30" s="3">
        <v>1897243</v>
      </c>
      <c r="B30" s="83">
        <v>43400</v>
      </c>
      <c r="C30" s="4">
        <v>21</v>
      </c>
      <c r="D30" s="94">
        <v>2851</v>
      </c>
      <c r="E30" s="91">
        <v>2180</v>
      </c>
      <c r="F30" s="91">
        <v>667</v>
      </c>
      <c r="G30" s="4" t="s">
        <v>9</v>
      </c>
      <c r="H30" s="40">
        <f>E30-'май 2018'!E30</f>
        <v>263</v>
      </c>
      <c r="I30" s="42">
        <f>F30-'май 2018'!F30</f>
        <v>61</v>
      </c>
      <c r="J30" s="51">
        <f>'ноя 2018'!E30</f>
        <v>2180</v>
      </c>
      <c r="K30" s="51">
        <f>'ноя 2018'!F30</f>
        <v>667</v>
      </c>
      <c r="L30">
        <f t="shared" si="0"/>
        <v>0</v>
      </c>
      <c r="M30">
        <f t="shared" si="0"/>
        <v>0</v>
      </c>
      <c r="N30" s="57">
        <f t="shared" si="2"/>
        <v>0</v>
      </c>
      <c r="O30" s="57">
        <f t="shared" si="3"/>
        <v>0</v>
      </c>
      <c r="P30" s="57">
        <f t="shared" si="6"/>
        <v>0</v>
      </c>
      <c r="Q30" s="52"/>
      <c r="R30" s="57">
        <f t="shared" si="7"/>
        <v>0</v>
      </c>
      <c r="S30" s="76">
        <f>'ноя 2018'!W30</f>
        <v>342.55740000000003</v>
      </c>
      <c r="T30" s="77">
        <f t="shared" si="5"/>
        <v>342.55740000000003</v>
      </c>
      <c r="U30" s="77"/>
      <c r="V30" s="52"/>
      <c r="W30" s="57">
        <f t="shared" si="8"/>
        <v>342.55740000000003</v>
      </c>
    </row>
    <row r="31" spans="1:23" ht="15" thickBot="1">
      <c r="A31" s="3">
        <v>1898639</v>
      </c>
      <c r="B31" s="83">
        <v>43400</v>
      </c>
      <c r="C31" s="4">
        <v>22</v>
      </c>
      <c r="D31" s="94">
        <v>54018</v>
      </c>
      <c r="E31" s="91">
        <v>34498</v>
      </c>
      <c r="F31" s="91">
        <v>19260</v>
      </c>
      <c r="G31" s="4" t="s">
        <v>9</v>
      </c>
      <c r="H31" s="40">
        <f>E31-'май 2018'!E31</f>
        <v>2374</v>
      </c>
      <c r="I31" s="42">
        <f>F31-'май 2018'!F31</f>
        <v>1284</v>
      </c>
      <c r="J31" s="51">
        <f>'ноя 2018'!E31</f>
        <v>34411</v>
      </c>
      <c r="K31" s="51">
        <f>'ноя 2018'!F31</f>
        <v>19207</v>
      </c>
      <c r="L31">
        <f t="shared" si="0"/>
        <v>87</v>
      </c>
      <c r="M31">
        <f t="shared" si="0"/>
        <v>53</v>
      </c>
      <c r="N31" s="57">
        <f t="shared" si="2"/>
        <v>528.96</v>
      </c>
      <c r="O31" s="57">
        <f t="shared" si="3"/>
        <v>119.25</v>
      </c>
      <c r="P31" s="57">
        <f t="shared" si="6"/>
        <v>648.21</v>
      </c>
      <c r="Q31" s="52"/>
      <c r="R31" s="57">
        <f t="shared" si="7"/>
        <v>667.65629999999999</v>
      </c>
      <c r="S31" s="76">
        <f>'ноя 2018'!W31</f>
        <v>-12243.079300000001</v>
      </c>
      <c r="T31" s="72">
        <f t="shared" si="5"/>
        <v>-11575.423000000001</v>
      </c>
      <c r="U31" s="77"/>
      <c r="V31" s="52"/>
      <c r="W31" s="54">
        <f t="shared" si="8"/>
        <v>-11575.423000000001</v>
      </c>
    </row>
    <row r="32" spans="1:23" ht="15" thickBot="1">
      <c r="A32" s="3">
        <v>1892163</v>
      </c>
      <c r="B32" s="83">
        <v>43400</v>
      </c>
      <c r="C32" s="4">
        <v>23</v>
      </c>
      <c r="D32" s="94">
        <v>13727</v>
      </c>
      <c r="E32" s="91">
        <v>9922</v>
      </c>
      <c r="F32" s="91">
        <v>2283</v>
      </c>
      <c r="G32" s="4" t="s">
        <v>9</v>
      </c>
      <c r="H32" s="40">
        <f>E32-'май 2018'!E32</f>
        <v>1125</v>
      </c>
      <c r="I32" s="42">
        <f>F32-'май 2018'!F32</f>
        <v>248</v>
      </c>
      <c r="J32" s="51">
        <f>'ноя 2018'!E32</f>
        <v>9922</v>
      </c>
      <c r="K32" s="51">
        <f>'ноя 2018'!F32</f>
        <v>2283</v>
      </c>
      <c r="L32">
        <f t="shared" si="0"/>
        <v>0</v>
      </c>
      <c r="M32">
        <f t="shared" si="0"/>
        <v>0</v>
      </c>
      <c r="N32" s="57">
        <f t="shared" si="2"/>
        <v>0</v>
      </c>
      <c r="O32" s="57">
        <f t="shared" si="3"/>
        <v>0</v>
      </c>
      <c r="P32" s="57">
        <f t="shared" si="6"/>
        <v>0</v>
      </c>
      <c r="Q32" s="52"/>
      <c r="R32" s="57">
        <f t="shared" si="7"/>
        <v>0</v>
      </c>
      <c r="S32" s="76">
        <f>'ноя 2018'!W32</f>
        <v>-1000</v>
      </c>
      <c r="T32" s="72">
        <f t="shared" si="5"/>
        <v>-1000</v>
      </c>
      <c r="U32" s="71"/>
      <c r="V32" s="52"/>
      <c r="W32" s="54">
        <f t="shared" si="8"/>
        <v>-1000</v>
      </c>
    </row>
    <row r="33" spans="1:23" ht="15" thickBot="1">
      <c r="A33" s="3">
        <v>1897193</v>
      </c>
      <c r="B33" s="83">
        <v>43400</v>
      </c>
      <c r="C33" s="4">
        <v>24</v>
      </c>
      <c r="D33" s="94">
        <v>3218</v>
      </c>
      <c r="E33" s="91">
        <v>1488</v>
      </c>
      <c r="F33" s="91">
        <v>452</v>
      </c>
      <c r="G33" s="4" t="s">
        <v>9</v>
      </c>
      <c r="H33" s="40">
        <f>E33-'май 2018'!E33</f>
        <v>71</v>
      </c>
      <c r="I33" s="42">
        <f>F33-'май 2018'!F33</f>
        <v>18</v>
      </c>
      <c r="J33" s="51">
        <f>'ноя 2018'!E33</f>
        <v>1488</v>
      </c>
      <c r="K33" s="51">
        <f>'ноя 2018'!F33</f>
        <v>452</v>
      </c>
      <c r="L33">
        <f t="shared" si="0"/>
        <v>0</v>
      </c>
      <c r="M33">
        <f t="shared" si="0"/>
        <v>0</v>
      </c>
      <c r="N33" s="57">
        <f t="shared" si="2"/>
        <v>0</v>
      </c>
      <c r="O33" s="57">
        <f t="shared" si="3"/>
        <v>0</v>
      </c>
      <c r="P33" s="57">
        <f t="shared" si="6"/>
        <v>0</v>
      </c>
      <c r="Q33" s="52"/>
      <c r="R33" s="57">
        <f t="shared" si="7"/>
        <v>0</v>
      </c>
      <c r="S33" s="76">
        <f>'ноя 2018'!W33</f>
        <v>153.99530000000001</v>
      </c>
      <c r="T33" s="71">
        <f t="shared" si="5"/>
        <v>153.99530000000001</v>
      </c>
      <c r="U33" s="77"/>
      <c r="V33" s="52"/>
      <c r="W33" s="57">
        <f t="shared" si="8"/>
        <v>153.99530000000001</v>
      </c>
    </row>
    <row r="34" spans="1:23" ht="15" thickBot="1">
      <c r="A34" s="3">
        <v>1896703</v>
      </c>
      <c r="B34" s="83">
        <v>43400</v>
      </c>
      <c r="C34" s="4">
        <v>25</v>
      </c>
      <c r="D34" s="94">
        <v>517</v>
      </c>
      <c r="E34" s="91">
        <v>363</v>
      </c>
      <c r="F34" s="91">
        <v>83</v>
      </c>
      <c r="G34" s="4" t="s">
        <v>9</v>
      </c>
      <c r="H34" s="40">
        <f>E34-'май 2018'!E34</f>
        <v>0</v>
      </c>
      <c r="I34" s="42">
        <f>F34-'май 2018'!F34</f>
        <v>0</v>
      </c>
      <c r="J34" s="51">
        <f>'ноя 2018'!E34</f>
        <v>363</v>
      </c>
      <c r="K34" s="51">
        <f>'ноя 2018'!F34</f>
        <v>83</v>
      </c>
      <c r="L34">
        <f t="shared" si="0"/>
        <v>0</v>
      </c>
      <c r="M34">
        <f t="shared" si="0"/>
        <v>0</v>
      </c>
      <c r="N34" s="57">
        <f t="shared" si="2"/>
        <v>0</v>
      </c>
      <c r="O34" s="57">
        <f t="shared" si="3"/>
        <v>0</v>
      </c>
      <c r="P34" s="57">
        <f t="shared" si="6"/>
        <v>0</v>
      </c>
      <c r="Q34" s="52"/>
      <c r="R34" s="71">
        <f t="shared" si="7"/>
        <v>0</v>
      </c>
      <c r="S34" s="76">
        <f>'ноя 2018'!W34</f>
        <v>746.31740000000002</v>
      </c>
      <c r="T34" s="88">
        <f t="shared" si="5"/>
        <v>746.31740000000002</v>
      </c>
      <c r="U34" s="77"/>
      <c r="V34" s="52"/>
      <c r="W34" s="57">
        <f t="shared" si="8"/>
        <v>746.31740000000002</v>
      </c>
    </row>
    <row r="35" spans="1:23" ht="15" thickBot="1">
      <c r="A35" s="3">
        <v>1896759</v>
      </c>
      <c r="B35" s="83">
        <v>43400</v>
      </c>
      <c r="C35" s="4">
        <v>26</v>
      </c>
      <c r="D35" s="94">
        <v>8954</v>
      </c>
      <c r="E35" s="91">
        <v>5915</v>
      </c>
      <c r="F35" s="91">
        <v>2067</v>
      </c>
      <c r="G35" s="4" t="s">
        <v>9</v>
      </c>
      <c r="H35" s="40">
        <f>E35-'май 2018'!E35</f>
        <v>741</v>
      </c>
      <c r="I35" s="42">
        <f>F35-'май 2018'!F35</f>
        <v>228</v>
      </c>
      <c r="J35" s="51">
        <f>'ноя 2018'!E35</f>
        <v>5915</v>
      </c>
      <c r="K35" s="51">
        <f>'ноя 2018'!F35</f>
        <v>2067</v>
      </c>
      <c r="L35">
        <f t="shared" si="0"/>
        <v>0</v>
      </c>
      <c r="M35">
        <f t="shared" si="0"/>
        <v>0</v>
      </c>
      <c r="N35" s="57">
        <f t="shared" si="2"/>
        <v>0</v>
      </c>
      <c r="O35" s="57">
        <f t="shared" si="3"/>
        <v>0</v>
      </c>
      <c r="P35" s="57">
        <f t="shared" si="6"/>
        <v>0</v>
      </c>
      <c r="Q35" s="52"/>
      <c r="R35" s="57">
        <f t="shared" si="7"/>
        <v>0</v>
      </c>
      <c r="S35" s="76">
        <f>'ноя 2018'!W35</f>
        <v>-102.4256</v>
      </c>
      <c r="T35" s="100">
        <f t="shared" si="5"/>
        <v>-102.4256</v>
      </c>
      <c r="U35" s="71"/>
      <c r="V35" s="52"/>
      <c r="W35" s="54">
        <f t="shared" si="8"/>
        <v>-102.4256</v>
      </c>
    </row>
    <row r="36" spans="1:23" ht="15" thickBot="1">
      <c r="A36" s="3">
        <v>1890808</v>
      </c>
      <c r="B36" s="83">
        <v>43400</v>
      </c>
      <c r="C36" s="4">
        <v>27</v>
      </c>
      <c r="D36" s="94">
        <v>12987</v>
      </c>
      <c r="E36" s="91">
        <v>8902</v>
      </c>
      <c r="F36" s="91">
        <v>3579</v>
      </c>
      <c r="G36" s="4" t="s">
        <v>9</v>
      </c>
      <c r="H36" s="40">
        <f>E36-'май 2018'!E36</f>
        <v>735</v>
      </c>
      <c r="I36" s="42">
        <f>F36-'май 2018'!F36</f>
        <v>190</v>
      </c>
      <c r="J36" s="51">
        <f>'ноя 2018'!E36</f>
        <v>8839</v>
      </c>
      <c r="K36" s="51">
        <f>'ноя 2018'!F36</f>
        <v>3542</v>
      </c>
      <c r="L36">
        <f t="shared" si="0"/>
        <v>63</v>
      </c>
      <c r="M36">
        <f t="shared" si="0"/>
        <v>37</v>
      </c>
      <c r="N36" s="57">
        <f t="shared" si="2"/>
        <v>383.04</v>
      </c>
      <c r="O36" s="57">
        <f t="shared" si="3"/>
        <v>83.25</v>
      </c>
      <c r="P36" s="57">
        <f t="shared" si="6"/>
        <v>466.29</v>
      </c>
      <c r="Q36" s="52"/>
      <c r="R36" s="57">
        <f t="shared" si="7"/>
        <v>480.27870000000001</v>
      </c>
      <c r="S36" s="76">
        <f>'ноя 2018'!W36</f>
        <v>-1703.8441</v>
      </c>
      <c r="T36" s="100">
        <f t="shared" si="5"/>
        <v>-1223.5654</v>
      </c>
      <c r="U36" s="71"/>
      <c r="V36" s="52"/>
      <c r="W36" s="54">
        <f t="shared" si="8"/>
        <v>-1223.5654</v>
      </c>
    </row>
    <row r="37" spans="1:23" ht="15" thickBot="1">
      <c r="A37" s="3">
        <v>1895265</v>
      </c>
      <c r="B37" s="83">
        <v>43400</v>
      </c>
      <c r="C37" s="4">
        <v>28</v>
      </c>
      <c r="D37" s="94">
        <v>13247</v>
      </c>
      <c r="E37" s="91">
        <v>7890</v>
      </c>
      <c r="F37" s="91">
        <v>4996</v>
      </c>
      <c r="G37" s="4" t="s">
        <v>9</v>
      </c>
      <c r="H37" s="40">
        <f>E37-'май 2018'!E37</f>
        <v>244</v>
      </c>
      <c r="I37" s="42">
        <f>F37-'май 2018'!F37</f>
        <v>133</v>
      </c>
      <c r="J37" s="51">
        <f>'ноя 2018'!E37</f>
        <v>7876</v>
      </c>
      <c r="K37" s="51">
        <f>'ноя 2018'!F37</f>
        <v>4988</v>
      </c>
      <c r="L37">
        <f t="shared" si="0"/>
        <v>14</v>
      </c>
      <c r="M37">
        <f t="shared" si="0"/>
        <v>8</v>
      </c>
      <c r="N37" s="57">
        <f t="shared" si="2"/>
        <v>85.12</v>
      </c>
      <c r="O37" s="57">
        <f t="shared" si="3"/>
        <v>18</v>
      </c>
      <c r="P37" s="57">
        <f t="shared" si="6"/>
        <v>103.12</v>
      </c>
      <c r="Q37" s="52"/>
      <c r="R37" s="57">
        <f t="shared" si="7"/>
        <v>106.2136</v>
      </c>
      <c r="S37" s="76">
        <f>'ноя 2018'!W37</f>
        <v>-1394.3589000000002</v>
      </c>
      <c r="T37" s="72">
        <f t="shared" si="5"/>
        <v>-1288.1453000000001</v>
      </c>
      <c r="U37" s="77"/>
      <c r="V37" s="52"/>
      <c r="W37" s="54">
        <f t="shared" si="8"/>
        <v>-1288.1453000000001</v>
      </c>
    </row>
    <row r="38" spans="1:23" ht="27" thickBot="1">
      <c r="A38" s="3">
        <v>2376874</v>
      </c>
      <c r="B38" s="83">
        <v>43400</v>
      </c>
      <c r="C38" s="4" t="s">
        <v>14</v>
      </c>
      <c r="D38" s="94">
        <v>4410</v>
      </c>
      <c r="E38" s="91">
        <v>2169</v>
      </c>
      <c r="F38" s="91">
        <v>2051</v>
      </c>
      <c r="G38" s="4" t="s">
        <v>9</v>
      </c>
      <c r="H38" s="40">
        <f>E38-'май 2018'!E38</f>
        <v>407</v>
      </c>
      <c r="I38" s="42">
        <f>F38-'май 2018'!F38</f>
        <v>379</v>
      </c>
      <c r="J38" s="51">
        <f>'ноя 2018'!E38</f>
        <v>2169</v>
      </c>
      <c r="K38" s="51">
        <f>'ноя 2018'!F38</f>
        <v>2051</v>
      </c>
      <c r="L38">
        <f t="shared" si="0"/>
        <v>0</v>
      </c>
      <c r="M38">
        <f t="shared" si="0"/>
        <v>0</v>
      </c>
      <c r="N38" s="57">
        <f t="shared" si="2"/>
        <v>0</v>
      </c>
      <c r="O38" s="57">
        <f t="shared" si="3"/>
        <v>0</v>
      </c>
      <c r="P38" s="57">
        <f t="shared" si="6"/>
        <v>0</v>
      </c>
      <c r="Q38" s="52"/>
      <c r="R38" s="57">
        <f t="shared" si="7"/>
        <v>0</v>
      </c>
      <c r="S38" s="76">
        <f>'ноя 2018'!W38</f>
        <v>258.27839999999992</v>
      </c>
      <c r="T38" s="97">
        <f t="shared" si="5"/>
        <v>258.27839999999992</v>
      </c>
      <c r="U38" s="71"/>
      <c r="V38" s="52"/>
      <c r="W38" s="57">
        <f t="shared" si="8"/>
        <v>258.27839999999992</v>
      </c>
    </row>
    <row r="39" spans="1:23" ht="15" thickBot="1">
      <c r="A39" s="3">
        <v>1897262</v>
      </c>
      <c r="B39" s="83">
        <v>43400</v>
      </c>
      <c r="C39" s="4">
        <v>30</v>
      </c>
      <c r="D39" s="94">
        <v>1465</v>
      </c>
      <c r="E39" s="91">
        <v>1100</v>
      </c>
      <c r="F39" s="91">
        <v>333</v>
      </c>
      <c r="G39" s="4" t="s">
        <v>9</v>
      </c>
      <c r="H39" s="40">
        <f>E39-'май 2018'!E40</f>
        <v>86</v>
      </c>
      <c r="I39" s="42">
        <f>F39-'май 2018'!F40</f>
        <v>19</v>
      </c>
      <c r="J39" s="51">
        <f>'ноя 2018'!E39</f>
        <v>1093</v>
      </c>
      <c r="K39" s="51">
        <f>'ноя 2018'!F39</f>
        <v>330</v>
      </c>
      <c r="L39">
        <f t="shared" si="0"/>
        <v>7</v>
      </c>
      <c r="M39">
        <f t="shared" si="0"/>
        <v>3</v>
      </c>
      <c r="N39" s="57">
        <f t="shared" si="2"/>
        <v>42.56</v>
      </c>
      <c r="O39" s="57">
        <f t="shared" si="3"/>
        <v>6.75</v>
      </c>
      <c r="P39" s="57">
        <f t="shared" si="6"/>
        <v>49.31</v>
      </c>
      <c r="Q39" s="52"/>
      <c r="R39" s="57">
        <f t="shared" si="7"/>
        <v>50.789300000000004</v>
      </c>
      <c r="S39" s="76">
        <f>'ноя 2018'!W39</f>
        <v>0</v>
      </c>
      <c r="T39" s="96">
        <f t="shared" si="5"/>
        <v>50.789300000000004</v>
      </c>
      <c r="U39" s="62">
        <f>T39</f>
        <v>50.789300000000004</v>
      </c>
      <c r="V39" s="52"/>
      <c r="W39" s="57"/>
    </row>
    <row r="40" spans="1:23" ht="15" thickBot="1">
      <c r="A40" s="3">
        <v>1892320</v>
      </c>
      <c r="B40" s="83">
        <v>43400</v>
      </c>
      <c r="C40" s="4">
        <v>31</v>
      </c>
      <c r="D40" s="94">
        <v>2202</v>
      </c>
      <c r="E40" s="91">
        <v>1378</v>
      </c>
      <c r="F40" s="91">
        <v>517</v>
      </c>
      <c r="G40" s="4" t="s">
        <v>9</v>
      </c>
      <c r="H40" s="40">
        <f>E40-'май 2018'!E41</f>
        <v>344</v>
      </c>
      <c r="I40" s="42">
        <f>F40-'май 2018'!F41</f>
        <v>128</v>
      </c>
      <c r="J40" s="51">
        <f>'ноя 2018'!E40</f>
        <v>1378</v>
      </c>
      <c r="K40" s="51">
        <f>'ноя 2018'!F40</f>
        <v>517</v>
      </c>
      <c r="L40">
        <f t="shared" si="0"/>
        <v>0</v>
      </c>
      <c r="M40">
        <f t="shared" si="0"/>
        <v>0</v>
      </c>
      <c r="N40" s="57">
        <f t="shared" si="2"/>
        <v>0</v>
      </c>
      <c r="O40" s="57">
        <f t="shared" si="3"/>
        <v>0</v>
      </c>
      <c r="P40" s="57">
        <f t="shared" si="6"/>
        <v>0</v>
      </c>
      <c r="Q40" s="52"/>
      <c r="R40" s="57">
        <f t="shared" si="7"/>
        <v>0</v>
      </c>
      <c r="S40" s="76">
        <f>'ноя 2018'!W40</f>
        <v>0</v>
      </c>
      <c r="T40" s="77">
        <f t="shared" si="5"/>
        <v>0</v>
      </c>
      <c r="U40" s="77"/>
      <c r="V40" s="52"/>
      <c r="W40" s="57">
        <f t="shared" si="8"/>
        <v>0</v>
      </c>
    </row>
    <row r="41" spans="1:23" ht="15" thickBot="1">
      <c r="A41" s="3">
        <v>1898367</v>
      </c>
      <c r="B41" s="83">
        <v>43400</v>
      </c>
      <c r="C41" s="4">
        <v>32</v>
      </c>
      <c r="D41" s="94">
        <v>26325</v>
      </c>
      <c r="E41" s="91">
        <v>16559</v>
      </c>
      <c r="F41" s="91">
        <v>9688</v>
      </c>
      <c r="G41" s="4" t="s">
        <v>9</v>
      </c>
      <c r="H41" s="40">
        <f>E41-'май 2018'!E42</f>
        <v>1825</v>
      </c>
      <c r="I41" s="42">
        <f>F41-'май 2018'!F42</f>
        <v>1219</v>
      </c>
      <c r="J41" s="51">
        <f>'ноя 2018'!E41</f>
        <v>16559</v>
      </c>
      <c r="K41" s="51">
        <f>'ноя 2018'!F41</f>
        <v>9688</v>
      </c>
      <c r="L41">
        <f t="shared" si="0"/>
        <v>0</v>
      </c>
      <c r="M41">
        <f t="shared" si="0"/>
        <v>0</v>
      </c>
      <c r="N41" s="57">
        <f t="shared" si="2"/>
        <v>0</v>
      </c>
      <c r="O41" s="57">
        <f t="shared" si="3"/>
        <v>0</v>
      </c>
      <c r="P41" s="57">
        <f t="shared" si="6"/>
        <v>0</v>
      </c>
      <c r="Q41" s="52"/>
      <c r="R41" s="57">
        <f t="shared" si="7"/>
        <v>0</v>
      </c>
      <c r="S41" s="76">
        <f>'ноя 2018'!W41</f>
        <v>2609.6286000000005</v>
      </c>
      <c r="T41" s="88">
        <f t="shared" si="5"/>
        <v>2609.6286000000005</v>
      </c>
      <c r="U41" s="77"/>
      <c r="V41" s="52"/>
      <c r="W41" s="57">
        <f t="shared" si="8"/>
        <v>2609.6286000000005</v>
      </c>
    </row>
    <row r="42" spans="1:23" ht="15" thickBot="1">
      <c r="A42" s="3">
        <v>1900264</v>
      </c>
      <c r="B42" s="83">
        <v>43400</v>
      </c>
      <c r="C42" s="4">
        <v>33</v>
      </c>
      <c r="D42" s="94">
        <v>32351</v>
      </c>
      <c r="E42" s="91">
        <v>20521</v>
      </c>
      <c r="F42" s="91">
        <v>11410</v>
      </c>
      <c r="G42" s="4" t="s">
        <v>9</v>
      </c>
      <c r="H42" s="40">
        <f>E42-'май 2018'!E43</f>
        <v>2049</v>
      </c>
      <c r="I42" s="42">
        <f>F42-'май 2018'!F43</f>
        <v>1161</v>
      </c>
      <c r="J42" s="51">
        <f>'ноя 2018'!E42</f>
        <v>20518</v>
      </c>
      <c r="K42" s="51">
        <f>'ноя 2018'!F42</f>
        <v>11408</v>
      </c>
      <c r="L42">
        <f t="shared" si="0"/>
        <v>3</v>
      </c>
      <c r="M42">
        <f t="shared" si="0"/>
        <v>2</v>
      </c>
      <c r="N42" s="57">
        <f t="shared" si="2"/>
        <v>18.240000000000002</v>
      </c>
      <c r="O42" s="57">
        <f t="shared" si="3"/>
        <v>4.5</v>
      </c>
      <c r="P42" s="57">
        <f t="shared" si="6"/>
        <v>22.740000000000002</v>
      </c>
      <c r="Q42" s="52"/>
      <c r="R42" s="57">
        <f t="shared" si="7"/>
        <v>23.422200000000004</v>
      </c>
      <c r="S42" s="76">
        <f>'ноя 2018'!W42</f>
        <v>-2132.7334000000001</v>
      </c>
      <c r="T42" s="72">
        <f t="shared" si="5"/>
        <v>-2109.3112000000001</v>
      </c>
      <c r="U42" s="77"/>
      <c r="V42" s="52"/>
      <c r="W42" s="54">
        <f t="shared" si="8"/>
        <v>-2109.3112000000001</v>
      </c>
    </row>
    <row r="43" spans="1:23" ht="15" thickBot="1">
      <c r="A43" s="3">
        <v>1897076</v>
      </c>
      <c r="B43" s="83">
        <v>43400</v>
      </c>
      <c r="C43" s="4">
        <v>34</v>
      </c>
      <c r="D43" s="94">
        <v>508</v>
      </c>
      <c r="E43" s="91">
        <v>281</v>
      </c>
      <c r="F43" s="91">
        <v>115</v>
      </c>
      <c r="G43" s="4" t="s">
        <v>9</v>
      </c>
      <c r="H43" s="40">
        <f>E43-'май 2018'!E44</f>
        <v>0</v>
      </c>
      <c r="I43" s="42">
        <f>F43-'май 2018'!F44</f>
        <v>0</v>
      </c>
      <c r="J43" s="51">
        <f>'ноя 2018'!E43</f>
        <v>281</v>
      </c>
      <c r="K43" s="51">
        <f>'ноя 2018'!F43</f>
        <v>115</v>
      </c>
      <c r="L43">
        <f t="shared" si="0"/>
        <v>0</v>
      </c>
      <c r="M43">
        <f t="shared" si="0"/>
        <v>0</v>
      </c>
      <c r="N43" s="57">
        <f t="shared" si="2"/>
        <v>0</v>
      </c>
      <c r="O43" s="57">
        <f t="shared" si="3"/>
        <v>0</v>
      </c>
      <c r="P43" s="57">
        <f t="shared" si="6"/>
        <v>0</v>
      </c>
      <c r="Q43" s="52"/>
      <c r="R43" s="57">
        <f t="shared" si="7"/>
        <v>0</v>
      </c>
      <c r="S43" s="76">
        <f>'ноя 2018'!W43</f>
        <v>0</v>
      </c>
      <c r="T43" s="77">
        <f t="shared" si="5"/>
        <v>0</v>
      </c>
      <c r="U43" s="77"/>
      <c r="V43" s="52"/>
      <c r="W43" s="57">
        <f t="shared" si="8"/>
        <v>0</v>
      </c>
    </row>
    <row r="44" spans="1:23" ht="15" thickBot="1">
      <c r="A44" s="3">
        <v>1896835</v>
      </c>
      <c r="B44" s="83">
        <v>43400</v>
      </c>
      <c r="C44" s="4">
        <v>35</v>
      </c>
      <c r="D44" s="94">
        <v>10892</v>
      </c>
      <c r="E44" s="91">
        <v>6706</v>
      </c>
      <c r="F44" s="91">
        <v>4154</v>
      </c>
      <c r="G44" s="4" t="s">
        <v>9</v>
      </c>
      <c r="H44" s="40">
        <f>E44-'май 2018'!E45</f>
        <v>1045</v>
      </c>
      <c r="I44" s="42">
        <f>F44-'май 2018'!F45</f>
        <v>490</v>
      </c>
      <c r="J44" s="51">
        <f>'ноя 2018'!E44</f>
        <v>6698</v>
      </c>
      <c r="K44" s="51">
        <f>'ноя 2018'!F44</f>
        <v>4149</v>
      </c>
      <c r="L44">
        <f t="shared" si="0"/>
        <v>8</v>
      </c>
      <c r="M44">
        <f t="shared" si="0"/>
        <v>5</v>
      </c>
      <c r="N44" s="57">
        <f t="shared" si="2"/>
        <v>48.64</v>
      </c>
      <c r="O44" s="57">
        <f t="shared" si="3"/>
        <v>11.25</v>
      </c>
      <c r="P44" s="57">
        <f t="shared" si="6"/>
        <v>59.89</v>
      </c>
      <c r="Q44" s="52"/>
      <c r="R44" s="57">
        <f t="shared" si="7"/>
        <v>61.686700000000002</v>
      </c>
      <c r="S44" s="76">
        <f>'ноя 2018'!W44</f>
        <v>8942.3054999999986</v>
      </c>
      <c r="T44" s="87">
        <f t="shared" si="5"/>
        <v>9003.9921999999988</v>
      </c>
      <c r="U44" s="77"/>
      <c r="V44" s="52"/>
      <c r="W44" s="57">
        <f t="shared" si="8"/>
        <v>9003.9921999999988</v>
      </c>
    </row>
    <row r="45" spans="1:23" ht="15" thickBot="1">
      <c r="A45" s="3">
        <v>1899099</v>
      </c>
      <c r="B45" s="83">
        <v>43400</v>
      </c>
      <c r="C45" s="4">
        <v>36</v>
      </c>
      <c r="D45" s="94">
        <v>11379</v>
      </c>
      <c r="E45" s="91">
        <v>6985</v>
      </c>
      <c r="F45" s="91">
        <v>3273</v>
      </c>
      <c r="G45" s="4" t="s">
        <v>9</v>
      </c>
      <c r="H45" s="40">
        <f>E45-'май 2018'!E46</f>
        <v>579</v>
      </c>
      <c r="I45" s="42">
        <f>F45-'май 2018'!F46</f>
        <v>554</v>
      </c>
      <c r="J45" s="51">
        <f>'ноя 2018'!E45</f>
        <v>6985</v>
      </c>
      <c r="K45" s="51">
        <f>'ноя 2018'!F45</f>
        <v>3273</v>
      </c>
      <c r="L45">
        <f t="shared" si="0"/>
        <v>0</v>
      </c>
      <c r="M45">
        <f t="shared" si="0"/>
        <v>0</v>
      </c>
      <c r="N45" s="57">
        <f t="shared" si="2"/>
        <v>0</v>
      </c>
      <c r="O45" s="57">
        <f t="shared" si="3"/>
        <v>0</v>
      </c>
      <c r="P45" s="57">
        <f t="shared" si="6"/>
        <v>0</v>
      </c>
      <c r="Q45" s="52"/>
      <c r="R45" s="57">
        <f t="shared" si="7"/>
        <v>0</v>
      </c>
      <c r="S45" s="76">
        <f>'ноя 2018'!W45</f>
        <v>66.038399999999996</v>
      </c>
      <c r="T45" s="77">
        <f t="shared" si="5"/>
        <v>66.038399999999996</v>
      </c>
      <c r="U45" s="77"/>
      <c r="V45" s="52"/>
      <c r="W45" s="57">
        <f t="shared" si="8"/>
        <v>66.038399999999996</v>
      </c>
    </row>
    <row r="46" spans="1:23" ht="15" thickBot="1">
      <c r="A46" s="3">
        <v>1897163</v>
      </c>
      <c r="B46" s="83">
        <v>43400</v>
      </c>
      <c r="C46" s="4">
        <v>37</v>
      </c>
      <c r="D46" s="94">
        <v>30764</v>
      </c>
      <c r="E46" s="91">
        <v>19048</v>
      </c>
      <c r="F46" s="91">
        <v>11685</v>
      </c>
      <c r="G46" s="4" t="s">
        <v>9</v>
      </c>
      <c r="H46" s="40">
        <f>E46-'май 2018'!E47</f>
        <v>2365</v>
      </c>
      <c r="I46" s="42">
        <f>F46-'май 2018'!F47</f>
        <v>1240</v>
      </c>
      <c r="J46" s="51">
        <f>'ноя 2018'!E46</f>
        <v>18353</v>
      </c>
      <c r="K46" s="51">
        <f>'ноя 2018'!F46</f>
        <v>11279</v>
      </c>
      <c r="L46">
        <f t="shared" si="0"/>
        <v>695</v>
      </c>
      <c r="M46">
        <f t="shared" si="0"/>
        <v>406</v>
      </c>
      <c r="N46" s="57">
        <f t="shared" si="2"/>
        <v>4225.6000000000004</v>
      </c>
      <c r="O46" s="57">
        <f t="shared" si="3"/>
        <v>913.5</v>
      </c>
      <c r="P46" s="57">
        <f t="shared" si="6"/>
        <v>5139.1000000000004</v>
      </c>
      <c r="Q46" s="52"/>
      <c r="R46" s="57">
        <f t="shared" si="7"/>
        <v>5293.2730000000001</v>
      </c>
      <c r="S46" s="76">
        <f>'ноя 2018'!W46</f>
        <v>0</v>
      </c>
      <c r="T46" s="96">
        <f t="shared" si="5"/>
        <v>5293.2730000000001</v>
      </c>
      <c r="U46" s="62">
        <v>5293</v>
      </c>
      <c r="V46" s="52"/>
      <c r="W46" s="57">
        <f t="shared" si="8"/>
        <v>0.27300000000013824</v>
      </c>
    </row>
    <row r="47" spans="1:23" ht="15" thickBot="1">
      <c r="A47" s="3">
        <v>1900263</v>
      </c>
      <c r="B47" s="83">
        <v>43400</v>
      </c>
      <c r="C47" s="4">
        <v>38</v>
      </c>
      <c r="D47" s="94">
        <v>5055</v>
      </c>
      <c r="E47" s="91">
        <v>3312</v>
      </c>
      <c r="F47" s="91">
        <v>1477</v>
      </c>
      <c r="G47" s="4" t="s">
        <v>9</v>
      </c>
      <c r="H47" s="40">
        <f>E47-'май 2018'!E48</f>
        <v>354</v>
      </c>
      <c r="I47" s="42">
        <f>F47-'май 2018'!F48</f>
        <v>159</v>
      </c>
      <c r="J47" s="51">
        <f>'ноя 2018'!E47</f>
        <v>3267</v>
      </c>
      <c r="K47" s="51">
        <f>'ноя 2018'!F47</f>
        <v>1455</v>
      </c>
      <c r="L47">
        <f t="shared" si="0"/>
        <v>45</v>
      </c>
      <c r="M47">
        <f t="shared" si="0"/>
        <v>22</v>
      </c>
      <c r="N47" s="57">
        <f t="shared" si="2"/>
        <v>273.60000000000002</v>
      </c>
      <c r="O47" s="57">
        <f t="shared" si="3"/>
        <v>49.5</v>
      </c>
      <c r="P47" s="57">
        <f t="shared" si="6"/>
        <v>323.10000000000002</v>
      </c>
      <c r="Q47" s="52"/>
      <c r="R47" s="57">
        <f t="shared" si="7"/>
        <v>332.79300000000001</v>
      </c>
      <c r="S47" s="76">
        <f>'ноя 2018'!W47</f>
        <v>93.936000000000007</v>
      </c>
      <c r="T47" s="96">
        <f t="shared" si="5"/>
        <v>426.72900000000004</v>
      </c>
      <c r="U47" s="62">
        <f>T47</f>
        <v>426.72900000000004</v>
      </c>
      <c r="V47" s="52"/>
      <c r="W47" s="57"/>
    </row>
    <row r="48" spans="1:23" ht="15" thickBot="1">
      <c r="A48" s="3">
        <v>1892264</v>
      </c>
      <c r="B48" s="83">
        <v>43400</v>
      </c>
      <c r="C48" s="4">
        <v>39</v>
      </c>
      <c r="D48" s="94">
        <v>18886</v>
      </c>
      <c r="E48" s="91">
        <v>12876</v>
      </c>
      <c r="F48" s="91">
        <v>5977</v>
      </c>
      <c r="G48" s="4" t="s">
        <v>9</v>
      </c>
      <c r="H48" s="40">
        <f>E48-'май 2018'!E49</f>
        <v>823</v>
      </c>
      <c r="I48" s="42">
        <f>F48-'май 2018'!F49</f>
        <v>446</v>
      </c>
      <c r="J48" s="51">
        <f>'ноя 2018'!E48</f>
        <v>12870</v>
      </c>
      <c r="K48" s="51">
        <f>'ноя 2018'!F48</f>
        <v>5974</v>
      </c>
      <c r="L48">
        <f t="shared" si="0"/>
        <v>6</v>
      </c>
      <c r="M48">
        <f t="shared" si="0"/>
        <v>3</v>
      </c>
      <c r="N48" s="57">
        <f t="shared" si="2"/>
        <v>36.480000000000004</v>
      </c>
      <c r="O48" s="57">
        <f t="shared" si="3"/>
        <v>6.75</v>
      </c>
      <c r="P48" s="57">
        <f t="shared" si="6"/>
        <v>43.230000000000004</v>
      </c>
      <c r="Q48" s="52"/>
      <c r="R48" s="57">
        <f t="shared" si="7"/>
        <v>44.526900000000005</v>
      </c>
      <c r="S48" s="76">
        <f>'ноя 2018'!W48</f>
        <v>-834.77560000000005</v>
      </c>
      <c r="T48" s="72">
        <f t="shared" si="5"/>
        <v>-790.2487000000001</v>
      </c>
      <c r="U48" s="77"/>
      <c r="V48" s="52"/>
      <c r="W48" s="54">
        <f t="shared" si="8"/>
        <v>-790.2487000000001</v>
      </c>
    </row>
    <row r="49" spans="1:23" ht="15" thickBot="1">
      <c r="A49" s="3">
        <v>1893218</v>
      </c>
      <c r="B49" s="83">
        <v>43400</v>
      </c>
      <c r="C49" s="4">
        <v>40</v>
      </c>
      <c r="D49" s="94">
        <v>10367</v>
      </c>
      <c r="E49" s="91">
        <v>7004</v>
      </c>
      <c r="F49" s="91">
        <v>2917</v>
      </c>
      <c r="G49" s="4" t="s">
        <v>9</v>
      </c>
      <c r="H49" s="40">
        <f>E49-'май 2018'!E50</f>
        <v>754</v>
      </c>
      <c r="I49" s="42">
        <f>F49-'май 2018'!F50</f>
        <v>197</v>
      </c>
      <c r="J49" s="51">
        <f>'ноя 2018'!E49</f>
        <v>7004</v>
      </c>
      <c r="K49" s="51">
        <f>'ноя 2018'!F49</f>
        <v>2917</v>
      </c>
      <c r="L49">
        <f t="shared" si="0"/>
        <v>0</v>
      </c>
      <c r="M49">
        <f t="shared" si="0"/>
        <v>0</v>
      </c>
      <c r="N49" s="57">
        <f t="shared" si="2"/>
        <v>0</v>
      </c>
      <c r="O49" s="57">
        <f t="shared" si="3"/>
        <v>0</v>
      </c>
      <c r="P49" s="57">
        <f t="shared" si="6"/>
        <v>0</v>
      </c>
      <c r="Q49" s="52"/>
      <c r="R49" s="57">
        <f t="shared" si="7"/>
        <v>0</v>
      </c>
      <c r="S49" s="76">
        <f>'ноя 2018'!W49</f>
        <v>-260.79190000000006</v>
      </c>
      <c r="T49" s="72">
        <f t="shared" si="5"/>
        <v>-260.79190000000006</v>
      </c>
      <c r="U49" s="77"/>
      <c r="V49" s="52"/>
      <c r="W49" s="54">
        <f t="shared" si="8"/>
        <v>-260.79190000000006</v>
      </c>
    </row>
    <row r="50" spans="1:23" ht="15" thickBot="1">
      <c r="A50" s="3">
        <v>1896949</v>
      </c>
      <c r="B50" s="83">
        <v>43400</v>
      </c>
      <c r="C50" s="4">
        <v>41</v>
      </c>
      <c r="D50" s="94">
        <v>4407</v>
      </c>
      <c r="E50" s="91">
        <v>2701</v>
      </c>
      <c r="F50" s="91">
        <v>1623</v>
      </c>
      <c r="G50" s="4" t="s">
        <v>9</v>
      </c>
      <c r="H50" s="40">
        <f>E50-'май 2018'!E51</f>
        <v>300</v>
      </c>
      <c r="I50" s="42">
        <f>F50-'май 2018'!F51</f>
        <v>106</v>
      </c>
      <c r="J50" s="51">
        <f>'ноя 2018'!E50</f>
        <v>2701</v>
      </c>
      <c r="K50" s="51">
        <f>'ноя 2018'!F50</f>
        <v>1623</v>
      </c>
      <c r="L50">
        <f t="shared" si="0"/>
        <v>0</v>
      </c>
      <c r="M50">
        <f t="shared" si="0"/>
        <v>0</v>
      </c>
      <c r="N50" s="57">
        <f t="shared" si="2"/>
        <v>0</v>
      </c>
      <c r="O50" s="57">
        <f t="shared" si="3"/>
        <v>0</v>
      </c>
      <c r="P50" s="57">
        <f t="shared" si="6"/>
        <v>0</v>
      </c>
      <c r="Q50" s="52"/>
      <c r="R50" s="57">
        <f t="shared" si="7"/>
        <v>0</v>
      </c>
      <c r="S50" s="76">
        <f>'ноя 2018'!W50</f>
        <v>211.98429999999999</v>
      </c>
      <c r="T50" s="77">
        <f t="shared" si="5"/>
        <v>211.98429999999999</v>
      </c>
      <c r="U50" s="77"/>
      <c r="V50" s="52"/>
      <c r="W50" s="57">
        <f t="shared" si="8"/>
        <v>211.98429999999999</v>
      </c>
    </row>
    <row r="51" spans="1:23" ht="15" thickBot="1">
      <c r="A51" s="3">
        <v>1899012</v>
      </c>
      <c r="B51" s="83">
        <v>43400</v>
      </c>
      <c r="C51" s="4">
        <v>42</v>
      </c>
      <c r="D51" s="94">
        <v>3291</v>
      </c>
      <c r="E51" s="91">
        <v>1251</v>
      </c>
      <c r="F51" s="91">
        <v>883</v>
      </c>
      <c r="G51" s="4" t="s">
        <v>9</v>
      </c>
      <c r="H51" s="40">
        <f>E51-'май 2018'!E52</f>
        <v>490</v>
      </c>
      <c r="I51" s="42">
        <f>F51-'май 2018'!F52</f>
        <v>276</v>
      </c>
      <c r="J51" s="51">
        <f>'ноя 2018'!E51</f>
        <v>1108</v>
      </c>
      <c r="K51" s="51">
        <f>'ноя 2018'!F51</f>
        <v>793</v>
      </c>
      <c r="L51">
        <f t="shared" si="0"/>
        <v>143</v>
      </c>
      <c r="M51">
        <f t="shared" si="0"/>
        <v>90</v>
      </c>
      <c r="N51" s="57">
        <f t="shared" si="2"/>
        <v>869.44</v>
      </c>
      <c r="O51" s="57">
        <f t="shared" si="3"/>
        <v>202.5</v>
      </c>
      <c r="P51" s="57">
        <f t="shared" si="6"/>
        <v>1071.94</v>
      </c>
      <c r="Q51" s="52"/>
      <c r="R51" s="57">
        <f t="shared" si="7"/>
        <v>1104.0982000000001</v>
      </c>
      <c r="S51" s="76">
        <f>'ноя 2018'!W51</f>
        <v>1584.2018</v>
      </c>
      <c r="T51" s="97">
        <f t="shared" si="5"/>
        <v>2688.3</v>
      </c>
      <c r="U51" s="77"/>
      <c r="V51" s="52"/>
      <c r="W51" s="57">
        <f t="shared" si="8"/>
        <v>2688.3</v>
      </c>
    </row>
    <row r="52" spans="1:23" ht="15" thickBot="1">
      <c r="A52" s="3">
        <v>1899139</v>
      </c>
      <c r="B52" s="83">
        <v>43400</v>
      </c>
      <c r="C52" s="4">
        <v>43</v>
      </c>
      <c r="D52" s="94">
        <v>268</v>
      </c>
      <c r="E52" s="91">
        <v>173</v>
      </c>
      <c r="F52" s="91">
        <v>45</v>
      </c>
      <c r="G52" s="4" t="s">
        <v>9</v>
      </c>
      <c r="H52" s="40">
        <f>E52-'май 2018'!E53</f>
        <v>23</v>
      </c>
      <c r="I52" s="42">
        <f>F52-'май 2018'!F53</f>
        <v>4</v>
      </c>
      <c r="J52" s="51">
        <f>'ноя 2018'!E52</f>
        <v>172</v>
      </c>
      <c r="K52" s="51">
        <f>'ноя 2018'!F52</f>
        <v>45</v>
      </c>
      <c r="L52">
        <f t="shared" si="0"/>
        <v>1</v>
      </c>
      <c r="M52">
        <f t="shared" si="0"/>
        <v>0</v>
      </c>
      <c r="N52" s="57">
        <f t="shared" si="2"/>
        <v>6.08</v>
      </c>
      <c r="O52" s="57">
        <f t="shared" si="3"/>
        <v>0</v>
      </c>
      <c r="P52" s="57">
        <f t="shared" si="6"/>
        <v>6.08</v>
      </c>
      <c r="Q52" s="52"/>
      <c r="R52" s="57">
        <f t="shared" si="7"/>
        <v>6.2624000000000004</v>
      </c>
      <c r="S52" s="76">
        <f>'ноя 2018'!W52</f>
        <v>6.2624000000000004</v>
      </c>
      <c r="T52" s="77">
        <f t="shared" si="5"/>
        <v>12.524800000000001</v>
      </c>
      <c r="U52" s="77"/>
      <c r="V52" s="52"/>
      <c r="W52" s="57">
        <f t="shared" si="8"/>
        <v>12.524800000000001</v>
      </c>
    </row>
    <row r="53" spans="1:23" ht="15" thickBot="1">
      <c r="A53" s="3">
        <v>1892450</v>
      </c>
      <c r="B53" s="83">
        <v>43400</v>
      </c>
      <c r="C53" s="4">
        <v>44</v>
      </c>
      <c r="D53" s="94">
        <v>2500</v>
      </c>
      <c r="E53" s="91">
        <v>1834</v>
      </c>
      <c r="F53" s="91">
        <v>636</v>
      </c>
      <c r="G53" s="4" t="s">
        <v>9</v>
      </c>
      <c r="H53" s="40">
        <f>E53-'май 2018'!E54</f>
        <v>179</v>
      </c>
      <c r="I53" s="42">
        <f>F53-'май 2018'!F54</f>
        <v>66</v>
      </c>
      <c r="J53" s="51">
        <f>'ноя 2018'!E53</f>
        <v>1833</v>
      </c>
      <c r="K53" s="51">
        <f>'ноя 2018'!F53</f>
        <v>636</v>
      </c>
      <c r="L53">
        <f t="shared" si="0"/>
        <v>1</v>
      </c>
      <c r="M53">
        <f t="shared" si="0"/>
        <v>0</v>
      </c>
      <c r="N53" s="57">
        <f t="shared" si="2"/>
        <v>6.08</v>
      </c>
      <c r="O53" s="57">
        <f t="shared" si="3"/>
        <v>0</v>
      </c>
      <c r="P53" s="57">
        <f t="shared" si="6"/>
        <v>6.08</v>
      </c>
      <c r="Q53" s="52"/>
      <c r="R53" s="57">
        <f t="shared" si="7"/>
        <v>6.2624000000000004</v>
      </c>
      <c r="S53" s="76">
        <f>'ноя 2018'!W53</f>
        <v>25.739700000000003</v>
      </c>
      <c r="T53" s="77">
        <f t="shared" si="5"/>
        <v>32.002100000000006</v>
      </c>
      <c r="U53" s="77"/>
      <c r="V53" s="52"/>
      <c r="W53" s="57">
        <f t="shared" si="8"/>
        <v>32.002100000000006</v>
      </c>
    </row>
    <row r="54" spans="1:23" ht="15" thickBot="1">
      <c r="A54" s="6">
        <v>1889809</v>
      </c>
      <c r="B54" s="83">
        <v>43400</v>
      </c>
      <c r="C54" s="4">
        <v>45</v>
      </c>
      <c r="D54" s="94">
        <v>27</v>
      </c>
      <c r="E54" s="91">
        <v>19</v>
      </c>
      <c r="F54" s="91">
        <v>1</v>
      </c>
      <c r="G54" s="8" t="s">
        <v>9</v>
      </c>
      <c r="H54" s="40">
        <f>E54-'май 2018'!E55</f>
        <v>3</v>
      </c>
      <c r="I54" s="42">
        <f>F54-'май 2018'!F55</f>
        <v>0</v>
      </c>
      <c r="J54" s="51">
        <f>'ноя 2018'!E54</f>
        <v>19</v>
      </c>
      <c r="K54" s="51">
        <f>'ноя 2018'!F54</f>
        <v>1</v>
      </c>
      <c r="L54">
        <f t="shared" si="0"/>
        <v>0</v>
      </c>
      <c r="M54">
        <f t="shared" si="0"/>
        <v>0</v>
      </c>
      <c r="N54" s="57">
        <f t="shared" si="2"/>
        <v>0</v>
      </c>
      <c r="O54" s="57">
        <f t="shared" si="3"/>
        <v>0</v>
      </c>
      <c r="P54" s="57">
        <f t="shared" si="6"/>
        <v>0</v>
      </c>
      <c r="Q54" s="52"/>
      <c r="R54" s="57">
        <f t="shared" si="7"/>
        <v>0</v>
      </c>
      <c r="S54" s="76">
        <f>'ноя 2018'!W54</f>
        <v>0</v>
      </c>
      <c r="T54" s="77">
        <f t="shared" si="5"/>
        <v>0</v>
      </c>
      <c r="U54" s="77"/>
      <c r="V54" s="52"/>
      <c r="W54" s="57">
        <f t="shared" si="8"/>
        <v>0</v>
      </c>
    </row>
    <row r="55" spans="1:23" ht="15" thickBot="1">
      <c r="A55" s="3">
        <v>1897191</v>
      </c>
      <c r="B55" s="83">
        <v>43400</v>
      </c>
      <c r="C55" s="4">
        <v>46</v>
      </c>
      <c r="D55" s="94">
        <v>6889</v>
      </c>
      <c r="E55" s="91">
        <v>4096</v>
      </c>
      <c r="F55" s="91">
        <v>2626</v>
      </c>
      <c r="G55" s="4" t="s">
        <v>9</v>
      </c>
      <c r="H55" s="40">
        <f>E55-'май 2018'!E56</f>
        <v>451</v>
      </c>
      <c r="I55" s="42">
        <f>F55-'май 2018'!F56</f>
        <v>303</v>
      </c>
      <c r="J55" s="51">
        <f>'ноя 2018'!E55</f>
        <v>4096</v>
      </c>
      <c r="K55" s="51">
        <f>'ноя 2018'!F55</f>
        <v>2626</v>
      </c>
      <c r="L55">
        <f t="shared" si="0"/>
        <v>0</v>
      </c>
      <c r="M55">
        <f t="shared" si="0"/>
        <v>0</v>
      </c>
      <c r="N55" s="57">
        <f t="shared" si="2"/>
        <v>0</v>
      </c>
      <c r="O55" s="57">
        <f t="shared" si="3"/>
        <v>0</v>
      </c>
      <c r="P55" s="57">
        <f t="shared" si="6"/>
        <v>0</v>
      </c>
      <c r="Q55" s="52"/>
      <c r="R55" s="57">
        <f t="shared" si="7"/>
        <v>0</v>
      </c>
      <c r="S55" s="76">
        <f>'ноя 2018'!W55</f>
        <v>1403.2102</v>
      </c>
      <c r="T55" s="77">
        <f t="shared" si="5"/>
        <v>1403.2102</v>
      </c>
      <c r="U55" s="77"/>
      <c r="V55" s="52"/>
      <c r="W55" s="57">
        <f t="shared" si="8"/>
        <v>1403.2102</v>
      </c>
    </row>
    <row r="56" spans="1:23" ht="15" thickBot="1">
      <c r="A56" s="3">
        <v>1899158</v>
      </c>
      <c r="B56" s="83">
        <v>43400</v>
      </c>
      <c r="C56" s="4">
        <v>47</v>
      </c>
      <c r="D56" s="94">
        <v>10992</v>
      </c>
      <c r="E56" s="91">
        <v>6757</v>
      </c>
      <c r="F56" s="91">
        <v>2928</v>
      </c>
      <c r="G56" s="4" t="s">
        <v>9</v>
      </c>
      <c r="H56" s="40">
        <f>E56-'май 2018'!E57</f>
        <v>596</v>
      </c>
      <c r="I56" s="42">
        <f>F56-'май 2018'!F57</f>
        <v>270</v>
      </c>
      <c r="J56" s="51">
        <f>'ноя 2018'!E56</f>
        <v>6757</v>
      </c>
      <c r="K56" s="51">
        <f>'ноя 2018'!F56</f>
        <v>2928</v>
      </c>
      <c r="L56">
        <f t="shared" si="0"/>
        <v>0</v>
      </c>
      <c r="M56">
        <f t="shared" si="0"/>
        <v>0</v>
      </c>
      <c r="N56" s="57">
        <f t="shared" si="2"/>
        <v>0</v>
      </c>
      <c r="O56" s="57">
        <f t="shared" si="3"/>
        <v>0</v>
      </c>
      <c r="P56" s="57">
        <f t="shared" si="6"/>
        <v>0</v>
      </c>
      <c r="Q56" s="52"/>
      <c r="R56" s="57">
        <f t="shared" si="7"/>
        <v>0</v>
      </c>
      <c r="S56" s="76">
        <f>'ноя 2018'!W56</f>
        <v>1381.6625999999999</v>
      </c>
      <c r="T56" s="77">
        <f t="shared" si="5"/>
        <v>1381.6625999999999</v>
      </c>
      <c r="U56" s="77"/>
      <c r="V56" s="52"/>
      <c r="W56" s="57">
        <f t="shared" si="8"/>
        <v>1381.6625999999999</v>
      </c>
    </row>
    <row r="57" spans="1:23" ht="15" thickBot="1">
      <c r="A57" s="3">
        <v>1896868</v>
      </c>
      <c r="B57" s="83">
        <v>43400</v>
      </c>
      <c r="C57" s="4">
        <v>49</v>
      </c>
      <c r="D57" s="94">
        <v>3159</v>
      </c>
      <c r="E57" s="91">
        <v>1978</v>
      </c>
      <c r="F57" s="91">
        <v>645</v>
      </c>
      <c r="G57" s="4" t="s">
        <v>9</v>
      </c>
      <c r="H57" s="40">
        <f>E57-'май 2018'!E59</f>
        <v>350</v>
      </c>
      <c r="I57" s="42">
        <f>F57-'май 2018'!F59</f>
        <v>144</v>
      </c>
      <c r="J57" s="51">
        <f>'ноя 2018'!E57</f>
        <v>1978</v>
      </c>
      <c r="K57" s="51">
        <f>'ноя 2018'!F57</f>
        <v>645</v>
      </c>
      <c r="L57">
        <f t="shared" si="0"/>
        <v>0</v>
      </c>
      <c r="M57">
        <f t="shared" si="0"/>
        <v>0</v>
      </c>
      <c r="N57" s="57">
        <f t="shared" si="2"/>
        <v>0</v>
      </c>
      <c r="O57" s="57">
        <f t="shared" si="3"/>
        <v>0</v>
      </c>
      <c r="P57" s="57">
        <f t="shared" si="6"/>
        <v>0</v>
      </c>
      <c r="Q57" s="52"/>
      <c r="R57" s="57">
        <f t="shared" si="7"/>
        <v>0</v>
      </c>
      <c r="S57" s="76">
        <f>'ноя 2018'!W57</f>
        <v>-830</v>
      </c>
      <c r="T57" s="72">
        <f t="shared" si="5"/>
        <v>-830</v>
      </c>
      <c r="U57" s="71"/>
      <c r="V57" s="52"/>
      <c r="W57" s="54">
        <f t="shared" si="8"/>
        <v>-830</v>
      </c>
    </row>
    <row r="58" spans="1:23" ht="15" thickBot="1">
      <c r="A58" s="3">
        <v>1899231</v>
      </c>
      <c r="B58" s="83">
        <v>43400</v>
      </c>
      <c r="C58" s="4">
        <v>50</v>
      </c>
      <c r="D58" s="94">
        <v>6288</v>
      </c>
      <c r="E58" s="91">
        <v>3495</v>
      </c>
      <c r="F58" s="91">
        <v>2234</v>
      </c>
      <c r="G58" s="4" t="s">
        <v>9</v>
      </c>
      <c r="H58" s="40">
        <f>E58-'май 2018'!E60</f>
        <v>293</v>
      </c>
      <c r="I58" s="42">
        <f>F58-'май 2018'!F60</f>
        <v>187</v>
      </c>
      <c r="J58" s="51">
        <f>'ноя 2018'!E58</f>
        <v>3495</v>
      </c>
      <c r="K58" s="51">
        <f>'ноя 2018'!F58</f>
        <v>2234</v>
      </c>
      <c r="L58">
        <f t="shared" si="0"/>
        <v>0</v>
      </c>
      <c r="M58">
        <f t="shared" si="0"/>
        <v>0</v>
      </c>
      <c r="N58" s="57">
        <f t="shared" si="2"/>
        <v>0</v>
      </c>
      <c r="O58" s="57">
        <f t="shared" si="3"/>
        <v>0</v>
      </c>
      <c r="P58" s="57">
        <f t="shared" si="6"/>
        <v>0</v>
      </c>
      <c r="Q58" s="52"/>
      <c r="R58" s="57">
        <f t="shared" si="7"/>
        <v>0</v>
      </c>
      <c r="S58" s="76">
        <f>'ноя 2018'!W58</f>
        <v>330.22829999999999</v>
      </c>
      <c r="T58" s="96">
        <f t="shared" si="5"/>
        <v>330.22829999999999</v>
      </c>
      <c r="U58" s="77"/>
      <c r="V58" s="52"/>
      <c r="W58" s="57">
        <f t="shared" si="8"/>
        <v>330.22829999999999</v>
      </c>
    </row>
    <row r="59" spans="1:23" ht="15" thickBot="1">
      <c r="A59" s="3">
        <v>1893425</v>
      </c>
      <c r="B59" s="83">
        <v>43400</v>
      </c>
      <c r="C59" s="4">
        <v>51</v>
      </c>
      <c r="D59" s="94">
        <v>24777</v>
      </c>
      <c r="E59" s="91">
        <v>16403</v>
      </c>
      <c r="F59" s="91">
        <v>8069</v>
      </c>
      <c r="G59" s="4" t="s">
        <v>9</v>
      </c>
      <c r="H59" s="40">
        <f>E59-'май 2018'!E61</f>
        <v>4612</v>
      </c>
      <c r="I59" s="42">
        <f>F59-'май 2018'!F61</f>
        <v>2596</v>
      </c>
      <c r="J59" s="51">
        <f>'ноя 2018'!E59</f>
        <v>14602</v>
      </c>
      <c r="K59" s="51">
        <f>'ноя 2018'!F59</f>
        <v>6987</v>
      </c>
      <c r="L59">
        <f t="shared" si="0"/>
        <v>1801</v>
      </c>
      <c r="M59">
        <f t="shared" si="0"/>
        <v>1082</v>
      </c>
      <c r="N59" s="57">
        <f t="shared" si="2"/>
        <v>10950.08</v>
      </c>
      <c r="O59" s="57">
        <f t="shared" si="3"/>
        <v>2434.5</v>
      </c>
      <c r="P59" s="57">
        <f t="shared" si="6"/>
        <v>13384.58</v>
      </c>
      <c r="Q59" s="52"/>
      <c r="R59" s="57">
        <f t="shared" si="7"/>
        <v>13786.117399999999</v>
      </c>
      <c r="S59" s="76">
        <f>'ноя 2018'!W59</f>
        <v>0</v>
      </c>
      <c r="T59" s="96">
        <f>R59+S59</f>
        <v>13786.117399999999</v>
      </c>
      <c r="U59" s="62">
        <f>T59</f>
        <v>13786.117399999999</v>
      </c>
      <c r="V59" s="52"/>
      <c r="W59" s="57"/>
    </row>
    <row r="60" spans="1:23" ht="15" thickBot="1">
      <c r="A60" s="3">
        <v>1887493</v>
      </c>
      <c r="B60" s="83">
        <v>43400</v>
      </c>
      <c r="C60" s="4">
        <v>52</v>
      </c>
      <c r="D60" s="94">
        <v>7487</v>
      </c>
      <c r="E60" s="91">
        <v>4887</v>
      </c>
      <c r="F60" s="91">
        <v>2163</v>
      </c>
      <c r="G60" s="4" t="s">
        <v>9</v>
      </c>
      <c r="H60" s="40">
        <f>E60-'май 2018'!E62</f>
        <v>504</v>
      </c>
      <c r="I60" s="42">
        <f>F60-'май 2018'!F62</f>
        <v>233</v>
      </c>
      <c r="J60" s="51">
        <f>'ноя 2018'!E60</f>
        <v>4887</v>
      </c>
      <c r="K60" s="51">
        <f>'ноя 2018'!F60</f>
        <v>2163</v>
      </c>
      <c r="L60">
        <f t="shared" si="0"/>
        <v>0</v>
      </c>
      <c r="M60">
        <f t="shared" si="0"/>
        <v>0</v>
      </c>
      <c r="N60" s="57">
        <f t="shared" si="2"/>
        <v>0</v>
      </c>
      <c r="O60" s="57">
        <f t="shared" si="3"/>
        <v>0</v>
      </c>
      <c r="P60" s="57">
        <f t="shared" si="6"/>
        <v>0</v>
      </c>
      <c r="Q60" s="52"/>
      <c r="R60" s="57">
        <f t="shared" si="7"/>
        <v>0</v>
      </c>
      <c r="S60" s="76">
        <f>'ноя 2018'!W60</f>
        <v>-611.14650000000006</v>
      </c>
      <c r="T60" s="72">
        <f t="shared" si="5"/>
        <v>-611.14650000000006</v>
      </c>
      <c r="U60" s="77"/>
      <c r="V60" s="52"/>
      <c r="W60" s="54">
        <f t="shared" si="8"/>
        <v>-611.14650000000006</v>
      </c>
    </row>
    <row r="61" spans="1:23" ht="15" thickBot="1">
      <c r="A61" s="3">
        <v>1899001</v>
      </c>
      <c r="B61" s="83">
        <v>43400</v>
      </c>
      <c r="C61" s="4">
        <v>53</v>
      </c>
      <c r="D61" s="94">
        <v>56391</v>
      </c>
      <c r="E61" s="91">
        <v>35135</v>
      </c>
      <c r="F61" s="91">
        <v>19698</v>
      </c>
      <c r="G61" s="4" t="s">
        <v>9</v>
      </c>
      <c r="H61" s="40">
        <f>E61-'май 2018'!E63</f>
        <v>1034</v>
      </c>
      <c r="I61" s="42">
        <f>F61-'май 2018'!F63</f>
        <v>2191</v>
      </c>
      <c r="J61" s="51">
        <f>'ноя 2018'!E61</f>
        <v>35106</v>
      </c>
      <c r="K61" s="51">
        <f>'ноя 2018'!F61</f>
        <v>19680</v>
      </c>
      <c r="L61">
        <f t="shared" si="0"/>
        <v>29</v>
      </c>
      <c r="M61">
        <f t="shared" si="0"/>
        <v>18</v>
      </c>
      <c r="N61" s="57">
        <f t="shared" si="2"/>
        <v>176.32</v>
      </c>
      <c r="O61" s="57">
        <f t="shared" si="3"/>
        <v>40.5</v>
      </c>
      <c r="P61" s="57">
        <f t="shared" si="6"/>
        <v>216.82</v>
      </c>
      <c r="Q61" s="52"/>
      <c r="R61" s="57">
        <f t="shared" si="7"/>
        <v>223.3246</v>
      </c>
      <c r="S61" s="76">
        <f>'ноя 2018'!W61</f>
        <v>0</v>
      </c>
      <c r="T61" s="96">
        <f t="shared" si="5"/>
        <v>223.3246</v>
      </c>
      <c r="U61" s="62">
        <v>224</v>
      </c>
      <c r="V61" s="52">
        <f>U61-T61</f>
        <v>0.67539999999999623</v>
      </c>
      <c r="W61" s="57"/>
    </row>
    <row r="62" spans="1:23" ht="15" thickBot="1">
      <c r="A62" s="3">
        <v>1897503</v>
      </c>
      <c r="B62" s="83">
        <v>43400</v>
      </c>
      <c r="C62" s="4">
        <v>54</v>
      </c>
      <c r="D62" s="94">
        <v>426</v>
      </c>
      <c r="E62" s="91">
        <v>229</v>
      </c>
      <c r="F62" s="91">
        <v>184</v>
      </c>
      <c r="G62" s="4" t="s">
        <v>9</v>
      </c>
      <c r="H62" s="40">
        <f>E62-'май 2018'!E64</f>
        <v>3</v>
      </c>
      <c r="I62" s="42">
        <f>F62-'май 2018'!F64</f>
        <v>8</v>
      </c>
      <c r="J62" s="51">
        <f>'ноя 2018'!E62</f>
        <v>229</v>
      </c>
      <c r="K62" s="51">
        <f>'ноя 2018'!F62</f>
        <v>184</v>
      </c>
      <c r="L62">
        <f t="shared" si="0"/>
        <v>0</v>
      </c>
      <c r="M62">
        <f t="shared" si="0"/>
        <v>0</v>
      </c>
      <c r="N62" s="57">
        <f t="shared" si="2"/>
        <v>0</v>
      </c>
      <c r="O62" s="57">
        <f t="shared" si="3"/>
        <v>0</v>
      </c>
      <c r="P62" s="57">
        <f t="shared" si="6"/>
        <v>0</v>
      </c>
      <c r="Q62" s="52"/>
      <c r="R62" s="57">
        <f t="shared" si="7"/>
        <v>0</v>
      </c>
      <c r="S62" s="76">
        <f>'ноя 2018'!W62</f>
        <v>37.327200000000005</v>
      </c>
      <c r="T62" s="77">
        <f t="shared" si="5"/>
        <v>37.327200000000005</v>
      </c>
      <c r="U62" s="77"/>
      <c r="V62" s="52"/>
      <c r="W62" s="57">
        <f t="shared" si="8"/>
        <v>37.327200000000005</v>
      </c>
    </row>
    <row r="63" spans="1:23" ht="15" thickBot="1">
      <c r="A63" s="3">
        <v>1892300</v>
      </c>
      <c r="B63" s="83">
        <v>43400</v>
      </c>
      <c r="C63" s="4">
        <v>55</v>
      </c>
      <c r="D63" s="94">
        <v>8407</v>
      </c>
      <c r="E63" s="91">
        <v>6004</v>
      </c>
      <c r="F63" s="91">
        <v>2359</v>
      </c>
      <c r="G63" s="4" t="s">
        <v>9</v>
      </c>
      <c r="H63" s="40">
        <f>E63-'май 2018'!E65</f>
        <v>707</v>
      </c>
      <c r="I63" s="42">
        <f>F63-'май 2018'!F65</f>
        <v>354</v>
      </c>
      <c r="J63" s="51">
        <f>'ноя 2018'!E63</f>
        <v>5948</v>
      </c>
      <c r="K63" s="51">
        <f>'ноя 2018'!F63</f>
        <v>2335</v>
      </c>
      <c r="L63">
        <f t="shared" si="0"/>
        <v>56</v>
      </c>
      <c r="M63">
        <f t="shared" si="0"/>
        <v>24</v>
      </c>
      <c r="N63" s="57">
        <f t="shared" si="2"/>
        <v>340.48</v>
      </c>
      <c r="O63" s="57">
        <f t="shared" si="3"/>
        <v>54</v>
      </c>
      <c r="P63" s="57">
        <f t="shared" si="6"/>
        <v>394.48</v>
      </c>
      <c r="Q63" s="52"/>
      <c r="R63" s="57">
        <f t="shared" si="7"/>
        <v>406.31440000000003</v>
      </c>
      <c r="S63" s="76">
        <f>'ноя 2018'!W63</f>
        <v>0</v>
      </c>
      <c r="T63" s="96">
        <f t="shared" si="5"/>
        <v>406.31440000000003</v>
      </c>
      <c r="U63" s="62">
        <f>T63</f>
        <v>406.31440000000003</v>
      </c>
      <c r="V63" s="52"/>
      <c r="W63" s="57"/>
    </row>
    <row r="64" spans="1:23" ht="15" thickBot="1">
      <c r="A64" s="3">
        <v>1898851</v>
      </c>
      <c r="B64" s="83">
        <v>43400</v>
      </c>
      <c r="C64" s="4">
        <v>56</v>
      </c>
      <c r="D64" s="94">
        <v>22442</v>
      </c>
      <c r="E64" s="91">
        <v>14776</v>
      </c>
      <c r="F64" s="91">
        <v>6967</v>
      </c>
      <c r="G64" s="4" t="s">
        <v>9</v>
      </c>
      <c r="H64" s="40">
        <f>E64-'май 2018'!E66</f>
        <v>1714</v>
      </c>
      <c r="I64" s="42">
        <f>F64-'май 2018'!F66</f>
        <v>792</v>
      </c>
      <c r="J64" s="51">
        <f>'ноя 2018'!E64</f>
        <v>14776</v>
      </c>
      <c r="K64" s="51">
        <f>'ноя 2018'!F64</f>
        <v>6967</v>
      </c>
      <c r="L64">
        <f t="shared" si="0"/>
        <v>0</v>
      </c>
      <c r="M64">
        <f t="shared" si="0"/>
        <v>0</v>
      </c>
      <c r="N64" s="57">
        <f t="shared" si="2"/>
        <v>0</v>
      </c>
      <c r="O64" s="57">
        <f t="shared" si="3"/>
        <v>0</v>
      </c>
      <c r="P64" s="57">
        <f t="shared" si="6"/>
        <v>0</v>
      </c>
      <c r="Q64" s="52"/>
      <c r="R64" s="57">
        <f t="shared" si="7"/>
        <v>0</v>
      </c>
      <c r="S64" s="76">
        <f>'ноя 2018'!W64</f>
        <v>605.72239999999988</v>
      </c>
      <c r="T64" s="96">
        <f t="shared" si="5"/>
        <v>605.72239999999988</v>
      </c>
      <c r="U64" s="77"/>
      <c r="V64" s="52"/>
      <c r="W64" s="57">
        <f t="shared" si="8"/>
        <v>605.72239999999988</v>
      </c>
    </row>
    <row r="65" spans="1:23" ht="15" thickBot="1">
      <c r="A65" s="3">
        <v>1900126</v>
      </c>
      <c r="B65" s="83">
        <v>43400</v>
      </c>
      <c r="C65" s="4">
        <v>57</v>
      </c>
      <c r="D65" s="94">
        <v>5058</v>
      </c>
      <c r="E65" s="91">
        <v>3936</v>
      </c>
      <c r="F65" s="91">
        <v>1066</v>
      </c>
      <c r="G65" s="4" t="s">
        <v>9</v>
      </c>
      <c r="H65" s="40">
        <f>E65-'май 2018'!E67</f>
        <v>263</v>
      </c>
      <c r="I65" s="42">
        <f>F65-'май 2018'!F67</f>
        <v>62</v>
      </c>
      <c r="J65" s="51">
        <f>'ноя 2018'!E65</f>
        <v>3936</v>
      </c>
      <c r="K65" s="51">
        <f>'ноя 2018'!F65</f>
        <v>1066</v>
      </c>
      <c r="L65">
        <f t="shared" si="0"/>
        <v>0</v>
      </c>
      <c r="M65">
        <f t="shared" si="0"/>
        <v>0</v>
      </c>
      <c r="N65" s="57">
        <f t="shared" si="2"/>
        <v>0</v>
      </c>
      <c r="O65" s="57">
        <f t="shared" si="3"/>
        <v>0</v>
      </c>
      <c r="P65" s="57">
        <f t="shared" si="6"/>
        <v>0</v>
      </c>
      <c r="Q65" s="52"/>
      <c r="R65" s="57">
        <f t="shared" si="7"/>
        <v>0</v>
      </c>
      <c r="S65" s="76">
        <f>'ноя 2018'!W65</f>
        <v>118.98559999999999</v>
      </c>
      <c r="T65" s="96">
        <f t="shared" si="5"/>
        <v>118.98559999999999</v>
      </c>
      <c r="U65" s="77"/>
      <c r="V65" s="52"/>
      <c r="W65" s="57">
        <f t="shared" si="8"/>
        <v>118.98559999999999</v>
      </c>
    </row>
    <row r="66" spans="1:23" ht="15" thickBot="1">
      <c r="A66" s="3">
        <v>1899583</v>
      </c>
      <c r="B66" s="83">
        <v>43400</v>
      </c>
      <c r="C66" s="4">
        <v>58</v>
      </c>
      <c r="D66" s="94">
        <v>1629</v>
      </c>
      <c r="E66" s="91">
        <v>878</v>
      </c>
      <c r="F66" s="91">
        <v>553</v>
      </c>
      <c r="G66" s="4" t="s">
        <v>9</v>
      </c>
      <c r="H66" s="40">
        <f>E66-'май 2018'!E68</f>
        <v>106</v>
      </c>
      <c r="I66" s="42">
        <f>F66-'май 2018'!F68</f>
        <v>75</v>
      </c>
      <c r="J66" s="51">
        <f>'ноя 2018'!E66</f>
        <v>878</v>
      </c>
      <c r="K66" s="51">
        <f>'ноя 2018'!F66</f>
        <v>553</v>
      </c>
      <c r="L66">
        <f t="shared" si="0"/>
        <v>0</v>
      </c>
      <c r="M66">
        <f t="shared" si="0"/>
        <v>0</v>
      </c>
      <c r="N66" s="57">
        <f t="shared" si="2"/>
        <v>0</v>
      </c>
      <c r="O66" s="57">
        <f t="shared" si="3"/>
        <v>0</v>
      </c>
      <c r="P66" s="57">
        <f t="shared" si="6"/>
        <v>0</v>
      </c>
      <c r="Q66" s="52"/>
      <c r="R66" s="57">
        <f t="shared" si="7"/>
        <v>0</v>
      </c>
      <c r="S66" s="76">
        <f>'ноя 2018'!W66</f>
        <v>426.23460000000006</v>
      </c>
      <c r="T66" s="77">
        <f t="shared" si="5"/>
        <v>426.23460000000006</v>
      </c>
      <c r="U66" s="77"/>
      <c r="V66" s="52"/>
      <c r="W66" s="57">
        <f t="shared" si="8"/>
        <v>426.23460000000006</v>
      </c>
    </row>
    <row r="67" spans="1:23" ht="15" thickBot="1">
      <c r="A67" s="3">
        <v>1895451</v>
      </c>
      <c r="B67" s="83">
        <v>43400</v>
      </c>
      <c r="C67" s="4">
        <v>59</v>
      </c>
      <c r="D67" s="94">
        <v>575</v>
      </c>
      <c r="E67" s="91">
        <v>384</v>
      </c>
      <c r="F67" s="91">
        <v>175</v>
      </c>
      <c r="G67" s="4" t="s">
        <v>9</v>
      </c>
      <c r="H67" s="40">
        <f>E67-'май 2018'!E69</f>
        <v>26</v>
      </c>
      <c r="I67" s="42">
        <f>F67-'май 2018'!F69</f>
        <v>7</v>
      </c>
      <c r="J67" s="51">
        <f>'ноя 2018'!E67</f>
        <v>384</v>
      </c>
      <c r="K67" s="51">
        <f>'ноя 2018'!F67</f>
        <v>175</v>
      </c>
      <c r="L67">
        <f t="shared" si="0"/>
        <v>0</v>
      </c>
      <c r="M67">
        <f t="shared" si="0"/>
        <v>0</v>
      </c>
      <c r="N67" s="57">
        <f t="shared" si="2"/>
        <v>0</v>
      </c>
      <c r="O67" s="57">
        <f t="shared" si="3"/>
        <v>0</v>
      </c>
      <c r="P67" s="57">
        <f t="shared" si="6"/>
        <v>0</v>
      </c>
      <c r="Q67" s="52"/>
      <c r="R67" s="57">
        <f t="shared" si="7"/>
        <v>0</v>
      </c>
      <c r="S67" s="76">
        <f>'ноя 2018'!W67</f>
        <v>18.787200000000002</v>
      </c>
      <c r="T67" s="77">
        <f t="shared" si="5"/>
        <v>18.787200000000002</v>
      </c>
      <c r="U67" s="77"/>
      <c r="V67" s="52"/>
      <c r="W67" s="57">
        <f t="shared" si="8"/>
        <v>18.787200000000002</v>
      </c>
    </row>
    <row r="68" spans="1:23" ht="15" thickBot="1">
      <c r="A68" s="3">
        <v>1893420</v>
      </c>
      <c r="B68" s="83">
        <v>43400</v>
      </c>
      <c r="C68" s="4">
        <v>60</v>
      </c>
      <c r="D68" s="94">
        <v>1637</v>
      </c>
      <c r="E68" s="91">
        <v>984</v>
      </c>
      <c r="F68" s="91">
        <v>318</v>
      </c>
      <c r="G68" s="4" t="s">
        <v>9</v>
      </c>
      <c r="H68" s="40">
        <f>E68-'май 2018'!E70</f>
        <v>57</v>
      </c>
      <c r="I68" s="42">
        <f>F68-'май 2018'!F70</f>
        <v>0</v>
      </c>
      <c r="J68" s="51">
        <f>'ноя 2018'!E68</f>
        <v>984</v>
      </c>
      <c r="K68" s="51">
        <f>'ноя 2018'!F68</f>
        <v>318</v>
      </c>
      <c r="L68">
        <f t="shared" si="0"/>
        <v>0</v>
      </c>
      <c r="M68">
        <f t="shared" si="0"/>
        <v>0</v>
      </c>
      <c r="N68" s="57">
        <f t="shared" si="2"/>
        <v>0</v>
      </c>
      <c r="O68" s="57">
        <f t="shared" si="3"/>
        <v>0</v>
      </c>
      <c r="P68" s="57">
        <f t="shared" si="6"/>
        <v>0</v>
      </c>
      <c r="Q68" s="52"/>
      <c r="R68" s="57">
        <f t="shared" si="7"/>
        <v>0</v>
      </c>
      <c r="S68" s="76">
        <f>'ноя 2018'!W68</f>
        <v>353.78440000000001</v>
      </c>
      <c r="T68" s="77">
        <f t="shared" si="5"/>
        <v>353.78440000000001</v>
      </c>
      <c r="U68" s="77"/>
      <c r="V68" s="52"/>
      <c r="W68" s="57">
        <f t="shared" si="8"/>
        <v>353.78440000000001</v>
      </c>
    </row>
    <row r="69" spans="1:23" ht="15" thickBot="1">
      <c r="A69" s="3">
        <v>1896958</v>
      </c>
      <c r="B69" s="83">
        <v>43400</v>
      </c>
      <c r="C69" s="4" t="s">
        <v>15</v>
      </c>
      <c r="D69" s="94">
        <v>3300</v>
      </c>
      <c r="E69" s="91">
        <v>2170</v>
      </c>
      <c r="F69" s="91">
        <v>619</v>
      </c>
      <c r="G69" s="4" t="s">
        <v>9</v>
      </c>
      <c r="H69" s="40">
        <f>E69-'май 2018'!E71</f>
        <v>157</v>
      </c>
      <c r="I69" s="42">
        <f>F69-'май 2018'!F71</f>
        <v>60</v>
      </c>
      <c r="J69" s="51">
        <f>'ноя 2018'!E69</f>
        <v>2170</v>
      </c>
      <c r="K69" s="51">
        <f>'ноя 2018'!F69</f>
        <v>619</v>
      </c>
      <c r="L69">
        <f t="shared" ref="L69:M72" si="9">E69-J69</f>
        <v>0</v>
      </c>
      <c r="M69">
        <f t="shared" si="9"/>
        <v>0</v>
      </c>
      <c r="N69" s="57">
        <f t="shared" si="2"/>
        <v>0</v>
      </c>
      <c r="O69" s="57">
        <f t="shared" si="3"/>
        <v>0</v>
      </c>
      <c r="P69" s="57">
        <f t="shared" si="6"/>
        <v>0</v>
      </c>
      <c r="Q69" s="52"/>
      <c r="R69" s="57">
        <f t="shared" si="7"/>
        <v>0</v>
      </c>
      <c r="S69" s="76">
        <f>'ноя 2018'!W69</f>
        <v>231.7088</v>
      </c>
      <c r="T69" s="96">
        <f t="shared" si="5"/>
        <v>231.7088</v>
      </c>
      <c r="U69" s="77"/>
      <c r="V69" s="52"/>
      <c r="W69" s="57">
        <f t="shared" si="8"/>
        <v>231.7088</v>
      </c>
    </row>
    <row r="70" spans="1:23" ht="15" thickBot="1">
      <c r="A70" s="3">
        <v>1897047</v>
      </c>
      <c r="B70" s="83">
        <v>43400</v>
      </c>
      <c r="C70" s="4">
        <v>61</v>
      </c>
      <c r="D70" s="94">
        <v>2963</v>
      </c>
      <c r="E70" s="91">
        <v>1759</v>
      </c>
      <c r="F70" s="91">
        <v>528</v>
      </c>
      <c r="G70" s="4" t="s">
        <v>9</v>
      </c>
      <c r="H70" s="40">
        <f>E70-'май 2018'!E72</f>
        <v>177</v>
      </c>
      <c r="I70" s="42">
        <f>F70-'май 2018'!F72</f>
        <v>42</v>
      </c>
      <c r="J70" s="51">
        <f>'ноя 2018'!E70</f>
        <v>1759</v>
      </c>
      <c r="K70" s="51">
        <f>'ноя 2018'!F70</f>
        <v>528</v>
      </c>
      <c r="L70">
        <f t="shared" si="9"/>
        <v>0</v>
      </c>
      <c r="M70">
        <f t="shared" si="9"/>
        <v>0</v>
      </c>
      <c r="N70" s="57">
        <f t="shared" si="2"/>
        <v>0</v>
      </c>
      <c r="O70" s="57">
        <f t="shared" si="3"/>
        <v>0</v>
      </c>
      <c r="P70" s="57">
        <f t="shared" si="6"/>
        <v>0</v>
      </c>
      <c r="Q70" s="52"/>
      <c r="R70" s="57">
        <f t="shared" si="7"/>
        <v>0</v>
      </c>
      <c r="S70" s="76">
        <f>'ноя 2018'!W70</f>
        <v>142.54460000000006</v>
      </c>
      <c r="T70" s="71">
        <f t="shared" si="5"/>
        <v>142.54460000000006</v>
      </c>
      <c r="U70" s="77"/>
      <c r="V70" s="52"/>
      <c r="W70" s="57">
        <f t="shared" si="8"/>
        <v>142.54460000000006</v>
      </c>
    </row>
    <row r="71" spans="1:23" ht="15" thickBot="1">
      <c r="A71" s="3">
        <v>5038385</v>
      </c>
      <c r="B71" s="83">
        <v>43400</v>
      </c>
      <c r="C71" s="4">
        <v>62</v>
      </c>
      <c r="D71" s="94">
        <v>24438</v>
      </c>
      <c r="E71" s="91">
        <v>14495</v>
      </c>
      <c r="F71" s="91">
        <v>8453</v>
      </c>
      <c r="G71" s="4" t="s">
        <v>16</v>
      </c>
      <c r="H71" s="40">
        <f>E71-'май 2018'!E73</f>
        <v>988</v>
      </c>
      <c r="I71" s="42">
        <f>F71-'май 2018'!F73</f>
        <v>500</v>
      </c>
      <c r="J71" s="51">
        <f>'ноя 2018'!E71</f>
        <v>14075</v>
      </c>
      <c r="K71" s="51">
        <f>'ноя 2018'!F71</f>
        <v>8230</v>
      </c>
      <c r="L71">
        <f t="shared" si="9"/>
        <v>420</v>
      </c>
      <c r="M71">
        <f t="shared" si="9"/>
        <v>223</v>
      </c>
      <c r="N71" s="57">
        <f t="shared" si="2"/>
        <v>2553.6</v>
      </c>
      <c r="O71" s="57">
        <f t="shared" si="3"/>
        <v>501.75</v>
      </c>
      <c r="P71" s="57">
        <f t="shared" si="6"/>
        <v>3055.35</v>
      </c>
      <c r="Q71" s="52"/>
      <c r="R71" s="57">
        <f t="shared" si="7"/>
        <v>3147.0104999999999</v>
      </c>
      <c r="S71" s="76">
        <f>'ноя 2018'!W71</f>
        <v>0</v>
      </c>
      <c r="T71" s="96">
        <f t="shared" si="5"/>
        <v>3147.0104999999999</v>
      </c>
      <c r="U71" s="62">
        <f>T71</f>
        <v>3147.0104999999999</v>
      </c>
      <c r="V71" s="52"/>
      <c r="W71" s="57"/>
    </row>
    <row r="72" spans="1:23" ht="15" thickBot="1">
      <c r="A72" s="3">
        <v>1851821</v>
      </c>
      <c r="B72" s="83">
        <v>43400</v>
      </c>
      <c r="C72" s="4" t="s">
        <v>17</v>
      </c>
      <c r="D72" s="94">
        <v>7714</v>
      </c>
      <c r="E72" s="91">
        <v>6197</v>
      </c>
      <c r="F72" s="91">
        <v>1492</v>
      </c>
      <c r="G72" s="4" t="s">
        <v>9</v>
      </c>
      <c r="H72" s="40">
        <f>E72-'май 2018'!E74</f>
        <v>4701</v>
      </c>
      <c r="I72" s="42">
        <f>F72-'май 2018'!F74</f>
        <v>876</v>
      </c>
      <c r="J72" s="51">
        <f>'ноя 2018'!E72</f>
        <v>6197</v>
      </c>
      <c r="K72" s="51">
        <f>'ноя 2018'!F72</f>
        <v>1492</v>
      </c>
      <c r="L72">
        <f t="shared" si="9"/>
        <v>0</v>
      </c>
      <c r="M72">
        <f t="shared" si="9"/>
        <v>0</v>
      </c>
      <c r="N72" s="57">
        <f t="shared" ref="N72:N135" si="10">L72*6.08</f>
        <v>0</v>
      </c>
      <c r="O72" s="57">
        <f t="shared" ref="O72:O135" si="11">M72*2.25</f>
        <v>0</v>
      </c>
      <c r="P72" s="57">
        <f t="shared" si="6"/>
        <v>0</v>
      </c>
      <c r="Q72" s="52"/>
      <c r="R72" s="57">
        <f t="shared" si="7"/>
        <v>0</v>
      </c>
      <c r="S72" s="76">
        <f>'ноя 2018'!W72</f>
        <v>1465.9806000000001</v>
      </c>
      <c r="T72" s="97">
        <f t="shared" si="5"/>
        <v>1465.9806000000001</v>
      </c>
      <c r="U72" s="62">
        <v>1500</v>
      </c>
      <c r="V72" s="52">
        <f>U72-T72</f>
        <v>34.019399999999905</v>
      </c>
      <c r="W72" s="57"/>
    </row>
    <row r="73" spans="1:23" ht="15" thickBot="1">
      <c r="A73" s="3">
        <v>1832248</v>
      </c>
      <c r="B73" s="83">
        <v>43400</v>
      </c>
      <c r="C73" s="4">
        <v>63</v>
      </c>
      <c r="D73" s="94">
        <v>2398</v>
      </c>
      <c r="E73" s="91">
        <v>1691</v>
      </c>
      <c r="F73" s="91">
        <v>671</v>
      </c>
      <c r="G73" s="4" t="s">
        <v>9</v>
      </c>
      <c r="H73" s="40">
        <f>E73-'май 2018'!E75</f>
        <v>-3541</v>
      </c>
      <c r="I73" s="42">
        <f>F73-'май 2018'!F75</f>
        <v>-504</v>
      </c>
      <c r="J73" s="51">
        <f>'ноя 2018'!E73</f>
        <v>1691</v>
      </c>
      <c r="K73" s="51">
        <f>'ноя 2018'!F73</f>
        <v>671</v>
      </c>
      <c r="L73">
        <f t="shared" ref="L73:L104" si="12">E73-J73</f>
        <v>0</v>
      </c>
      <c r="M73">
        <f t="shared" ref="M73:M104" si="13">F73-K73</f>
        <v>0</v>
      </c>
      <c r="N73" s="57">
        <f t="shared" si="10"/>
        <v>0</v>
      </c>
      <c r="O73" s="57">
        <f t="shared" si="11"/>
        <v>0</v>
      </c>
      <c r="P73" s="57">
        <f t="shared" si="6"/>
        <v>0</v>
      </c>
      <c r="Q73" s="52"/>
      <c r="R73" s="57">
        <f t="shared" si="7"/>
        <v>0</v>
      </c>
      <c r="S73" s="76">
        <f>'ноя 2018'!W73</f>
        <v>-92.75199999999991</v>
      </c>
      <c r="T73" s="72">
        <f t="shared" ref="T73:T136" si="14">R73+S73</f>
        <v>-92.75199999999991</v>
      </c>
      <c r="U73" s="77"/>
      <c r="V73" s="52"/>
      <c r="W73" s="54">
        <f t="shared" si="8"/>
        <v>-92.75199999999991</v>
      </c>
    </row>
    <row r="74" spans="1:23" ht="15" thickBot="1">
      <c r="A74" s="3">
        <v>1854020</v>
      </c>
      <c r="B74" s="83">
        <v>43400</v>
      </c>
      <c r="C74" s="4">
        <v>64</v>
      </c>
      <c r="D74" s="94">
        <v>15826</v>
      </c>
      <c r="E74" s="91">
        <v>10003</v>
      </c>
      <c r="F74" s="91">
        <v>5715</v>
      </c>
      <c r="G74" s="4" t="s">
        <v>9</v>
      </c>
      <c r="H74" s="40">
        <f>E74-'май 2018'!E76</f>
        <v>40</v>
      </c>
      <c r="I74" s="42">
        <f>F74-'май 2018'!F76</f>
        <v>4</v>
      </c>
      <c r="J74" s="51">
        <f>'ноя 2018'!E74</f>
        <v>10003</v>
      </c>
      <c r="K74" s="51">
        <f>'ноя 2018'!F74</f>
        <v>5714</v>
      </c>
      <c r="L74">
        <f t="shared" si="12"/>
        <v>0</v>
      </c>
      <c r="M74">
        <f t="shared" si="13"/>
        <v>1</v>
      </c>
      <c r="N74" s="57">
        <f t="shared" si="10"/>
        <v>0</v>
      </c>
      <c r="O74" s="57">
        <f t="shared" si="11"/>
        <v>2.25</v>
      </c>
      <c r="P74" s="57">
        <f t="shared" si="6"/>
        <v>2.25</v>
      </c>
      <c r="Q74" s="52"/>
      <c r="R74" s="57">
        <f t="shared" si="7"/>
        <v>2.3174999999999999</v>
      </c>
      <c r="S74" s="76">
        <f>'ноя 2018'!W74</f>
        <v>96.253500000000003</v>
      </c>
      <c r="T74" s="71">
        <f t="shared" si="14"/>
        <v>98.570999999999998</v>
      </c>
      <c r="U74" s="77"/>
      <c r="V74" s="52"/>
      <c r="W74" s="57">
        <f t="shared" ref="W74:W137" si="15">T74-U74</f>
        <v>98.570999999999998</v>
      </c>
    </row>
    <row r="75" spans="1:23" ht="15" thickBot="1">
      <c r="A75" s="3">
        <v>1899103</v>
      </c>
      <c r="B75" s="83">
        <v>43400</v>
      </c>
      <c r="C75" s="4">
        <v>65</v>
      </c>
      <c r="D75" s="94">
        <v>13749</v>
      </c>
      <c r="E75" s="91">
        <v>8733</v>
      </c>
      <c r="F75" s="91">
        <v>4446</v>
      </c>
      <c r="G75" s="4" t="s">
        <v>9</v>
      </c>
      <c r="H75" s="40">
        <f>E75-'май 2018'!E77</f>
        <v>963</v>
      </c>
      <c r="I75" s="42">
        <f>F75-'май 2018'!F77</f>
        <v>647</v>
      </c>
      <c r="J75" s="51">
        <f>'ноя 2018'!E75</f>
        <v>8733</v>
      </c>
      <c r="K75" s="51">
        <f>'ноя 2018'!F75</f>
        <v>4446</v>
      </c>
      <c r="L75">
        <f t="shared" si="12"/>
        <v>0</v>
      </c>
      <c r="M75">
        <f t="shared" si="13"/>
        <v>0</v>
      </c>
      <c r="N75" s="57">
        <f t="shared" si="10"/>
        <v>0</v>
      </c>
      <c r="O75" s="57">
        <f t="shared" si="11"/>
        <v>0</v>
      </c>
      <c r="P75" s="57">
        <f t="shared" ref="P75:P138" si="16">N75+O75</f>
        <v>0</v>
      </c>
      <c r="Q75" s="52">
        <f>'ноя 2018'!V75</f>
        <v>919</v>
      </c>
      <c r="R75" s="54">
        <f t="shared" ref="R75:R138" si="17">P75+P75*3%-Q75</f>
        <v>-919</v>
      </c>
      <c r="S75" s="76">
        <f>'ноя 2018'!W75</f>
        <v>0</v>
      </c>
      <c r="T75" s="71">
        <f t="shared" si="14"/>
        <v>-919</v>
      </c>
      <c r="U75" s="71"/>
      <c r="V75" s="52"/>
      <c r="W75" s="54">
        <f t="shared" si="15"/>
        <v>-919</v>
      </c>
    </row>
    <row r="76" spans="1:23" ht="15" thickBot="1">
      <c r="A76" s="3">
        <v>1897162</v>
      </c>
      <c r="B76" s="83">
        <v>43400</v>
      </c>
      <c r="C76" s="4">
        <v>66</v>
      </c>
      <c r="D76" s="94">
        <v>11553</v>
      </c>
      <c r="E76" s="91">
        <v>6273</v>
      </c>
      <c r="F76" s="91">
        <v>4881</v>
      </c>
      <c r="G76" s="4" t="s">
        <v>9</v>
      </c>
      <c r="H76" s="40">
        <f>E76-'май 2018'!E78</f>
        <v>1214</v>
      </c>
      <c r="I76" s="42">
        <f>F76-'май 2018'!F78</f>
        <v>907</v>
      </c>
      <c r="J76" s="51">
        <f>'ноя 2018'!E76</f>
        <v>6273</v>
      </c>
      <c r="K76" s="51">
        <f>'ноя 2018'!F76</f>
        <v>4881</v>
      </c>
      <c r="L76">
        <f t="shared" si="12"/>
        <v>0</v>
      </c>
      <c r="M76">
        <f t="shared" si="13"/>
        <v>0</v>
      </c>
      <c r="N76" s="57">
        <f t="shared" si="10"/>
        <v>0</v>
      </c>
      <c r="O76" s="57">
        <f t="shared" si="11"/>
        <v>0</v>
      </c>
      <c r="P76" s="57">
        <f t="shared" si="16"/>
        <v>0</v>
      </c>
      <c r="Q76" s="52"/>
      <c r="R76" s="57">
        <f t="shared" si="17"/>
        <v>0</v>
      </c>
      <c r="S76" s="76">
        <f>'ноя 2018'!W76</f>
        <v>4622.0718000000006</v>
      </c>
      <c r="T76" s="97">
        <f t="shared" si="14"/>
        <v>4622.0718000000006</v>
      </c>
      <c r="U76" s="62">
        <f>T76</f>
        <v>4622.0718000000006</v>
      </c>
      <c r="V76" s="52"/>
      <c r="W76" s="57"/>
    </row>
    <row r="77" spans="1:23" ht="15" thickBot="1">
      <c r="A77" s="3">
        <v>1897281</v>
      </c>
      <c r="B77" s="83">
        <v>43400</v>
      </c>
      <c r="C77" s="4">
        <v>67</v>
      </c>
      <c r="D77" s="94">
        <v>2487</v>
      </c>
      <c r="E77" s="91">
        <v>1585</v>
      </c>
      <c r="F77" s="91">
        <v>576</v>
      </c>
      <c r="G77" s="4" t="s">
        <v>9</v>
      </c>
      <c r="H77" s="40">
        <f>E77-'май 2018'!E79</f>
        <v>219</v>
      </c>
      <c r="I77" s="42">
        <f>F77-'май 2018'!F79</f>
        <v>97</v>
      </c>
      <c r="J77" s="51">
        <f>'ноя 2018'!E77</f>
        <v>1585</v>
      </c>
      <c r="K77" s="51">
        <f>'ноя 2018'!F77</f>
        <v>576</v>
      </c>
      <c r="L77">
        <f t="shared" si="12"/>
        <v>0</v>
      </c>
      <c r="M77">
        <f t="shared" si="13"/>
        <v>0</v>
      </c>
      <c r="N77" s="57">
        <f t="shared" si="10"/>
        <v>0</v>
      </c>
      <c r="O77" s="57">
        <f t="shared" si="11"/>
        <v>0</v>
      </c>
      <c r="P77" s="57">
        <f t="shared" si="16"/>
        <v>0</v>
      </c>
      <c r="Q77" s="52"/>
      <c r="R77" s="57">
        <f t="shared" si="17"/>
        <v>0</v>
      </c>
      <c r="S77" s="76">
        <f>'ноя 2018'!W77</f>
        <v>25.049600000000002</v>
      </c>
      <c r="T77" s="71">
        <f t="shared" si="14"/>
        <v>25.049600000000002</v>
      </c>
      <c r="U77" s="71"/>
      <c r="V77" s="52"/>
      <c r="W77" s="57">
        <f t="shared" si="15"/>
        <v>25.049600000000002</v>
      </c>
    </row>
    <row r="78" spans="1:23" ht="15" thickBot="1">
      <c r="A78" s="3">
        <v>1896605</v>
      </c>
      <c r="B78" s="83">
        <v>43400</v>
      </c>
      <c r="C78" s="4">
        <v>68</v>
      </c>
      <c r="D78" s="94">
        <v>1642</v>
      </c>
      <c r="E78" s="91">
        <v>1145</v>
      </c>
      <c r="F78" s="91">
        <v>448</v>
      </c>
      <c r="G78" s="4" t="s">
        <v>9</v>
      </c>
      <c r="H78" s="40">
        <f>E78-'май 2018'!E80</f>
        <v>144</v>
      </c>
      <c r="I78" s="42">
        <f>F78-'май 2018'!F80</f>
        <v>52</v>
      </c>
      <c r="J78" s="51">
        <f>'ноя 2018'!E78</f>
        <v>1145</v>
      </c>
      <c r="K78" s="51">
        <f>'ноя 2018'!F78</f>
        <v>448</v>
      </c>
      <c r="L78">
        <f t="shared" si="12"/>
        <v>0</v>
      </c>
      <c r="M78">
        <f t="shared" si="13"/>
        <v>0</v>
      </c>
      <c r="N78" s="57">
        <f t="shared" si="10"/>
        <v>0</v>
      </c>
      <c r="O78" s="57">
        <f t="shared" si="11"/>
        <v>0</v>
      </c>
      <c r="P78" s="57">
        <f t="shared" si="16"/>
        <v>0</v>
      </c>
      <c r="Q78" s="52"/>
      <c r="R78" s="57">
        <f t="shared" si="17"/>
        <v>0</v>
      </c>
      <c r="S78" s="76">
        <f>'ноя 2018'!W78</f>
        <v>232.15169999999998</v>
      </c>
      <c r="T78" s="71">
        <f t="shared" si="14"/>
        <v>232.15169999999998</v>
      </c>
      <c r="U78" s="77"/>
      <c r="V78" s="52"/>
      <c r="W78" s="57">
        <f t="shared" si="15"/>
        <v>232.15169999999998</v>
      </c>
    </row>
    <row r="79" spans="1:23" ht="15" thickBot="1">
      <c r="A79" s="3">
        <v>1897959</v>
      </c>
      <c r="B79" s="83">
        <v>43400</v>
      </c>
      <c r="C79" s="4">
        <v>69</v>
      </c>
      <c r="D79" s="94">
        <v>1017</v>
      </c>
      <c r="E79" s="91">
        <v>482</v>
      </c>
      <c r="F79" s="91">
        <v>535</v>
      </c>
      <c r="G79" s="4" t="s">
        <v>9</v>
      </c>
      <c r="H79" s="40">
        <f>E79-'май 2018'!E81</f>
        <v>16</v>
      </c>
      <c r="I79" s="42">
        <f>F79-'май 2018'!F81</f>
        <v>25</v>
      </c>
      <c r="J79" s="51">
        <f>'ноя 2018'!E79</f>
        <v>482</v>
      </c>
      <c r="K79" s="51">
        <f>'ноя 2018'!F79</f>
        <v>535</v>
      </c>
      <c r="L79">
        <f t="shared" si="12"/>
        <v>0</v>
      </c>
      <c r="M79">
        <f t="shared" si="13"/>
        <v>0</v>
      </c>
      <c r="N79" s="57">
        <f t="shared" si="10"/>
        <v>0</v>
      </c>
      <c r="O79" s="57">
        <f t="shared" si="11"/>
        <v>0</v>
      </c>
      <c r="P79" s="57">
        <f t="shared" si="16"/>
        <v>0</v>
      </c>
      <c r="Q79" s="52"/>
      <c r="R79" s="57">
        <f t="shared" si="17"/>
        <v>0</v>
      </c>
      <c r="S79" s="76">
        <f>'ноя 2018'!W79</f>
        <v>-2242.0751999999998</v>
      </c>
      <c r="T79" s="87">
        <f t="shared" si="14"/>
        <v>-2242.0751999999998</v>
      </c>
      <c r="U79" s="77"/>
      <c r="V79" s="52"/>
      <c r="W79" s="54">
        <f t="shared" si="15"/>
        <v>-2242.0751999999998</v>
      </c>
    </row>
    <row r="80" spans="1:23" ht="15" thickBot="1">
      <c r="A80" s="3">
        <v>1899086</v>
      </c>
      <c r="B80" s="83">
        <v>43400</v>
      </c>
      <c r="C80" s="4">
        <v>70</v>
      </c>
      <c r="D80" s="94">
        <v>23961</v>
      </c>
      <c r="E80" s="91">
        <v>16095</v>
      </c>
      <c r="F80" s="91">
        <v>7624</v>
      </c>
      <c r="G80" s="4" t="s">
        <v>9</v>
      </c>
      <c r="H80" s="40">
        <f>E80-'май 2018'!E82</f>
        <v>1475</v>
      </c>
      <c r="I80" s="42">
        <f>F80-'май 2018'!F82</f>
        <v>586</v>
      </c>
      <c r="J80" s="51">
        <f>'ноя 2018'!E80</f>
        <v>15924</v>
      </c>
      <c r="K80" s="51">
        <f>'ноя 2018'!F80</f>
        <v>7497</v>
      </c>
      <c r="L80">
        <f t="shared" si="12"/>
        <v>171</v>
      </c>
      <c r="M80">
        <f t="shared" si="13"/>
        <v>127</v>
      </c>
      <c r="N80" s="57">
        <f t="shared" si="10"/>
        <v>1039.68</v>
      </c>
      <c r="O80" s="57">
        <f t="shared" si="11"/>
        <v>285.75</v>
      </c>
      <c r="P80" s="57">
        <f t="shared" si="16"/>
        <v>1325.43</v>
      </c>
      <c r="Q80" s="52"/>
      <c r="R80" s="57">
        <f t="shared" si="17"/>
        <v>1365.1929</v>
      </c>
      <c r="S80" s="76">
        <f>'ноя 2018'!W80</f>
        <v>0</v>
      </c>
      <c r="T80" s="98">
        <f>R80+S80</f>
        <v>1365.1929</v>
      </c>
      <c r="U80" s="95"/>
      <c r="V80" s="52"/>
      <c r="W80" s="57">
        <f t="shared" si="15"/>
        <v>1365.1929</v>
      </c>
    </row>
    <row r="81" spans="1:23" ht="15" thickBot="1">
      <c r="A81" s="3">
        <v>1897136</v>
      </c>
      <c r="B81" s="83">
        <v>43400</v>
      </c>
      <c r="C81" s="4">
        <v>71</v>
      </c>
      <c r="D81" s="94">
        <v>27670</v>
      </c>
      <c r="E81" s="91">
        <v>16662</v>
      </c>
      <c r="F81" s="91">
        <v>9436</v>
      </c>
      <c r="G81" s="4" t="s">
        <v>9</v>
      </c>
      <c r="H81" s="40">
        <f>E81-'май 2018'!E83</f>
        <v>3507</v>
      </c>
      <c r="I81" s="42">
        <f>F81-'май 2018'!F83</f>
        <v>1961</v>
      </c>
      <c r="J81" s="51">
        <f>'ноя 2018'!E81</f>
        <v>15490</v>
      </c>
      <c r="K81" s="51">
        <f>'ноя 2018'!F81</f>
        <v>8700</v>
      </c>
      <c r="L81">
        <f t="shared" si="12"/>
        <v>1172</v>
      </c>
      <c r="M81">
        <f t="shared" si="13"/>
        <v>736</v>
      </c>
      <c r="N81" s="57">
        <f t="shared" si="10"/>
        <v>7125.76</v>
      </c>
      <c r="O81" s="57">
        <f t="shared" si="11"/>
        <v>1656</v>
      </c>
      <c r="P81" s="57">
        <f t="shared" si="16"/>
        <v>8781.76</v>
      </c>
      <c r="Q81" s="52"/>
      <c r="R81" s="57">
        <f t="shared" si="17"/>
        <v>9045.2128000000012</v>
      </c>
      <c r="S81" s="76">
        <f>'ноя 2018'!W81</f>
        <v>0</v>
      </c>
      <c r="T81" s="96">
        <f t="shared" si="14"/>
        <v>9045.2128000000012</v>
      </c>
      <c r="U81" s="62">
        <v>9045</v>
      </c>
      <c r="V81" s="52">
        <v>-0.21</v>
      </c>
      <c r="W81" s="57"/>
    </row>
    <row r="82" spans="1:23" ht="15" thickBot="1">
      <c r="A82" s="3">
        <v>1898827</v>
      </c>
      <c r="B82" s="83">
        <v>43400</v>
      </c>
      <c r="C82" s="4">
        <v>72</v>
      </c>
      <c r="D82" s="94">
        <v>3971</v>
      </c>
      <c r="E82" s="91">
        <v>2343</v>
      </c>
      <c r="F82" s="91">
        <v>969</v>
      </c>
      <c r="G82" s="4" t="s">
        <v>9</v>
      </c>
      <c r="H82" s="40">
        <f>E82-'май 2018'!E84</f>
        <v>313</v>
      </c>
      <c r="I82" s="42">
        <f>F82-'май 2018'!F84</f>
        <v>135</v>
      </c>
      <c r="J82" s="51">
        <f>'ноя 2018'!E82</f>
        <v>2343</v>
      </c>
      <c r="K82" s="51">
        <f>'ноя 2018'!F82</f>
        <v>969</v>
      </c>
      <c r="L82">
        <f t="shared" si="12"/>
        <v>0</v>
      </c>
      <c r="M82">
        <f t="shared" si="13"/>
        <v>0</v>
      </c>
      <c r="N82" s="57">
        <f t="shared" si="10"/>
        <v>0</v>
      </c>
      <c r="O82" s="57">
        <f t="shared" si="11"/>
        <v>0</v>
      </c>
      <c r="P82" s="57">
        <f t="shared" si="16"/>
        <v>0</v>
      </c>
      <c r="Q82" s="52"/>
      <c r="R82" s="57">
        <f t="shared" si="17"/>
        <v>0</v>
      </c>
      <c r="S82" s="76">
        <f>'ноя 2018'!W82</f>
        <v>-46.251900000000006</v>
      </c>
      <c r="T82" s="72">
        <f t="shared" si="14"/>
        <v>-46.251900000000006</v>
      </c>
      <c r="U82" s="77"/>
      <c r="V82" s="52"/>
      <c r="W82" s="54">
        <f t="shared" si="15"/>
        <v>-46.251900000000006</v>
      </c>
    </row>
    <row r="83" spans="1:23" ht="15" thickBot="1">
      <c r="A83" s="3">
        <v>1894002</v>
      </c>
      <c r="B83" s="83">
        <v>43400</v>
      </c>
      <c r="C83" s="4">
        <v>73</v>
      </c>
      <c r="D83" s="94">
        <v>130</v>
      </c>
      <c r="E83" s="91">
        <v>92</v>
      </c>
      <c r="F83" s="91">
        <v>23</v>
      </c>
      <c r="G83" s="4" t="s">
        <v>9</v>
      </c>
      <c r="H83" s="40">
        <f>E83-'май 2018'!E85</f>
        <v>10</v>
      </c>
      <c r="I83" s="42">
        <f>F83-'май 2018'!F85</f>
        <v>3</v>
      </c>
      <c r="J83" s="51">
        <f>'ноя 2018'!E83</f>
        <v>91</v>
      </c>
      <c r="K83" s="51">
        <f>'ноя 2018'!F83</f>
        <v>23</v>
      </c>
      <c r="L83">
        <f t="shared" si="12"/>
        <v>1</v>
      </c>
      <c r="M83">
        <f t="shared" si="13"/>
        <v>0</v>
      </c>
      <c r="N83" s="57">
        <f t="shared" si="10"/>
        <v>6.08</v>
      </c>
      <c r="O83" s="57">
        <f t="shared" si="11"/>
        <v>0</v>
      </c>
      <c r="P83" s="57">
        <f t="shared" si="16"/>
        <v>6.08</v>
      </c>
      <c r="Q83" s="52"/>
      <c r="R83" s="57">
        <f t="shared" si="17"/>
        <v>6.2624000000000004</v>
      </c>
      <c r="S83" s="76">
        <f>'ноя 2018'!W83</f>
        <v>63.149300000000004</v>
      </c>
      <c r="T83" s="88">
        <f t="shared" si="14"/>
        <v>69.41170000000001</v>
      </c>
      <c r="U83" s="77"/>
      <c r="V83" s="52"/>
      <c r="W83" s="57">
        <f t="shared" si="15"/>
        <v>69.41170000000001</v>
      </c>
    </row>
    <row r="84" spans="1:23" ht="15" thickBot="1">
      <c r="A84" s="3">
        <v>1895005</v>
      </c>
      <c r="B84" s="83">
        <v>43400</v>
      </c>
      <c r="C84" s="4">
        <v>74</v>
      </c>
      <c r="D84" s="94">
        <v>4251</v>
      </c>
      <c r="E84" s="91">
        <v>3447</v>
      </c>
      <c r="F84" s="91">
        <v>775</v>
      </c>
      <c r="G84" s="4" t="s">
        <v>9</v>
      </c>
      <c r="H84" s="40">
        <f>E84-'май 2018'!E86</f>
        <v>504</v>
      </c>
      <c r="I84" s="42">
        <f>F84-'май 2018'!F86</f>
        <v>80</v>
      </c>
      <c r="J84" s="51">
        <f>'ноя 2018'!E84</f>
        <v>3438</v>
      </c>
      <c r="K84" s="51">
        <f>'ноя 2018'!F84</f>
        <v>775</v>
      </c>
      <c r="L84">
        <f t="shared" si="12"/>
        <v>9</v>
      </c>
      <c r="M84">
        <f t="shared" si="13"/>
        <v>0</v>
      </c>
      <c r="N84" s="57">
        <f t="shared" si="10"/>
        <v>54.72</v>
      </c>
      <c r="O84" s="57">
        <f t="shared" si="11"/>
        <v>0</v>
      </c>
      <c r="P84" s="57">
        <f t="shared" si="16"/>
        <v>54.72</v>
      </c>
      <c r="Q84" s="52"/>
      <c r="R84" s="57">
        <f t="shared" si="17"/>
        <v>56.361599999999996</v>
      </c>
      <c r="S84" s="76">
        <f>'ноя 2018'!W84</f>
        <v>0</v>
      </c>
      <c r="T84" s="77">
        <f t="shared" si="14"/>
        <v>56.361599999999996</v>
      </c>
      <c r="U84" s="77"/>
      <c r="V84" s="52"/>
      <c r="W84" s="57">
        <f t="shared" si="15"/>
        <v>56.361599999999996</v>
      </c>
    </row>
    <row r="85" spans="1:23" ht="15" thickBot="1">
      <c r="A85" s="3">
        <v>1895262</v>
      </c>
      <c r="B85" s="83">
        <v>43400</v>
      </c>
      <c r="C85" s="4">
        <v>75</v>
      </c>
      <c r="D85" s="94">
        <v>10625</v>
      </c>
      <c r="E85" s="91">
        <v>6553</v>
      </c>
      <c r="F85" s="91">
        <v>3833</v>
      </c>
      <c r="G85" s="4" t="s">
        <v>9</v>
      </c>
      <c r="H85" s="40">
        <f>E85-'май 2018'!E87</f>
        <v>593</v>
      </c>
      <c r="I85" s="42">
        <f>F85-'май 2018'!F87</f>
        <v>378</v>
      </c>
      <c r="J85" s="51">
        <f>'ноя 2018'!E85</f>
        <v>6475</v>
      </c>
      <c r="K85" s="51">
        <f>'ноя 2018'!F85</f>
        <v>3781</v>
      </c>
      <c r="L85">
        <f t="shared" si="12"/>
        <v>78</v>
      </c>
      <c r="M85">
        <f t="shared" si="13"/>
        <v>52</v>
      </c>
      <c r="N85" s="57">
        <f t="shared" si="10"/>
        <v>474.24</v>
      </c>
      <c r="O85" s="57">
        <f t="shared" si="11"/>
        <v>117</v>
      </c>
      <c r="P85" s="57">
        <f t="shared" si="16"/>
        <v>591.24</v>
      </c>
      <c r="Q85" s="52"/>
      <c r="R85" s="57">
        <f t="shared" si="17"/>
        <v>608.97720000000004</v>
      </c>
      <c r="S85" s="76">
        <f>'ноя 2018'!W85</f>
        <v>0</v>
      </c>
      <c r="T85" s="97">
        <f t="shared" si="14"/>
        <v>608.97720000000004</v>
      </c>
      <c r="U85" s="73">
        <f>T85</f>
        <v>608.97720000000004</v>
      </c>
      <c r="V85" s="52"/>
      <c r="W85" s="57"/>
    </row>
    <row r="86" spans="1:23" ht="15" thickBot="1">
      <c r="A86" s="3">
        <v>1897097</v>
      </c>
      <c r="B86" s="83">
        <v>43400</v>
      </c>
      <c r="C86" s="4">
        <v>76</v>
      </c>
      <c r="D86" s="94">
        <v>3553</v>
      </c>
      <c r="E86" s="91">
        <v>2030</v>
      </c>
      <c r="F86" s="91">
        <v>1210</v>
      </c>
      <c r="G86" s="4" t="s">
        <v>9</v>
      </c>
      <c r="H86" s="40">
        <f>E86-'май 2018'!E88</f>
        <v>193</v>
      </c>
      <c r="I86" s="42">
        <f>F86-'май 2018'!F88</f>
        <v>101</v>
      </c>
      <c r="J86" s="51">
        <f>'ноя 2018'!E86</f>
        <v>2030</v>
      </c>
      <c r="K86" s="51">
        <f>'ноя 2018'!F86</f>
        <v>1210</v>
      </c>
      <c r="L86">
        <f t="shared" si="12"/>
        <v>0</v>
      </c>
      <c r="M86">
        <f t="shared" si="13"/>
        <v>0</v>
      </c>
      <c r="N86" s="57">
        <f t="shared" si="10"/>
        <v>0</v>
      </c>
      <c r="O86" s="57">
        <f t="shared" si="11"/>
        <v>0</v>
      </c>
      <c r="P86" s="57">
        <f t="shared" si="16"/>
        <v>0</v>
      </c>
      <c r="Q86" s="52"/>
      <c r="R86" s="57">
        <f t="shared" si="17"/>
        <v>0</v>
      </c>
      <c r="S86" s="76">
        <f>'ноя 2018'!W86</f>
        <v>99.013899999999992</v>
      </c>
      <c r="T86" s="77">
        <f t="shared" si="14"/>
        <v>99.013899999999992</v>
      </c>
      <c r="U86" s="77"/>
      <c r="V86" s="52"/>
      <c r="W86" s="57">
        <f t="shared" si="15"/>
        <v>99.013899999999992</v>
      </c>
    </row>
    <row r="87" spans="1:23" ht="15" thickBot="1">
      <c r="A87" s="3">
        <v>1899921</v>
      </c>
      <c r="B87" s="83">
        <v>43400</v>
      </c>
      <c r="C87" s="4">
        <v>77</v>
      </c>
      <c r="D87" s="94">
        <v>25540</v>
      </c>
      <c r="E87" s="91">
        <v>14133</v>
      </c>
      <c r="F87" s="91">
        <v>9598</v>
      </c>
      <c r="G87" s="4" t="s">
        <v>9</v>
      </c>
      <c r="H87" s="40">
        <f>E87-'май 2018'!E89</f>
        <v>1045</v>
      </c>
      <c r="I87" s="42">
        <f>F87-'май 2018'!F89</f>
        <v>709</v>
      </c>
      <c r="J87" s="51">
        <f>'ноя 2018'!E87</f>
        <v>14133</v>
      </c>
      <c r="K87" s="51">
        <f>'ноя 2018'!F87</f>
        <v>9598</v>
      </c>
      <c r="L87">
        <f t="shared" si="12"/>
        <v>0</v>
      </c>
      <c r="M87">
        <f t="shared" si="13"/>
        <v>0</v>
      </c>
      <c r="N87" s="57">
        <f t="shared" si="10"/>
        <v>0</v>
      </c>
      <c r="O87" s="57">
        <f t="shared" si="11"/>
        <v>0</v>
      </c>
      <c r="P87" s="57">
        <f t="shared" si="16"/>
        <v>0</v>
      </c>
      <c r="Q87" s="52"/>
      <c r="R87" s="57">
        <f t="shared" si="17"/>
        <v>0</v>
      </c>
      <c r="S87" s="76">
        <f>'ноя 2018'!W87</f>
        <v>8643.5231000000003</v>
      </c>
      <c r="T87" s="88">
        <f t="shared" si="14"/>
        <v>8643.5231000000003</v>
      </c>
      <c r="U87" s="77"/>
      <c r="V87" s="52"/>
      <c r="W87" s="57">
        <f t="shared" si="15"/>
        <v>8643.5231000000003</v>
      </c>
    </row>
    <row r="88" spans="1:23" ht="15" thickBot="1">
      <c r="A88" s="3">
        <v>5039191</v>
      </c>
      <c r="B88" s="83">
        <v>43400</v>
      </c>
      <c r="C88" s="4">
        <v>78</v>
      </c>
      <c r="D88" s="94">
        <v>9764</v>
      </c>
      <c r="E88" s="91">
        <v>2344</v>
      </c>
      <c r="F88" s="91">
        <v>1028</v>
      </c>
      <c r="G88" s="4" t="s">
        <v>16</v>
      </c>
      <c r="H88" s="40">
        <f>E88-'май 2018'!E90</f>
        <v>211</v>
      </c>
      <c r="I88" s="42">
        <f>F88-'май 2018'!F90</f>
        <v>169</v>
      </c>
      <c r="J88" s="51">
        <f>'ноя 2018'!E88</f>
        <v>2344</v>
      </c>
      <c r="K88" s="51">
        <f>'ноя 2018'!F88</f>
        <v>1028</v>
      </c>
      <c r="L88">
        <f t="shared" si="12"/>
        <v>0</v>
      </c>
      <c r="M88">
        <f t="shared" si="13"/>
        <v>0</v>
      </c>
      <c r="N88" s="57">
        <f t="shared" si="10"/>
        <v>0</v>
      </c>
      <c r="O88" s="57">
        <f t="shared" si="11"/>
        <v>0</v>
      </c>
      <c r="P88" s="57">
        <f t="shared" si="16"/>
        <v>0</v>
      </c>
      <c r="Q88" s="52"/>
      <c r="R88" s="57">
        <f t="shared" si="17"/>
        <v>0</v>
      </c>
      <c r="S88" s="76">
        <f>'ноя 2018'!W88</f>
        <v>3219.1516999999999</v>
      </c>
      <c r="T88" s="88">
        <f t="shared" si="14"/>
        <v>3219.1516999999999</v>
      </c>
      <c r="U88" s="77"/>
      <c r="V88" s="52"/>
      <c r="W88" s="57">
        <f t="shared" si="15"/>
        <v>3219.1516999999999</v>
      </c>
    </row>
    <row r="89" spans="1:23" ht="15" thickBot="1">
      <c r="A89" s="3">
        <v>1849142</v>
      </c>
      <c r="B89" s="83">
        <v>43400</v>
      </c>
      <c r="C89" s="4">
        <v>79</v>
      </c>
      <c r="D89" s="94">
        <v>41128</v>
      </c>
      <c r="E89" s="91">
        <v>23180</v>
      </c>
      <c r="F89" s="91">
        <v>15846</v>
      </c>
      <c r="G89" s="4" t="s">
        <v>9</v>
      </c>
      <c r="H89" s="40">
        <f>E89-'май 2018'!E91</f>
        <v>830</v>
      </c>
      <c r="I89" s="42">
        <f>F89-'май 2018'!F91</f>
        <v>599</v>
      </c>
      <c r="J89" s="51">
        <f>'ноя 2018'!E89</f>
        <v>22880</v>
      </c>
      <c r="K89" s="51">
        <f>'ноя 2018'!F89</f>
        <v>15650</v>
      </c>
      <c r="L89">
        <f t="shared" si="12"/>
        <v>300</v>
      </c>
      <c r="M89">
        <f t="shared" si="13"/>
        <v>196</v>
      </c>
      <c r="N89" s="57">
        <f t="shared" si="10"/>
        <v>1824</v>
      </c>
      <c r="O89" s="57">
        <f t="shared" si="11"/>
        <v>441</v>
      </c>
      <c r="P89" s="57">
        <f t="shared" si="16"/>
        <v>2265</v>
      </c>
      <c r="Q89" s="52"/>
      <c r="R89" s="57">
        <f t="shared" si="17"/>
        <v>2332.9499999999998</v>
      </c>
      <c r="S89" s="76">
        <f>'ноя 2018'!W89</f>
        <v>0</v>
      </c>
      <c r="T89" s="77">
        <f t="shared" si="14"/>
        <v>2332.9499999999998</v>
      </c>
      <c r="U89" s="77"/>
      <c r="V89" s="52"/>
      <c r="W89" s="57">
        <f t="shared" si="15"/>
        <v>2332.9499999999998</v>
      </c>
    </row>
    <row r="90" spans="1:23" ht="15" thickBot="1">
      <c r="A90" s="3">
        <v>1847675</v>
      </c>
      <c r="B90" s="83">
        <v>43400.625</v>
      </c>
      <c r="C90" s="4">
        <v>80</v>
      </c>
      <c r="D90" s="94">
        <v>263</v>
      </c>
      <c r="E90" s="91">
        <v>154</v>
      </c>
      <c r="F90" s="91">
        <v>37</v>
      </c>
      <c r="G90" s="4" t="s">
        <v>9</v>
      </c>
      <c r="H90" s="40">
        <f>E90-'май 2018'!E92</f>
        <v>1</v>
      </c>
      <c r="I90" s="42">
        <f>F90-'май 2018'!F92</f>
        <v>0</v>
      </c>
      <c r="J90" s="51">
        <f>'ноя 2018'!E90</f>
        <v>154</v>
      </c>
      <c r="K90" s="51">
        <f>'ноя 2018'!F90</f>
        <v>37</v>
      </c>
      <c r="L90">
        <f t="shared" si="12"/>
        <v>0</v>
      </c>
      <c r="M90">
        <f t="shared" si="13"/>
        <v>0</v>
      </c>
      <c r="N90" s="57">
        <f t="shared" si="10"/>
        <v>0</v>
      </c>
      <c r="O90" s="57">
        <f t="shared" si="11"/>
        <v>0</v>
      </c>
      <c r="P90" s="57">
        <f t="shared" si="16"/>
        <v>0</v>
      </c>
      <c r="Q90" s="52"/>
      <c r="R90" s="57">
        <f t="shared" si="17"/>
        <v>0</v>
      </c>
      <c r="S90" s="76">
        <f>'ноя 2018'!W90</f>
        <v>0</v>
      </c>
      <c r="T90" s="77">
        <f t="shared" si="14"/>
        <v>0</v>
      </c>
      <c r="U90" s="77"/>
      <c r="V90" s="52"/>
      <c r="W90" s="57">
        <f t="shared" si="15"/>
        <v>0</v>
      </c>
    </row>
    <row r="91" spans="1:23" ht="15" thickBot="1">
      <c r="A91" s="3">
        <v>1900131</v>
      </c>
      <c r="B91" s="83">
        <v>43400</v>
      </c>
      <c r="C91" s="4">
        <v>81</v>
      </c>
      <c r="D91" s="94">
        <v>1565</v>
      </c>
      <c r="E91" s="91">
        <v>1275</v>
      </c>
      <c r="F91" s="91">
        <v>260</v>
      </c>
      <c r="G91" s="4" t="s">
        <v>9</v>
      </c>
      <c r="H91" s="40">
        <f>E91-'май 2018'!E93</f>
        <v>146</v>
      </c>
      <c r="I91" s="42">
        <f>F91-'май 2018'!F93</f>
        <v>28</v>
      </c>
      <c r="J91" s="51">
        <f>'ноя 2018'!E91</f>
        <v>1274</v>
      </c>
      <c r="K91" s="51">
        <f>'ноя 2018'!F91</f>
        <v>260</v>
      </c>
      <c r="L91">
        <f t="shared" si="12"/>
        <v>1</v>
      </c>
      <c r="M91">
        <f t="shared" si="13"/>
        <v>0</v>
      </c>
      <c r="N91" s="57">
        <f t="shared" si="10"/>
        <v>6.08</v>
      </c>
      <c r="O91" s="57">
        <f t="shared" si="11"/>
        <v>0</v>
      </c>
      <c r="P91" s="57">
        <f t="shared" si="16"/>
        <v>6.08</v>
      </c>
      <c r="Q91" s="52"/>
      <c r="R91" s="57">
        <f t="shared" si="17"/>
        <v>6.2624000000000004</v>
      </c>
      <c r="S91" s="76">
        <f>'ноя 2018'!W91</f>
        <v>94.626100000000008</v>
      </c>
      <c r="T91" s="77">
        <f t="shared" si="14"/>
        <v>100.88850000000001</v>
      </c>
      <c r="U91" s="77"/>
      <c r="V91" s="52"/>
      <c r="W91" s="57">
        <f t="shared" si="15"/>
        <v>100.88850000000001</v>
      </c>
    </row>
    <row r="92" spans="1:23" ht="15" thickBot="1">
      <c r="A92" s="3">
        <v>1898572</v>
      </c>
      <c r="B92" s="83">
        <v>43400</v>
      </c>
      <c r="C92" s="4">
        <v>82</v>
      </c>
      <c r="D92" s="94">
        <v>304</v>
      </c>
      <c r="E92" s="91">
        <v>261</v>
      </c>
      <c r="F92" s="91">
        <v>10</v>
      </c>
      <c r="G92" s="4" t="s">
        <v>9</v>
      </c>
      <c r="H92" s="40">
        <f>E92-'май 2018'!E94</f>
        <v>18</v>
      </c>
      <c r="I92" s="42">
        <f>F92-'май 2018'!F94</f>
        <v>1</v>
      </c>
      <c r="J92" s="51">
        <f>'ноя 2018'!E92</f>
        <v>261</v>
      </c>
      <c r="K92" s="51">
        <f>'ноя 2018'!F92</f>
        <v>10</v>
      </c>
      <c r="L92">
        <f t="shared" si="12"/>
        <v>0</v>
      </c>
      <c r="M92">
        <f t="shared" si="13"/>
        <v>0</v>
      </c>
      <c r="N92" s="57">
        <f t="shared" si="10"/>
        <v>0</v>
      </c>
      <c r="O92" s="57">
        <f t="shared" si="11"/>
        <v>0</v>
      </c>
      <c r="P92" s="57">
        <f t="shared" si="16"/>
        <v>0</v>
      </c>
      <c r="Q92" s="52"/>
      <c r="R92" s="57">
        <f t="shared" si="17"/>
        <v>0</v>
      </c>
      <c r="S92" s="76">
        <f>'ноя 2018'!W92</f>
        <v>83.728700000000003</v>
      </c>
      <c r="T92" s="77">
        <f t="shared" si="14"/>
        <v>83.728700000000003</v>
      </c>
      <c r="U92" s="77"/>
      <c r="V92" s="52"/>
      <c r="W92" s="57">
        <f t="shared" si="15"/>
        <v>83.728700000000003</v>
      </c>
    </row>
    <row r="93" spans="1:23" ht="15" thickBot="1">
      <c r="A93" s="3">
        <v>1892292</v>
      </c>
      <c r="B93" s="83">
        <v>43400</v>
      </c>
      <c r="C93" s="4">
        <v>83</v>
      </c>
      <c r="D93" s="94">
        <v>8164</v>
      </c>
      <c r="E93" s="91">
        <v>5443</v>
      </c>
      <c r="F93" s="91">
        <v>2420</v>
      </c>
      <c r="G93" s="4" t="s">
        <v>9</v>
      </c>
      <c r="H93" s="40">
        <f>E93-'май 2018'!E95</f>
        <v>557</v>
      </c>
      <c r="I93" s="42">
        <f>F93-'май 2018'!F95</f>
        <v>248</v>
      </c>
      <c r="J93" s="51">
        <f>'ноя 2018'!E93</f>
        <v>5443</v>
      </c>
      <c r="K93" s="51">
        <f>'ноя 2018'!F93</f>
        <v>2420</v>
      </c>
      <c r="L93">
        <f t="shared" si="12"/>
        <v>0</v>
      </c>
      <c r="M93">
        <f t="shared" si="13"/>
        <v>0</v>
      </c>
      <c r="N93" s="57">
        <f t="shared" si="10"/>
        <v>0</v>
      </c>
      <c r="O93" s="57">
        <f t="shared" si="11"/>
        <v>0</v>
      </c>
      <c r="P93" s="57">
        <f t="shared" si="16"/>
        <v>0</v>
      </c>
      <c r="Q93" s="52"/>
      <c r="R93" s="57">
        <f t="shared" si="17"/>
        <v>0</v>
      </c>
      <c r="S93" s="76">
        <f>'ноя 2018'!W93</f>
        <v>1487.732</v>
      </c>
      <c r="T93" s="88">
        <f t="shared" si="14"/>
        <v>1487.732</v>
      </c>
      <c r="U93" s="77"/>
      <c r="V93" s="52"/>
      <c r="W93" s="57">
        <f t="shared" si="15"/>
        <v>1487.732</v>
      </c>
    </row>
    <row r="94" spans="1:23" ht="15" thickBot="1">
      <c r="A94" s="3">
        <v>1892681</v>
      </c>
      <c r="B94" s="83">
        <v>43400</v>
      </c>
      <c r="C94" s="4">
        <v>84</v>
      </c>
      <c r="D94" s="94">
        <v>1</v>
      </c>
      <c r="E94" s="91">
        <v>0</v>
      </c>
      <c r="F94" s="91">
        <v>0</v>
      </c>
      <c r="G94" s="4" t="s">
        <v>9</v>
      </c>
      <c r="H94" s="40">
        <f>E94-'май 2018'!E96</f>
        <v>0</v>
      </c>
      <c r="I94" s="42">
        <f>F94-'май 2018'!F96</f>
        <v>0</v>
      </c>
      <c r="J94" s="51">
        <f>'ноя 2018'!E94</f>
        <v>0</v>
      </c>
      <c r="K94" s="51">
        <f>'ноя 2018'!F94</f>
        <v>0</v>
      </c>
      <c r="L94">
        <f t="shared" si="12"/>
        <v>0</v>
      </c>
      <c r="M94">
        <f t="shared" si="13"/>
        <v>0</v>
      </c>
      <c r="N94" s="57">
        <f t="shared" si="10"/>
        <v>0</v>
      </c>
      <c r="O94" s="57">
        <f t="shared" si="11"/>
        <v>0</v>
      </c>
      <c r="P94" s="57">
        <f t="shared" si="16"/>
        <v>0</v>
      </c>
      <c r="Q94" s="52"/>
      <c r="R94" s="57">
        <f t="shared" si="17"/>
        <v>0</v>
      </c>
      <c r="S94" s="76">
        <f>'ноя 2018'!W94</f>
        <v>0</v>
      </c>
      <c r="T94" s="87">
        <f t="shared" si="14"/>
        <v>0</v>
      </c>
      <c r="U94" s="77"/>
      <c r="V94" s="52"/>
      <c r="W94" s="57">
        <f t="shared" si="15"/>
        <v>0</v>
      </c>
    </row>
    <row r="95" spans="1:23" ht="15" thickBot="1">
      <c r="A95" s="3">
        <v>1899849</v>
      </c>
      <c r="B95" s="83">
        <v>43400</v>
      </c>
      <c r="C95" s="4">
        <v>85</v>
      </c>
      <c r="D95" s="94">
        <v>7302</v>
      </c>
      <c r="E95" s="91">
        <v>3554</v>
      </c>
      <c r="F95" s="91">
        <v>3568</v>
      </c>
      <c r="G95" s="4" t="s">
        <v>9</v>
      </c>
      <c r="H95" s="40">
        <f>E95-'май 2018'!E97</f>
        <v>327</v>
      </c>
      <c r="I95" s="42">
        <f>F95-'май 2018'!F97</f>
        <v>170</v>
      </c>
      <c r="J95" s="51">
        <f>'ноя 2018'!E95</f>
        <v>3554</v>
      </c>
      <c r="K95" s="51">
        <f>'ноя 2018'!F95</f>
        <v>3568</v>
      </c>
      <c r="L95">
        <f t="shared" si="12"/>
        <v>0</v>
      </c>
      <c r="M95">
        <f t="shared" si="13"/>
        <v>0</v>
      </c>
      <c r="N95" s="57">
        <f t="shared" si="10"/>
        <v>0</v>
      </c>
      <c r="O95" s="57">
        <f t="shared" si="11"/>
        <v>0</v>
      </c>
      <c r="P95" s="57">
        <f t="shared" si="16"/>
        <v>0</v>
      </c>
      <c r="Q95" s="52"/>
      <c r="R95" s="57">
        <f t="shared" si="17"/>
        <v>0</v>
      </c>
      <c r="S95" s="76">
        <f>'ноя 2018'!W95</f>
        <v>501.18770000000001</v>
      </c>
      <c r="T95" s="77">
        <f t="shared" si="14"/>
        <v>501.18770000000001</v>
      </c>
      <c r="U95" s="77"/>
      <c r="V95" s="52"/>
      <c r="W95" s="57">
        <f t="shared" si="15"/>
        <v>501.18770000000001</v>
      </c>
    </row>
    <row r="96" spans="1:23" ht="15" thickBot="1">
      <c r="A96" s="3">
        <v>1899104</v>
      </c>
      <c r="B96" s="83">
        <v>43400</v>
      </c>
      <c r="C96" s="4">
        <v>86</v>
      </c>
      <c r="D96" s="94">
        <v>2690</v>
      </c>
      <c r="E96" s="91">
        <v>1978</v>
      </c>
      <c r="F96" s="91">
        <v>299</v>
      </c>
      <c r="G96" s="4" t="s">
        <v>9</v>
      </c>
      <c r="H96" s="40">
        <f>E96-'май 2018'!E98</f>
        <v>134</v>
      </c>
      <c r="I96" s="42">
        <f>F96-'май 2018'!F98</f>
        <v>35</v>
      </c>
      <c r="J96" s="51">
        <f>'ноя 2018'!E96</f>
        <v>1978</v>
      </c>
      <c r="K96" s="51">
        <f>'ноя 2018'!F96</f>
        <v>299</v>
      </c>
      <c r="L96">
        <f t="shared" si="12"/>
        <v>0</v>
      </c>
      <c r="M96">
        <f t="shared" si="13"/>
        <v>0</v>
      </c>
      <c r="N96" s="57">
        <f t="shared" si="10"/>
        <v>0</v>
      </c>
      <c r="O96" s="57">
        <f t="shared" si="11"/>
        <v>0</v>
      </c>
      <c r="P96" s="57">
        <f t="shared" si="16"/>
        <v>0</v>
      </c>
      <c r="Q96" s="52"/>
      <c r="R96" s="57">
        <f t="shared" si="17"/>
        <v>0</v>
      </c>
      <c r="S96" s="76">
        <f>'ноя 2018'!W96</f>
        <v>386.83709999999996</v>
      </c>
      <c r="T96" s="77">
        <f t="shared" si="14"/>
        <v>386.83709999999996</v>
      </c>
      <c r="U96" s="77"/>
      <c r="V96" s="52"/>
      <c r="W96" s="57">
        <f t="shared" si="15"/>
        <v>386.83709999999996</v>
      </c>
    </row>
    <row r="97" spans="1:23" ht="15" thickBot="1">
      <c r="A97" s="3">
        <v>1889774</v>
      </c>
      <c r="B97" s="83">
        <v>43400</v>
      </c>
      <c r="C97" s="4">
        <v>87</v>
      </c>
      <c r="D97" s="94">
        <v>344</v>
      </c>
      <c r="E97" s="91">
        <v>193</v>
      </c>
      <c r="F97" s="91">
        <v>94</v>
      </c>
      <c r="G97" s="4" t="s">
        <v>9</v>
      </c>
      <c r="H97" s="40">
        <f>E97-'май 2018'!E99</f>
        <v>12</v>
      </c>
      <c r="I97" s="42">
        <f>F97-'май 2018'!F99</f>
        <v>6</v>
      </c>
      <c r="J97" s="51">
        <f>'ноя 2018'!E97</f>
        <v>192</v>
      </c>
      <c r="K97" s="51">
        <f>'ноя 2018'!F97</f>
        <v>94</v>
      </c>
      <c r="L97">
        <f t="shared" si="12"/>
        <v>1</v>
      </c>
      <c r="M97">
        <f t="shared" si="13"/>
        <v>0</v>
      </c>
      <c r="N97" s="57">
        <f t="shared" si="10"/>
        <v>6.08</v>
      </c>
      <c r="O97" s="57">
        <f t="shared" si="11"/>
        <v>0</v>
      </c>
      <c r="P97" s="57">
        <f t="shared" si="16"/>
        <v>6.08</v>
      </c>
      <c r="Q97" s="52"/>
      <c r="R97" s="57">
        <f t="shared" si="17"/>
        <v>6.2624000000000004</v>
      </c>
      <c r="S97" s="76">
        <f>'ноя 2018'!W97</f>
        <v>38.264499999999998</v>
      </c>
      <c r="T97" s="77">
        <f t="shared" si="14"/>
        <v>44.526899999999998</v>
      </c>
      <c r="U97" s="77"/>
      <c r="V97" s="52"/>
      <c r="W97" s="57">
        <f t="shared" si="15"/>
        <v>44.526899999999998</v>
      </c>
    </row>
    <row r="98" spans="1:23" ht="15" thickBot="1">
      <c r="A98" s="3">
        <v>1898261</v>
      </c>
      <c r="B98" s="83">
        <v>43400</v>
      </c>
      <c r="C98" s="4">
        <v>88</v>
      </c>
      <c r="D98" s="94">
        <v>7618</v>
      </c>
      <c r="E98" s="91">
        <v>4532</v>
      </c>
      <c r="F98" s="91">
        <v>2704</v>
      </c>
      <c r="G98" s="4" t="s">
        <v>9</v>
      </c>
      <c r="H98" s="40">
        <f>E98-'май 2018'!E100</f>
        <v>644</v>
      </c>
      <c r="I98" s="42">
        <f>F98-'май 2018'!F100</f>
        <v>273</v>
      </c>
      <c r="J98" s="51">
        <f>'ноя 2018'!E98</f>
        <v>4532</v>
      </c>
      <c r="K98" s="51">
        <f>'ноя 2018'!F98</f>
        <v>2704</v>
      </c>
      <c r="L98">
        <f t="shared" si="12"/>
        <v>0</v>
      </c>
      <c r="M98">
        <f t="shared" si="13"/>
        <v>0</v>
      </c>
      <c r="N98" s="57">
        <f t="shared" si="10"/>
        <v>0</v>
      </c>
      <c r="O98" s="57">
        <f t="shared" si="11"/>
        <v>0</v>
      </c>
      <c r="P98" s="57">
        <f t="shared" si="16"/>
        <v>0</v>
      </c>
      <c r="Q98" s="52"/>
      <c r="R98" s="57">
        <f t="shared" si="17"/>
        <v>0</v>
      </c>
      <c r="S98" s="76">
        <f>'ноя 2018'!W98</f>
        <v>737.80139999999983</v>
      </c>
      <c r="T98" s="71">
        <f t="shared" si="14"/>
        <v>737.80139999999983</v>
      </c>
      <c r="U98" s="77"/>
      <c r="V98" s="52"/>
      <c r="W98" s="57">
        <f t="shared" si="15"/>
        <v>737.80139999999983</v>
      </c>
    </row>
    <row r="99" spans="1:23" ht="15" thickBot="1">
      <c r="A99" s="3">
        <v>1898826</v>
      </c>
      <c r="B99" s="83">
        <v>43400</v>
      </c>
      <c r="C99" s="4">
        <v>89</v>
      </c>
      <c r="D99" s="94">
        <v>12137</v>
      </c>
      <c r="E99" s="91">
        <v>7864</v>
      </c>
      <c r="F99" s="91">
        <v>3230</v>
      </c>
      <c r="G99" s="4" t="s">
        <v>9</v>
      </c>
      <c r="H99" s="40">
        <f>E99-'май 2018'!E101</f>
        <v>983</v>
      </c>
      <c r="I99" s="42">
        <f>F99-'май 2018'!F101</f>
        <v>379</v>
      </c>
      <c r="J99" s="51">
        <f>'ноя 2018'!E99</f>
        <v>7827</v>
      </c>
      <c r="K99" s="51">
        <f>'ноя 2018'!F99</f>
        <v>3230</v>
      </c>
      <c r="L99">
        <f t="shared" si="12"/>
        <v>37</v>
      </c>
      <c r="M99">
        <f t="shared" si="13"/>
        <v>0</v>
      </c>
      <c r="N99" s="57">
        <f t="shared" si="10"/>
        <v>224.96</v>
      </c>
      <c r="O99" s="57">
        <f t="shared" si="11"/>
        <v>0</v>
      </c>
      <c r="P99" s="57">
        <f t="shared" si="16"/>
        <v>224.96</v>
      </c>
      <c r="Q99" s="52"/>
      <c r="R99" s="57">
        <f t="shared" si="17"/>
        <v>231.7088</v>
      </c>
      <c r="S99" s="76">
        <f>'ноя 2018'!W99</f>
        <v>1986.6537000000001</v>
      </c>
      <c r="T99" s="77">
        <f t="shared" si="14"/>
        <v>2218.3625000000002</v>
      </c>
      <c r="U99" s="77"/>
      <c r="V99" s="52"/>
      <c r="W99" s="57">
        <f t="shared" si="15"/>
        <v>2218.3625000000002</v>
      </c>
    </row>
    <row r="100" spans="1:23" ht="15" thickBot="1">
      <c r="A100" s="3">
        <v>1898836</v>
      </c>
      <c r="B100" s="83">
        <v>43400</v>
      </c>
      <c r="C100" s="4">
        <v>90</v>
      </c>
      <c r="D100" s="94">
        <v>3271</v>
      </c>
      <c r="E100" s="91">
        <v>2117</v>
      </c>
      <c r="F100" s="91">
        <v>1074</v>
      </c>
      <c r="G100" s="4" t="s">
        <v>9</v>
      </c>
      <c r="H100" s="40">
        <f>E100-'май 2018'!E102</f>
        <v>0</v>
      </c>
      <c r="I100" s="42">
        <f>F100-'май 2018'!F102</f>
        <v>0</v>
      </c>
      <c r="J100" s="51">
        <f>'ноя 2018'!E100</f>
        <v>2117</v>
      </c>
      <c r="K100" s="51">
        <f>'ноя 2018'!F100</f>
        <v>1074</v>
      </c>
      <c r="L100">
        <f t="shared" si="12"/>
        <v>0</v>
      </c>
      <c r="M100">
        <f t="shared" si="13"/>
        <v>0</v>
      </c>
      <c r="N100" s="57">
        <f t="shared" si="10"/>
        <v>0</v>
      </c>
      <c r="O100" s="57">
        <f t="shared" si="11"/>
        <v>0</v>
      </c>
      <c r="P100" s="57">
        <f t="shared" si="16"/>
        <v>0</v>
      </c>
      <c r="Q100" s="52"/>
      <c r="R100" s="57">
        <f t="shared" si="17"/>
        <v>0</v>
      </c>
      <c r="S100" s="76">
        <f>'ноя 2018'!W100</f>
        <v>0</v>
      </c>
      <c r="T100" s="77">
        <f t="shared" si="14"/>
        <v>0</v>
      </c>
      <c r="U100" s="77"/>
      <c r="V100" s="52"/>
      <c r="W100" s="57">
        <f t="shared" si="15"/>
        <v>0</v>
      </c>
    </row>
    <row r="101" spans="1:23" ht="15" thickBot="1">
      <c r="A101" s="3">
        <v>1897224</v>
      </c>
      <c r="B101" s="83">
        <v>43400</v>
      </c>
      <c r="C101" s="4">
        <v>91</v>
      </c>
      <c r="D101" s="94">
        <v>10274</v>
      </c>
      <c r="E101" s="91">
        <v>6199</v>
      </c>
      <c r="F101" s="91">
        <v>3944</v>
      </c>
      <c r="G101" s="4" t="s">
        <v>9</v>
      </c>
      <c r="H101" s="40">
        <f>E101-'май 2018'!E103</f>
        <v>407</v>
      </c>
      <c r="I101" s="42">
        <f>F101-'май 2018'!F103</f>
        <v>165</v>
      </c>
      <c r="J101" s="51">
        <f>'ноя 2018'!E101</f>
        <v>6195</v>
      </c>
      <c r="K101" s="51">
        <f>'ноя 2018'!F101</f>
        <v>3942</v>
      </c>
      <c r="L101">
        <f t="shared" si="12"/>
        <v>4</v>
      </c>
      <c r="M101">
        <f t="shared" si="13"/>
        <v>2</v>
      </c>
      <c r="N101" s="57">
        <f t="shared" si="10"/>
        <v>24.32</v>
      </c>
      <c r="O101" s="57">
        <f t="shared" si="11"/>
        <v>4.5</v>
      </c>
      <c r="P101" s="57">
        <f t="shared" si="16"/>
        <v>28.82</v>
      </c>
      <c r="Q101" s="52"/>
      <c r="R101" s="57">
        <f>P101+P101*3%-Q101</f>
        <v>29.6846</v>
      </c>
      <c r="S101" s="76">
        <f>'ноя 2018'!W101</f>
        <v>-818.82689999999991</v>
      </c>
      <c r="T101" s="72">
        <f t="shared" si="14"/>
        <v>-789.14229999999986</v>
      </c>
      <c r="U101" s="77"/>
      <c r="V101" s="52"/>
      <c r="W101" s="54">
        <f t="shared" si="15"/>
        <v>-789.14229999999986</v>
      </c>
    </row>
    <row r="102" spans="1:23" ht="27" thickBot="1">
      <c r="A102" s="34">
        <v>1898075</v>
      </c>
      <c r="B102" s="83">
        <v>43400</v>
      </c>
      <c r="C102" s="4" t="s">
        <v>18</v>
      </c>
      <c r="D102" s="94">
        <v>13584</v>
      </c>
      <c r="E102" s="91">
        <v>8458</v>
      </c>
      <c r="F102" s="91">
        <v>2606</v>
      </c>
      <c r="G102" s="36" t="s">
        <v>9</v>
      </c>
      <c r="H102" s="38">
        <f>E102-'май 2018'!E104</f>
        <v>99</v>
      </c>
      <c r="I102" s="39">
        <f>F102-'май 2018'!F104</f>
        <v>98</v>
      </c>
      <c r="J102" s="51">
        <f>'ноя 2018'!E102</f>
        <v>8405</v>
      </c>
      <c r="K102" s="51">
        <f>'ноя 2018'!F102</f>
        <v>2547</v>
      </c>
      <c r="L102">
        <f t="shared" si="12"/>
        <v>53</v>
      </c>
      <c r="M102">
        <f t="shared" si="13"/>
        <v>59</v>
      </c>
      <c r="N102" s="57">
        <f t="shared" si="10"/>
        <v>322.24</v>
      </c>
      <c r="O102" s="57">
        <f t="shared" si="11"/>
        <v>132.75</v>
      </c>
      <c r="P102" s="57">
        <f t="shared" si="16"/>
        <v>454.99</v>
      </c>
      <c r="Q102" s="52"/>
      <c r="R102" s="57">
        <f t="shared" si="17"/>
        <v>468.6397</v>
      </c>
      <c r="S102" s="76">
        <f>'ноя 2018'!W102</f>
        <v>477.66250000000002</v>
      </c>
      <c r="T102" s="77">
        <f t="shared" si="14"/>
        <v>946.30220000000008</v>
      </c>
      <c r="U102" s="77"/>
      <c r="V102" s="52"/>
      <c r="W102" s="57">
        <f t="shared" si="15"/>
        <v>946.30220000000008</v>
      </c>
    </row>
    <row r="103" spans="1:23" ht="15" thickBot="1">
      <c r="A103" s="3">
        <v>1740325</v>
      </c>
      <c r="B103" s="83">
        <v>43400</v>
      </c>
      <c r="C103" s="4">
        <v>93</v>
      </c>
      <c r="D103" s="94">
        <v>5628</v>
      </c>
      <c r="E103" s="91">
        <v>3812</v>
      </c>
      <c r="F103" s="91">
        <v>1249</v>
      </c>
      <c r="G103" s="4" t="s">
        <v>9</v>
      </c>
      <c r="H103" s="40">
        <f>E103-'май 2018'!E105</f>
        <v>491</v>
      </c>
      <c r="I103" s="42">
        <f>F103-'май 2018'!F105</f>
        <v>131</v>
      </c>
      <c r="J103" s="51">
        <f>'ноя 2018'!E103</f>
        <v>3812</v>
      </c>
      <c r="K103" s="51">
        <f>'ноя 2018'!F103</f>
        <v>1249</v>
      </c>
      <c r="L103">
        <f t="shared" si="12"/>
        <v>0</v>
      </c>
      <c r="M103">
        <f t="shared" si="13"/>
        <v>0</v>
      </c>
      <c r="N103" s="57">
        <f t="shared" si="10"/>
        <v>0</v>
      </c>
      <c r="O103" s="57">
        <f t="shared" si="11"/>
        <v>0</v>
      </c>
      <c r="P103" s="57">
        <f t="shared" si="16"/>
        <v>0</v>
      </c>
      <c r="Q103" s="52"/>
      <c r="R103" s="57">
        <f t="shared" si="17"/>
        <v>0</v>
      </c>
      <c r="S103" s="76">
        <f>'ноя 2018'!W103</f>
        <v>1823.1412</v>
      </c>
      <c r="T103" s="88">
        <f t="shared" si="14"/>
        <v>1823.1412</v>
      </c>
      <c r="U103" s="77"/>
      <c r="V103" s="52"/>
      <c r="W103" s="57">
        <f t="shared" si="15"/>
        <v>1823.1412</v>
      </c>
    </row>
    <row r="104" spans="1:23" ht="15" thickBot="1">
      <c r="A104" s="3">
        <v>1832541</v>
      </c>
      <c r="B104" s="83">
        <v>43400</v>
      </c>
      <c r="C104" s="4">
        <v>94</v>
      </c>
      <c r="D104" s="94">
        <v>4283</v>
      </c>
      <c r="E104" s="91">
        <v>1885</v>
      </c>
      <c r="F104" s="91">
        <v>658</v>
      </c>
      <c r="G104" s="4" t="s">
        <v>9</v>
      </c>
      <c r="H104" s="40">
        <f>E104-'май 2018'!E106</f>
        <v>3</v>
      </c>
      <c r="I104" s="42">
        <f>F104-'май 2018'!F106</f>
        <v>0</v>
      </c>
      <c r="J104" s="51">
        <f>'ноя 2018'!E104</f>
        <v>1885</v>
      </c>
      <c r="K104" s="51">
        <f>'ноя 2018'!F104</f>
        <v>658</v>
      </c>
      <c r="L104">
        <f t="shared" si="12"/>
        <v>0</v>
      </c>
      <c r="M104">
        <f t="shared" si="13"/>
        <v>0</v>
      </c>
      <c r="N104" s="57">
        <f t="shared" si="10"/>
        <v>0</v>
      </c>
      <c r="O104" s="57">
        <f t="shared" si="11"/>
        <v>0</v>
      </c>
      <c r="P104" s="57">
        <f t="shared" si="16"/>
        <v>0</v>
      </c>
      <c r="Q104" s="52"/>
      <c r="R104" s="57">
        <f t="shared" si="17"/>
        <v>0</v>
      </c>
      <c r="S104" s="76">
        <f>'ноя 2018'!W104</f>
        <v>18.787200000000002</v>
      </c>
      <c r="T104" s="77">
        <f t="shared" si="14"/>
        <v>18.787200000000002</v>
      </c>
      <c r="U104" s="77"/>
      <c r="V104" s="52"/>
      <c r="W104" s="57">
        <f t="shared" si="15"/>
        <v>18.787200000000002</v>
      </c>
    </row>
    <row r="105" spans="1:23" ht="15" thickBot="1">
      <c r="A105" s="3">
        <v>1848195</v>
      </c>
      <c r="B105" s="83">
        <v>43400</v>
      </c>
      <c r="C105" s="4">
        <v>95</v>
      </c>
      <c r="D105" s="94">
        <v>7699</v>
      </c>
      <c r="E105" s="91">
        <v>5771</v>
      </c>
      <c r="F105" s="91">
        <v>1845</v>
      </c>
      <c r="G105" s="4" t="s">
        <v>9</v>
      </c>
      <c r="H105" s="40">
        <f>E105-'май 2018'!E107</f>
        <v>726</v>
      </c>
      <c r="I105" s="42">
        <f>F105-'май 2018'!F107</f>
        <v>253</v>
      </c>
      <c r="J105" s="51">
        <f>'ноя 2018'!E105</f>
        <v>5771</v>
      </c>
      <c r="K105" s="51">
        <f>'ноя 2018'!F105</f>
        <v>1845</v>
      </c>
      <c r="L105">
        <f t="shared" ref="L105:L136" si="18">E105-J105</f>
        <v>0</v>
      </c>
      <c r="M105">
        <f t="shared" ref="M105:M136" si="19">F105-K105</f>
        <v>0</v>
      </c>
      <c r="N105" s="57">
        <f t="shared" si="10"/>
        <v>0</v>
      </c>
      <c r="O105" s="57">
        <f t="shared" si="11"/>
        <v>0</v>
      </c>
      <c r="P105" s="57">
        <f t="shared" si="16"/>
        <v>0</v>
      </c>
      <c r="Q105" s="52"/>
      <c r="R105" s="57">
        <f t="shared" si="17"/>
        <v>0</v>
      </c>
      <c r="S105" s="76">
        <f>'ноя 2018'!W105</f>
        <v>0</v>
      </c>
      <c r="T105" s="95">
        <f t="shared" si="14"/>
        <v>0</v>
      </c>
      <c r="U105" s="95"/>
      <c r="V105" s="52"/>
      <c r="W105" s="57">
        <f t="shared" si="15"/>
        <v>0</v>
      </c>
    </row>
    <row r="106" spans="1:23" ht="15" thickBot="1">
      <c r="A106" s="3">
        <v>1743508</v>
      </c>
      <c r="B106" s="83">
        <v>43400</v>
      </c>
      <c r="C106" s="4">
        <v>96</v>
      </c>
      <c r="D106" s="94">
        <v>4485</v>
      </c>
      <c r="E106" s="91">
        <v>2988</v>
      </c>
      <c r="F106" s="91">
        <v>1443</v>
      </c>
      <c r="G106" s="4" t="s">
        <v>9</v>
      </c>
      <c r="H106" s="40">
        <f>E106-'май 2018'!E108</f>
        <v>217</v>
      </c>
      <c r="I106" s="42">
        <f>F106-'май 2018'!F108</f>
        <v>104</v>
      </c>
      <c r="J106" s="51">
        <f>'ноя 2018'!E106</f>
        <v>2988</v>
      </c>
      <c r="K106" s="51">
        <f>'ноя 2018'!F106</f>
        <v>1443</v>
      </c>
      <c r="L106">
        <f t="shared" si="18"/>
        <v>0</v>
      </c>
      <c r="M106">
        <f t="shared" si="19"/>
        <v>0</v>
      </c>
      <c r="N106" s="57">
        <f t="shared" si="10"/>
        <v>0</v>
      </c>
      <c r="O106" s="57">
        <f t="shared" si="11"/>
        <v>0</v>
      </c>
      <c r="P106" s="57">
        <f t="shared" si="16"/>
        <v>0</v>
      </c>
      <c r="Q106" s="52"/>
      <c r="R106" s="57">
        <f t="shared" si="17"/>
        <v>0</v>
      </c>
      <c r="S106" s="76">
        <f>'ноя 2018'!W106</f>
        <v>-53.422900000000055</v>
      </c>
      <c r="T106" s="72">
        <f t="shared" si="14"/>
        <v>-53.422900000000055</v>
      </c>
      <c r="U106" s="77"/>
      <c r="V106" s="52"/>
      <c r="W106" s="54">
        <f t="shared" si="15"/>
        <v>-53.422900000000055</v>
      </c>
    </row>
    <row r="107" spans="1:23" ht="15" thickBot="1">
      <c r="A107" s="3">
        <v>3832789</v>
      </c>
      <c r="B107" s="83">
        <v>43400</v>
      </c>
      <c r="C107" s="4" t="s">
        <v>19</v>
      </c>
      <c r="D107" s="94">
        <v>5</v>
      </c>
      <c r="E107" s="91">
        <v>3</v>
      </c>
      <c r="F107" s="91">
        <v>0</v>
      </c>
      <c r="G107" s="4" t="s">
        <v>9</v>
      </c>
      <c r="H107" s="40">
        <f>E107-'май 2018'!E110</f>
        <v>3</v>
      </c>
      <c r="I107" s="42">
        <f>F107-'май 2018'!F110</f>
        <v>0</v>
      </c>
      <c r="J107" s="51">
        <f>'ноя 2018'!E107</f>
        <v>3</v>
      </c>
      <c r="K107" s="51">
        <f>'ноя 2018'!F107</f>
        <v>0</v>
      </c>
      <c r="L107">
        <f t="shared" si="18"/>
        <v>0</v>
      </c>
      <c r="M107">
        <f t="shared" si="19"/>
        <v>0</v>
      </c>
      <c r="N107" s="57">
        <f t="shared" si="10"/>
        <v>0</v>
      </c>
      <c r="O107" s="57">
        <f t="shared" si="11"/>
        <v>0</v>
      </c>
      <c r="P107" s="57">
        <f t="shared" si="16"/>
        <v>0</v>
      </c>
      <c r="Q107" s="52"/>
      <c r="R107" s="57">
        <f t="shared" si="17"/>
        <v>0</v>
      </c>
      <c r="S107" s="76">
        <f>'ноя 2018'!W107</f>
        <v>147.34150000000002</v>
      </c>
      <c r="T107" s="87">
        <f t="shared" si="14"/>
        <v>147.34150000000002</v>
      </c>
      <c r="U107" s="77"/>
      <c r="V107" s="52"/>
      <c r="W107" s="57">
        <f t="shared" si="15"/>
        <v>147.34150000000002</v>
      </c>
    </row>
    <row r="108" spans="1:23" ht="15" thickBot="1">
      <c r="A108" s="3">
        <v>3835219</v>
      </c>
      <c r="B108" s="83">
        <v>43400</v>
      </c>
      <c r="C108" s="4" t="s">
        <v>20</v>
      </c>
      <c r="D108" s="94">
        <v>2946</v>
      </c>
      <c r="E108" s="91">
        <v>2122</v>
      </c>
      <c r="F108" s="91">
        <v>815</v>
      </c>
      <c r="G108" s="4" t="s">
        <v>9</v>
      </c>
      <c r="H108" s="40">
        <f>E108-'май 2018'!E112</f>
        <v>952</v>
      </c>
      <c r="I108" s="42">
        <f>F108-'май 2018'!F112</f>
        <v>351</v>
      </c>
      <c r="J108" s="51">
        <f>'ноя 2018'!E108</f>
        <v>2122</v>
      </c>
      <c r="K108" s="51">
        <f>'ноя 2018'!F108</f>
        <v>815</v>
      </c>
      <c r="L108">
        <f t="shared" si="18"/>
        <v>0</v>
      </c>
      <c r="M108">
        <f t="shared" si="19"/>
        <v>0</v>
      </c>
      <c r="N108" s="57">
        <f t="shared" si="10"/>
        <v>0</v>
      </c>
      <c r="O108" s="57">
        <f t="shared" si="11"/>
        <v>0</v>
      </c>
      <c r="P108" s="57">
        <f t="shared" si="16"/>
        <v>0</v>
      </c>
      <c r="Q108" s="52"/>
      <c r="R108" s="57">
        <f t="shared" si="17"/>
        <v>0</v>
      </c>
      <c r="S108" s="76">
        <f>'ноя 2018'!W108</f>
        <v>0</v>
      </c>
      <c r="T108" s="98">
        <f t="shared" si="14"/>
        <v>0</v>
      </c>
      <c r="U108" s="95"/>
      <c r="V108" s="52"/>
      <c r="W108" s="57">
        <f t="shared" si="15"/>
        <v>0</v>
      </c>
    </row>
    <row r="109" spans="1:23" ht="15" thickBot="1">
      <c r="A109" s="3">
        <v>1899042</v>
      </c>
      <c r="B109" s="83">
        <v>43400</v>
      </c>
      <c r="C109" s="4">
        <v>99</v>
      </c>
      <c r="D109" s="94">
        <v>31235</v>
      </c>
      <c r="E109" s="91">
        <v>16011</v>
      </c>
      <c r="F109" s="91">
        <v>9105</v>
      </c>
      <c r="G109" s="4" t="s">
        <v>9</v>
      </c>
      <c r="H109" s="40">
        <f>E109-'май 2018'!E113</f>
        <v>1342</v>
      </c>
      <c r="I109" s="42">
        <f>F109-'май 2018'!F113</f>
        <v>814</v>
      </c>
      <c r="J109" s="51">
        <f>'ноя 2018'!E109</f>
        <v>15773</v>
      </c>
      <c r="K109" s="51">
        <f>'ноя 2018'!F109</f>
        <v>8962</v>
      </c>
      <c r="L109">
        <f t="shared" si="18"/>
        <v>238</v>
      </c>
      <c r="M109">
        <f t="shared" si="19"/>
        <v>143</v>
      </c>
      <c r="N109" s="57">
        <f t="shared" si="10"/>
        <v>1447.04</v>
      </c>
      <c r="O109" s="57">
        <f t="shared" si="11"/>
        <v>321.75</v>
      </c>
      <c r="P109" s="57">
        <f t="shared" si="16"/>
        <v>1768.79</v>
      </c>
      <c r="Q109" s="52"/>
      <c r="R109" s="71">
        <f t="shared" si="17"/>
        <v>1821.8536999999999</v>
      </c>
      <c r="S109" s="76">
        <f>'ноя 2018'!W109</f>
        <v>-1999.4384</v>
      </c>
      <c r="T109" s="72">
        <f t="shared" si="14"/>
        <v>-177.58470000000011</v>
      </c>
      <c r="U109" s="71"/>
      <c r="V109" s="52"/>
      <c r="W109" s="54">
        <f t="shared" si="15"/>
        <v>-177.58470000000011</v>
      </c>
    </row>
    <row r="110" spans="1:23" ht="15" thickBot="1">
      <c r="A110" s="3">
        <v>1740317</v>
      </c>
      <c r="B110" s="83">
        <v>43274</v>
      </c>
      <c r="C110" s="4">
        <v>100</v>
      </c>
      <c r="D110" s="94">
        <v>8213</v>
      </c>
      <c r="E110" s="91">
        <v>3649</v>
      </c>
      <c r="F110" s="91">
        <v>1236</v>
      </c>
      <c r="G110" s="4" t="s">
        <v>9</v>
      </c>
      <c r="H110" s="40">
        <f>E110-'май 2018'!E114</f>
        <v>127</v>
      </c>
      <c r="I110" s="42">
        <f>F110-'май 2018'!F114</f>
        <v>30</v>
      </c>
      <c r="J110" s="51">
        <f>'ноя 2018'!E110</f>
        <v>3649</v>
      </c>
      <c r="K110" s="51">
        <f>'ноя 2018'!F110</f>
        <v>1236</v>
      </c>
      <c r="L110">
        <f t="shared" si="18"/>
        <v>0</v>
      </c>
      <c r="M110">
        <f t="shared" si="19"/>
        <v>0</v>
      </c>
      <c r="N110" s="57">
        <f t="shared" si="10"/>
        <v>0</v>
      </c>
      <c r="O110" s="57">
        <f t="shared" si="11"/>
        <v>0</v>
      </c>
      <c r="P110" s="57">
        <f t="shared" si="16"/>
        <v>0</v>
      </c>
      <c r="Q110" s="52"/>
      <c r="R110" s="57">
        <f t="shared" si="17"/>
        <v>0</v>
      </c>
      <c r="S110" s="76">
        <f>'ноя 2018'!W110</f>
        <v>0</v>
      </c>
      <c r="T110" s="71">
        <f t="shared" si="14"/>
        <v>0</v>
      </c>
      <c r="U110" s="77"/>
      <c r="V110" s="52"/>
      <c r="W110" s="57">
        <f t="shared" si="15"/>
        <v>0</v>
      </c>
    </row>
    <row r="111" spans="1:23" ht="27" thickBot="1">
      <c r="A111" s="3">
        <v>3855924</v>
      </c>
      <c r="B111" s="83">
        <v>43400</v>
      </c>
      <c r="C111" s="4" t="s">
        <v>39</v>
      </c>
      <c r="D111" s="94">
        <v>520</v>
      </c>
      <c r="E111" s="91">
        <v>380</v>
      </c>
      <c r="F111" s="91">
        <v>73</v>
      </c>
      <c r="G111" s="4" t="s">
        <v>9</v>
      </c>
      <c r="H111" s="40">
        <f>E111-'май 2018'!E115</f>
        <v>380</v>
      </c>
      <c r="I111" s="42">
        <f>F111-'май 2018'!F115</f>
        <v>73</v>
      </c>
      <c r="J111" s="51">
        <f>'ноя 2018'!E111</f>
        <v>380</v>
      </c>
      <c r="K111" s="51">
        <f>'ноя 2018'!F111</f>
        <v>73</v>
      </c>
      <c r="L111">
        <f t="shared" si="18"/>
        <v>0</v>
      </c>
      <c r="M111">
        <f t="shared" si="19"/>
        <v>0</v>
      </c>
      <c r="N111" s="57">
        <f t="shared" si="10"/>
        <v>0</v>
      </c>
      <c r="O111" s="57">
        <f t="shared" si="11"/>
        <v>0</v>
      </c>
      <c r="P111" s="57">
        <f t="shared" si="16"/>
        <v>0</v>
      </c>
      <c r="Q111" s="52"/>
      <c r="R111" s="57">
        <f t="shared" si="17"/>
        <v>0</v>
      </c>
      <c r="S111" s="76">
        <f>'ноя 2018'!W111</f>
        <v>265.83590000000004</v>
      </c>
      <c r="T111" s="97">
        <f t="shared" si="14"/>
        <v>265.83590000000004</v>
      </c>
      <c r="U111" s="71"/>
      <c r="V111" s="52"/>
      <c r="W111" s="57">
        <f t="shared" si="15"/>
        <v>265.83590000000004</v>
      </c>
    </row>
    <row r="112" spans="1:23" ht="15" thickBot="1">
      <c r="A112" s="6">
        <v>1893330</v>
      </c>
      <c r="B112" s="83">
        <v>43400</v>
      </c>
      <c r="C112" s="4">
        <v>101</v>
      </c>
      <c r="D112" s="94">
        <v>4913</v>
      </c>
      <c r="E112" s="91">
        <v>3551</v>
      </c>
      <c r="F112" s="91">
        <v>1275</v>
      </c>
      <c r="G112" s="8" t="s">
        <v>9</v>
      </c>
      <c r="H112" s="40">
        <f>E112-'май 2018'!E116</f>
        <v>124</v>
      </c>
      <c r="I112" s="42">
        <f>F112-'май 2018'!F116</f>
        <v>40</v>
      </c>
      <c r="J112" s="51">
        <f>'ноя 2018'!E112</f>
        <v>3551</v>
      </c>
      <c r="K112" s="51">
        <f>'ноя 2018'!F112</f>
        <v>1275</v>
      </c>
      <c r="L112">
        <f t="shared" si="18"/>
        <v>0</v>
      </c>
      <c r="M112">
        <f t="shared" si="19"/>
        <v>0</v>
      </c>
      <c r="N112" s="57">
        <f t="shared" si="10"/>
        <v>0</v>
      </c>
      <c r="O112" s="57">
        <f t="shared" si="11"/>
        <v>0</v>
      </c>
      <c r="P112" s="57">
        <f t="shared" si="16"/>
        <v>0</v>
      </c>
      <c r="Q112" s="52"/>
      <c r="R112" s="57">
        <f t="shared" si="17"/>
        <v>0</v>
      </c>
      <c r="S112" s="76">
        <f>'ноя 2018'!W112</f>
        <v>42.209399999999995</v>
      </c>
      <c r="T112" s="71">
        <f t="shared" si="14"/>
        <v>42.209399999999995</v>
      </c>
      <c r="U112" s="71"/>
      <c r="V112" s="52"/>
      <c r="W112" s="57">
        <f t="shared" si="15"/>
        <v>42.209399999999995</v>
      </c>
    </row>
    <row r="113" spans="1:23" ht="15" thickBot="1">
      <c r="A113" s="3">
        <v>1896381</v>
      </c>
      <c r="B113" s="83">
        <v>43400</v>
      </c>
      <c r="C113" s="4">
        <v>102</v>
      </c>
      <c r="D113" s="94">
        <v>3662</v>
      </c>
      <c r="E113" s="91">
        <v>2265</v>
      </c>
      <c r="F113" s="91">
        <v>920</v>
      </c>
      <c r="G113" s="4" t="s">
        <v>9</v>
      </c>
      <c r="H113" s="40">
        <f>E113-'май 2018'!E117</f>
        <v>127</v>
      </c>
      <c r="I113" s="42">
        <f>F113-'май 2018'!F117</f>
        <v>54</v>
      </c>
      <c r="J113" s="51">
        <f>'ноя 2018'!E113</f>
        <v>2265</v>
      </c>
      <c r="K113" s="51">
        <f>'ноя 2018'!F113</f>
        <v>920</v>
      </c>
      <c r="L113">
        <f t="shared" si="18"/>
        <v>0</v>
      </c>
      <c r="M113">
        <f t="shared" si="19"/>
        <v>0</v>
      </c>
      <c r="N113" s="57">
        <f t="shared" si="10"/>
        <v>0</v>
      </c>
      <c r="O113" s="57">
        <f t="shared" si="11"/>
        <v>0</v>
      </c>
      <c r="P113" s="57">
        <f t="shared" si="16"/>
        <v>0</v>
      </c>
      <c r="Q113" s="52"/>
      <c r="R113" s="57">
        <f t="shared" si="17"/>
        <v>0</v>
      </c>
      <c r="S113" s="76">
        <f>'ноя 2018'!W113</f>
        <v>63.046499999999995</v>
      </c>
      <c r="T113" s="71">
        <f t="shared" si="14"/>
        <v>63.046499999999995</v>
      </c>
      <c r="U113" s="77"/>
      <c r="V113" s="52"/>
      <c r="W113" s="57">
        <f t="shared" si="15"/>
        <v>63.046499999999995</v>
      </c>
    </row>
    <row r="114" spans="1:23" ht="15" thickBot="1">
      <c r="A114" s="3">
        <v>1898961</v>
      </c>
      <c r="B114" s="83">
        <v>43400</v>
      </c>
      <c r="C114" s="4">
        <v>103</v>
      </c>
      <c r="D114" s="94">
        <v>77</v>
      </c>
      <c r="E114" s="91">
        <v>62</v>
      </c>
      <c r="F114" s="91">
        <v>15</v>
      </c>
      <c r="G114" s="4" t="s">
        <v>9</v>
      </c>
      <c r="H114" s="40">
        <f>E114-'май 2018'!E118</f>
        <v>2</v>
      </c>
      <c r="I114" s="42">
        <f>F114-'май 2018'!F118</f>
        <v>0</v>
      </c>
      <c r="J114" s="51">
        <f>'ноя 2018'!E114</f>
        <v>62</v>
      </c>
      <c r="K114" s="51">
        <f>'ноя 2018'!F114</f>
        <v>15</v>
      </c>
      <c r="L114">
        <f t="shared" si="18"/>
        <v>0</v>
      </c>
      <c r="M114">
        <f t="shared" si="19"/>
        <v>0</v>
      </c>
      <c r="N114" s="57">
        <f t="shared" si="10"/>
        <v>0</v>
      </c>
      <c r="O114" s="57">
        <f t="shared" si="11"/>
        <v>0</v>
      </c>
      <c r="P114" s="57">
        <f t="shared" si="16"/>
        <v>0</v>
      </c>
      <c r="Q114" s="52"/>
      <c r="R114" s="57">
        <f t="shared" si="17"/>
        <v>0</v>
      </c>
      <c r="S114" s="76">
        <f>'ноя 2018'!W114</f>
        <v>12.524800000000001</v>
      </c>
      <c r="T114" s="77">
        <f t="shared" si="14"/>
        <v>12.524800000000001</v>
      </c>
      <c r="U114" s="77"/>
      <c r="V114" s="52"/>
      <c r="W114" s="57">
        <f t="shared" si="15"/>
        <v>12.524800000000001</v>
      </c>
    </row>
    <row r="115" spans="1:23" ht="15" thickBot="1">
      <c r="A115" s="3">
        <v>1897205</v>
      </c>
      <c r="B115" s="83">
        <v>43400</v>
      </c>
      <c r="C115" s="4">
        <v>104</v>
      </c>
      <c r="D115" s="94">
        <v>4813</v>
      </c>
      <c r="E115" s="91">
        <v>2694</v>
      </c>
      <c r="F115" s="91">
        <v>1964</v>
      </c>
      <c r="G115" s="4" t="s">
        <v>9</v>
      </c>
      <c r="H115" s="40">
        <f>E115-'май 2018'!E119</f>
        <v>1</v>
      </c>
      <c r="I115" s="42">
        <f>F115-'май 2018'!F119</f>
        <v>1</v>
      </c>
      <c r="J115" s="51">
        <f>'ноя 2018'!E115</f>
        <v>2694</v>
      </c>
      <c r="K115" s="51">
        <f>'ноя 2018'!F115</f>
        <v>1964</v>
      </c>
      <c r="L115">
        <f t="shared" si="18"/>
        <v>0</v>
      </c>
      <c r="M115">
        <f t="shared" si="19"/>
        <v>0</v>
      </c>
      <c r="N115" s="57">
        <f t="shared" si="10"/>
        <v>0</v>
      </c>
      <c r="O115" s="57">
        <f t="shared" si="11"/>
        <v>0</v>
      </c>
      <c r="P115" s="57">
        <f t="shared" si="16"/>
        <v>0</v>
      </c>
      <c r="Q115" s="52"/>
      <c r="R115" s="57">
        <f t="shared" si="17"/>
        <v>0</v>
      </c>
      <c r="S115" s="76">
        <f>'ноя 2018'!W115</f>
        <v>0</v>
      </c>
      <c r="T115" s="77">
        <f t="shared" si="14"/>
        <v>0</v>
      </c>
      <c r="U115" s="77"/>
      <c r="V115" s="52"/>
      <c r="W115" s="57">
        <f t="shared" si="15"/>
        <v>0</v>
      </c>
    </row>
    <row r="116" spans="1:23" ht="15" thickBot="1">
      <c r="A116" s="3">
        <v>1897116</v>
      </c>
      <c r="B116" s="83">
        <v>43400</v>
      </c>
      <c r="C116" s="4">
        <v>105</v>
      </c>
      <c r="D116" s="94">
        <v>30270</v>
      </c>
      <c r="E116" s="91">
        <v>20072</v>
      </c>
      <c r="F116" s="91">
        <v>9981</v>
      </c>
      <c r="G116" s="4" t="s">
        <v>9</v>
      </c>
      <c r="H116" s="40">
        <f>E116-'май 2018'!E120</f>
        <v>512</v>
      </c>
      <c r="I116" s="42">
        <f>F116-'май 2018'!F120</f>
        <v>482</v>
      </c>
      <c r="J116" s="51">
        <f>'ноя 2018'!E116</f>
        <v>20072</v>
      </c>
      <c r="K116" s="51">
        <f>'ноя 2018'!F116</f>
        <v>9981</v>
      </c>
      <c r="L116">
        <f t="shared" si="18"/>
        <v>0</v>
      </c>
      <c r="M116">
        <f t="shared" si="19"/>
        <v>0</v>
      </c>
      <c r="N116" s="57">
        <f t="shared" si="10"/>
        <v>0</v>
      </c>
      <c r="O116" s="57">
        <f t="shared" si="11"/>
        <v>0</v>
      </c>
      <c r="P116" s="57">
        <f t="shared" si="16"/>
        <v>0</v>
      </c>
      <c r="Q116" s="52"/>
      <c r="R116" s="57">
        <f t="shared" si="17"/>
        <v>0</v>
      </c>
      <c r="S116" s="76">
        <f>'ноя 2018'!W116</f>
        <v>8.5799000000000003</v>
      </c>
      <c r="T116" s="77">
        <f t="shared" si="14"/>
        <v>8.5799000000000003</v>
      </c>
      <c r="U116" s="77"/>
      <c r="V116" s="52"/>
      <c r="W116" s="57">
        <f t="shared" si="15"/>
        <v>8.5799000000000003</v>
      </c>
    </row>
    <row r="117" spans="1:23" ht="15" thickBot="1">
      <c r="A117" s="3">
        <v>1899053</v>
      </c>
      <c r="B117" s="83">
        <v>43400</v>
      </c>
      <c r="C117" s="4">
        <v>106</v>
      </c>
      <c r="D117" s="94">
        <v>8745</v>
      </c>
      <c r="E117" s="91">
        <v>6448</v>
      </c>
      <c r="F117" s="91">
        <v>2259</v>
      </c>
      <c r="G117" s="4" t="s">
        <v>9</v>
      </c>
      <c r="H117" s="40">
        <f>E117-'май 2018'!E121</f>
        <v>1318</v>
      </c>
      <c r="I117" s="42">
        <f>F117-'май 2018'!F121</f>
        <v>651</v>
      </c>
      <c r="J117" s="51">
        <f>'ноя 2018'!E117</f>
        <v>6448</v>
      </c>
      <c r="K117" s="51">
        <f>'ноя 2018'!F117</f>
        <v>2259</v>
      </c>
      <c r="L117">
        <f t="shared" si="18"/>
        <v>0</v>
      </c>
      <c r="M117">
        <f t="shared" si="19"/>
        <v>0</v>
      </c>
      <c r="N117" s="57">
        <f t="shared" si="10"/>
        <v>0</v>
      </c>
      <c r="O117" s="57">
        <f t="shared" si="11"/>
        <v>0</v>
      </c>
      <c r="P117" s="57">
        <f t="shared" si="16"/>
        <v>0</v>
      </c>
      <c r="Q117" s="52"/>
      <c r="R117" s="57">
        <f t="shared" si="17"/>
        <v>0</v>
      </c>
      <c r="S117" s="76">
        <f>'ноя 2018'!W117</f>
        <v>50.180000000000007</v>
      </c>
      <c r="T117" s="77">
        <f t="shared" si="14"/>
        <v>50.180000000000007</v>
      </c>
      <c r="U117" s="77"/>
      <c r="V117" s="52"/>
      <c r="W117" s="57">
        <f t="shared" si="15"/>
        <v>50.180000000000007</v>
      </c>
    </row>
    <row r="118" spans="1:23" ht="15" thickBot="1">
      <c r="A118" s="3">
        <v>1893680</v>
      </c>
      <c r="B118" s="83">
        <v>43400</v>
      </c>
      <c r="C118" s="4">
        <v>107</v>
      </c>
      <c r="D118" s="94">
        <v>9881</v>
      </c>
      <c r="E118" s="91">
        <v>4276</v>
      </c>
      <c r="F118" s="91">
        <v>5107</v>
      </c>
      <c r="G118" s="4" t="s">
        <v>9</v>
      </c>
      <c r="H118" s="40">
        <f>E118-'май 2018'!E122</f>
        <v>463</v>
      </c>
      <c r="I118" s="42">
        <f>F118-'май 2018'!F122</f>
        <v>567</v>
      </c>
      <c r="J118" s="51">
        <f>'ноя 2018'!E118</f>
        <v>4276</v>
      </c>
      <c r="K118" s="51">
        <f>'ноя 2018'!F118</f>
        <v>5107</v>
      </c>
      <c r="L118">
        <f t="shared" si="18"/>
        <v>0</v>
      </c>
      <c r="M118">
        <f t="shared" si="19"/>
        <v>0</v>
      </c>
      <c r="N118" s="57">
        <f t="shared" si="10"/>
        <v>0</v>
      </c>
      <c r="O118" s="57">
        <f t="shared" si="11"/>
        <v>0</v>
      </c>
      <c r="P118" s="57">
        <f t="shared" si="16"/>
        <v>0</v>
      </c>
      <c r="Q118" s="52"/>
      <c r="R118" s="57">
        <f t="shared" si="17"/>
        <v>0</v>
      </c>
      <c r="S118" s="76">
        <f>'ноя 2018'!W118</f>
        <v>269.6746</v>
      </c>
      <c r="T118" s="77">
        <f t="shared" si="14"/>
        <v>269.6746</v>
      </c>
      <c r="U118" s="77"/>
      <c r="V118" s="52"/>
      <c r="W118" s="57">
        <f t="shared" si="15"/>
        <v>269.6746</v>
      </c>
    </row>
    <row r="119" spans="1:23" ht="15" thickBot="1">
      <c r="A119" s="3">
        <v>1897160</v>
      </c>
      <c r="B119" s="83">
        <v>43400</v>
      </c>
      <c r="C119" s="4" t="s">
        <v>21</v>
      </c>
      <c r="D119" s="92">
        <v>6122</v>
      </c>
      <c r="E119" s="90">
        <v>4801</v>
      </c>
      <c r="F119" s="90">
        <v>1309</v>
      </c>
      <c r="G119" s="4" t="s">
        <v>9</v>
      </c>
      <c r="H119" s="40">
        <f>E119-'май 2018'!E123</f>
        <v>2381</v>
      </c>
      <c r="I119" s="42">
        <f>F119-'май 2018'!F123</f>
        <v>331</v>
      </c>
      <c r="J119" s="51">
        <f>'ноя 2018'!E119</f>
        <v>4793</v>
      </c>
      <c r="K119" s="51">
        <f>'ноя 2018'!F119</f>
        <v>1308</v>
      </c>
      <c r="L119">
        <f t="shared" si="18"/>
        <v>8</v>
      </c>
      <c r="M119">
        <f t="shared" si="19"/>
        <v>1</v>
      </c>
      <c r="N119" s="57">
        <f t="shared" si="10"/>
        <v>48.64</v>
      </c>
      <c r="O119" s="57">
        <f t="shared" si="11"/>
        <v>2.25</v>
      </c>
      <c r="P119" s="57">
        <f t="shared" si="16"/>
        <v>50.89</v>
      </c>
      <c r="Q119" s="52"/>
      <c r="R119" s="57">
        <f t="shared" si="17"/>
        <v>52.416699999999999</v>
      </c>
      <c r="S119" s="76">
        <f>'ноя 2018'!W119</f>
        <v>599.75869999999986</v>
      </c>
      <c r="T119" s="77">
        <f t="shared" si="14"/>
        <v>652.17539999999985</v>
      </c>
      <c r="U119" s="77"/>
      <c r="V119" s="52"/>
      <c r="W119" s="57">
        <f t="shared" si="15"/>
        <v>652.17539999999985</v>
      </c>
    </row>
    <row r="120" spans="1:23" ht="15" thickBot="1">
      <c r="A120" s="3">
        <v>1899649</v>
      </c>
      <c r="B120" s="83">
        <v>43400</v>
      </c>
      <c r="C120" s="4">
        <v>108</v>
      </c>
      <c r="D120" s="92">
        <v>4040</v>
      </c>
      <c r="E120" s="90">
        <v>2671</v>
      </c>
      <c r="F120" s="90">
        <v>1080</v>
      </c>
      <c r="G120" s="4" t="s">
        <v>9</v>
      </c>
      <c r="H120" s="40">
        <f>E120-'май 2018'!E124</f>
        <v>-1748</v>
      </c>
      <c r="I120" s="42">
        <f>F120-'май 2018'!F124</f>
        <v>-111</v>
      </c>
      <c r="J120" s="51">
        <f>'ноя 2018'!E120</f>
        <v>2671</v>
      </c>
      <c r="K120" s="51">
        <f>'ноя 2018'!F120</f>
        <v>1080</v>
      </c>
      <c r="L120">
        <f t="shared" si="18"/>
        <v>0</v>
      </c>
      <c r="M120">
        <f t="shared" si="19"/>
        <v>0</v>
      </c>
      <c r="N120" s="57">
        <f t="shared" si="10"/>
        <v>0</v>
      </c>
      <c r="O120" s="57">
        <f t="shared" si="11"/>
        <v>0</v>
      </c>
      <c r="P120" s="57">
        <f t="shared" si="16"/>
        <v>0</v>
      </c>
      <c r="Q120" s="52"/>
      <c r="R120" s="57">
        <f t="shared" si="17"/>
        <v>0</v>
      </c>
      <c r="S120" s="76">
        <f>'ноя 2018'!W120</f>
        <v>157.2501</v>
      </c>
      <c r="T120" s="77">
        <f t="shared" si="14"/>
        <v>157.2501</v>
      </c>
      <c r="U120" s="77"/>
      <c r="V120" s="52"/>
      <c r="W120" s="57">
        <f t="shared" si="15"/>
        <v>157.2501</v>
      </c>
    </row>
    <row r="121" spans="1:23" ht="15" thickBot="1">
      <c r="A121" s="3">
        <v>1853060</v>
      </c>
      <c r="B121" s="83">
        <v>43400</v>
      </c>
      <c r="C121" s="4">
        <v>109</v>
      </c>
      <c r="D121" s="94">
        <v>4516</v>
      </c>
      <c r="E121" s="91">
        <v>3224</v>
      </c>
      <c r="F121" s="91">
        <v>1048</v>
      </c>
      <c r="G121" s="4" t="s">
        <v>9</v>
      </c>
      <c r="H121" s="40">
        <f>E121-'май 2018'!E125</f>
        <v>408</v>
      </c>
      <c r="I121" s="42">
        <f>F121-'май 2018'!F125</f>
        <v>119</v>
      </c>
      <c r="J121" s="51">
        <f>'ноя 2018'!E121</f>
        <v>3224</v>
      </c>
      <c r="K121" s="51">
        <f>'ноя 2018'!F121</f>
        <v>1048</v>
      </c>
      <c r="L121">
        <f t="shared" si="18"/>
        <v>0</v>
      </c>
      <c r="M121">
        <f t="shared" si="19"/>
        <v>0</v>
      </c>
      <c r="N121" s="57">
        <f t="shared" si="10"/>
        <v>0</v>
      </c>
      <c r="O121" s="57">
        <f t="shared" si="11"/>
        <v>0</v>
      </c>
      <c r="P121" s="57">
        <f t="shared" si="16"/>
        <v>0</v>
      </c>
      <c r="Q121" s="52"/>
      <c r="R121" s="57">
        <f t="shared" si="17"/>
        <v>0</v>
      </c>
      <c r="S121" s="76">
        <f>'ноя 2018'!W121</f>
        <v>568.19950000000006</v>
      </c>
      <c r="T121" s="77">
        <f t="shared" si="14"/>
        <v>568.19950000000006</v>
      </c>
      <c r="U121" s="77"/>
      <c r="V121" s="52"/>
      <c r="W121" s="57">
        <f t="shared" si="15"/>
        <v>568.19950000000006</v>
      </c>
    </row>
    <row r="122" spans="1:23" ht="15" thickBot="1">
      <c r="A122" s="3">
        <v>1740051</v>
      </c>
      <c r="B122" s="83">
        <v>43400</v>
      </c>
      <c r="C122" s="4">
        <v>110</v>
      </c>
      <c r="D122" s="94">
        <v>2969</v>
      </c>
      <c r="E122" s="91">
        <v>2285</v>
      </c>
      <c r="F122" s="91">
        <v>656</v>
      </c>
      <c r="G122" s="4" t="s">
        <v>9</v>
      </c>
      <c r="H122" s="40">
        <f>E122-'май 2018'!E126</f>
        <v>211</v>
      </c>
      <c r="I122" s="42">
        <f>F122-'май 2018'!F126</f>
        <v>62</v>
      </c>
      <c r="J122" s="51">
        <f>'ноя 2018'!E122</f>
        <v>2285</v>
      </c>
      <c r="K122" s="51">
        <f>'ноя 2018'!F122</f>
        <v>656</v>
      </c>
      <c r="L122">
        <f t="shared" si="18"/>
        <v>0</v>
      </c>
      <c r="M122">
        <f t="shared" si="19"/>
        <v>0</v>
      </c>
      <c r="N122" s="57">
        <f t="shared" si="10"/>
        <v>0</v>
      </c>
      <c r="O122" s="57">
        <f t="shared" si="11"/>
        <v>0</v>
      </c>
      <c r="P122" s="57">
        <f t="shared" si="16"/>
        <v>0</v>
      </c>
      <c r="Q122" s="52"/>
      <c r="R122" s="57">
        <f t="shared" si="17"/>
        <v>0</v>
      </c>
      <c r="S122" s="76">
        <f>'ноя 2018'!W122</f>
        <v>3956.4241999999999</v>
      </c>
      <c r="T122" s="87">
        <f t="shared" si="14"/>
        <v>3956.4241999999999</v>
      </c>
      <c r="U122" s="62">
        <v>4000</v>
      </c>
      <c r="V122" s="52"/>
      <c r="W122" s="57">
        <f t="shared" si="15"/>
        <v>-43.575800000000072</v>
      </c>
    </row>
    <row r="123" spans="1:23" ht="15" thickBot="1">
      <c r="A123" s="3">
        <v>1844087</v>
      </c>
      <c r="B123" s="83">
        <v>43400</v>
      </c>
      <c r="C123" s="4">
        <v>111</v>
      </c>
      <c r="D123" s="94">
        <v>16404</v>
      </c>
      <c r="E123" s="91">
        <v>11045</v>
      </c>
      <c r="F123" s="91">
        <v>3929</v>
      </c>
      <c r="G123" s="4" t="s">
        <v>9</v>
      </c>
      <c r="H123" s="40">
        <f>E123-'май 2018'!E127</f>
        <v>1744</v>
      </c>
      <c r="I123" s="42">
        <f>F123-'май 2018'!F127</f>
        <v>489</v>
      </c>
      <c r="J123" s="51">
        <f>'ноя 2018'!E123</f>
        <v>11045</v>
      </c>
      <c r="K123" s="51">
        <f>'ноя 2018'!F123</f>
        <v>3929</v>
      </c>
      <c r="L123">
        <f t="shared" si="18"/>
        <v>0</v>
      </c>
      <c r="M123">
        <f t="shared" si="19"/>
        <v>0</v>
      </c>
      <c r="N123" s="57">
        <f t="shared" si="10"/>
        <v>0</v>
      </c>
      <c r="O123" s="57">
        <f t="shared" si="11"/>
        <v>0</v>
      </c>
      <c r="P123" s="57">
        <f t="shared" si="16"/>
        <v>0</v>
      </c>
      <c r="Q123" s="52"/>
      <c r="R123" s="57">
        <f t="shared" si="17"/>
        <v>0</v>
      </c>
      <c r="S123" s="76">
        <f>'ноя 2018'!W123</f>
        <v>365.42110000000014</v>
      </c>
      <c r="T123" s="97">
        <f t="shared" si="14"/>
        <v>365.42110000000014</v>
      </c>
      <c r="U123" s="77"/>
      <c r="V123" s="52"/>
      <c r="W123" s="57">
        <f t="shared" si="15"/>
        <v>365.42110000000014</v>
      </c>
    </row>
    <row r="124" spans="1:23" ht="15" thickBot="1">
      <c r="A124" s="3">
        <v>1740041</v>
      </c>
      <c r="B124" s="83">
        <v>43400</v>
      </c>
      <c r="C124" s="4">
        <v>112</v>
      </c>
      <c r="D124" s="94">
        <v>14838</v>
      </c>
      <c r="E124" s="91">
        <v>7834</v>
      </c>
      <c r="F124" s="91">
        <v>6780</v>
      </c>
      <c r="G124" s="4" t="s">
        <v>9</v>
      </c>
      <c r="H124" s="40">
        <f>E124-'май 2018'!E128</f>
        <v>1130</v>
      </c>
      <c r="I124" s="42">
        <f>F124-'май 2018'!F128</f>
        <v>929</v>
      </c>
      <c r="J124" s="51">
        <f>'ноя 2018'!E124</f>
        <v>7834</v>
      </c>
      <c r="K124" s="51">
        <f>'ноя 2018'!F124</f>
        <v>6780</v>
      </c>
      <c r="L124">
        <f t="shared" si="18"/>
        <v>0</v>
      </c>
      <c r="M124">
        <f t="shared" si="19"/>
        <v>0</v>
      </c>
      <c r="N124" s="57">
        <f t="shared" si="10"/>
        <v>0</v>
      </c>
      <c r="O124" s="57">
        <f t="shared" si="11"/>
        <v>0</v>
      </c>
      <c r="P124" s="57">
        <f t="shared" si="16"/>
        <v>0</v>
      </c>
      <c r="Q124" s="52"/>
      <c r="R124" s="57">
        <f t="shared" si="17"/>
        <v>0</v>
      </c>
      <c r="S124" s="76">
        <f>'ноя 2018'!W124</f>
        <v>2358.3072000000002</v>
      </c>
      <c r="T124" s="77">
        <f t="shared" si="14"/>
        <v>2358.3072000000002</v>
      </c>
      <c r="U124" s="77"/>
      <c r="V124" s="52"/>
      <c r="W124" s="57">
        <f t="shared" si="15"/>
        <v>2358.3072000000002</v>
      </c>
    </row>
    <row r="125" spans="1:23" ht="27" thickBot="1">
      <c r="A125" s="3">
        <v>2824151</v>
      </c>
      <c r="B125" s="83">
        <v>43400</v>
      </c>
      <c r="C125" s="4" t="s">
        <v>22</v>
      </c>
      <c r="D125" s="94">
        <v>3316</v>
      </c>
      <c r="E125" s="91">
        <v>1938</v>
      </c>
      <c r="F125" s="91">
        <v>1377</v>
      </c>
      <c r="G125" s="56" t="s">
        <v>9</v>
      </c>
      <c r="H125" s="65">
        <f>E125-'май 2018'!E130</f>
        <v>730</v>
      </c>
      <c r="I125" s="66">
        <f>F125-'май 2018'!F130</f>
        <v>571</v>
      </c>
      <c r="J125" s="51">
        <f>'ноя 2018'!E125</f>
        <v>1938</v>
      </c>
      <c r="K125" s="51">
        <f>'ноя 2018'!F125</f>
        <v>1377</v>
      </c>
      <c r="L125">
        <f t="shared" si="18"/>
        <v>0</v>
      </c>
      <c r="M125">
        <f t="shared" si="19"/>
        <v>0</v>
      </c>
      <c r="N125" s="57">
        <f t="shared" si="10"/>
        <v>0</v>
      </c>
      <c r="O125" s="57">
        <f t="shared" si="11"/>
        <v>0</v>
      </c>
      <c r="P125" s="57">
        <f t="shared" si="16"/>
        <v>0</v>
      </c>
      <c r="Q125" s="52"/>
      <c r="R125" s="57">
        <f t="shared" si="17"/>
        <v>0</v>
      </c>
      <c r="S125" s="76">
        <f>'ноя 2018'!W125</f>
        <v>250.30840000000006</v>
      </c>
      <c r="T125" s="96">
        <f t="shared" si="14"/>
        <v>250.30840000000006</v>
      </c>
      <c r="U125" s="77"/>
      <c r="V125" s="52"/>
      <c r="W125" s="57">
        <f t="shared" si="15"/>
        <v>250.30840000000006</v>
      </c>
    </row>
    <row r="126" spans="1:23" ht="15" thickBot="1">
      <c r="A126" s="3">
        <v>1828071</v>
      </c>
      <c r="B126" s="83">
        <v>43400</v>
      </c>
      <c r="C126" s="4">
        <v>114</v>
      </c>
      <c r="D126" s="94">
        <v>8146</v>
      </c>
      <c r="E126" s="91">
        <v>5430</v>
      </c>
      <c r="F126" s="91">
        <v>2495</v>
      </c>
      <c r="G126" s="4" t="s">
        <v>9</v>
      </c>
      <c r="H126" s="40">
        <f>E126-'май 2018'!E131</f>
        <v>524</v>
      </c>
      <c r="I126" s="42">
        <f>F126-'май 2018'!F131</f>
        <v>281</v>
      </c>
      <c r="J126" s="51">
        <f>'ноя 2018'!E126</f>
        <v>5430</v>
      </c>
      <c r="K126" s="51">
        <f>'ноя 2018'!F126</f>
        <v>2495</v>
      </c>
      <c r="L126">
        <f t="shared" si="18"/>
        <v>0</v>
      </c>
      <c r="M126">
        <f t="shared" si="19"/>
        <v>0</v>
      </c>
      <c r="N126" s="57">
        <f t="shared" si="10"/>
        <v>0</v>
      </c>
      <c r="O126" s="57">
        <f t="shared" si="11"/>
        <v>0</v>
      </c>
      <c r="P126" s="57">
        <f t="shared" si="16"/>
        <v>0</v>
      </c>
      <c r="Q126" s="52"/>
      <c r="R126" s="57">
        <f t="shared" si="17"/>
        <v>0</v>
      </c>
      <c r="S126" s="76">
        <f>'ноя 2018'!W126</f>
        <v>1041.6569</v>
      </c>
      <c r="T126" s="77">
        <f t="shared" si="14"/>
        <v>1041.6569</v>
      </c>
      <c r="U126" s="77"/>
      <c r="V126" s="52"/>
      <c r="W126" s="57">
        <f t="shared" si="15"/>
        <v>1041.6569</v>
      </c>
    </row>
    <row r="127" spans="1:23" ht="15" thickBot="1">
      <c r="A127" s="3">
        <v>1893485</v>
      </c>
      <c r="B127" s="83">
        <v>43400</v>
      </c>
      <c r="C127" s="4">
        <v>115</v>
      </c>
      <c r="D127" s="94">
        <v>11408</v>
      </c>
      <c r="E127" s="91">
        <v>7709</v>
      </c>
      <c r="F127" s="91">
        <v>3610</v>
      </c>
      <c r="G127" s="4" t="s">
        <v>9</v>
      </c>
      <c r="H127" s="40">
        <f>E127-'май 2018'!E132</f>
        <v>774</v>
      </c>
      <c r="I127" s="42">
        <f>F127-'май 2018'!F132</f>
        <v>349</v>
      </c>
      <c r="J127" s="51">
        <f>'ноя 2018'!E127</f>
        <v>7652</v>
      </c>
      <c r="K127" s="51">
        <f>'ноя 2018'!F127</f>
        <v>3585</v>
      </c>
      <c r="L127">
        <f t="shared" si="18"/>
        <v>57</v>
      </c>
      <c r="M127">
        <f t="shared" si="19"/>
        <v>25</v>
      </c>
      <c r="N127" s="57">
        <f t="shared" si="10"/>
        <v>346.56</v>
      </c>
      <c r="O127" s="57">
        <f t="shared" si="11"/>
        <v>56.25</v>
      </c>
      <c r="P127" s="57">
        <f t="shared" si="16"/>
        <v>402.81</v>
      </c>
      <c r="Q127" s="52"/>
      <c r="R127" s="57">
        <f t="shared" si="17"/>
        <v>414.89429999999999</v>
      </c>
      <c r="S127" s="76">
        <f>'ноя 2018'!W127</f>
        <v>0</v>
      </c>
      <c r="T127" s="96">
        <f t="shared" si="14"/>
        <v>414.89429999999999</v>
      </c>
      <c r="U127" s="62">
        <f>T127</f>
        <v>414.89429999999999</v>
      </c>
      <c r="V127" s="52"/>
      <c r="W127" s="57"/>
    </row>
    <row r="128" spans="1:23" ht="15" thickBot="1">
      <c r="A128" s="3">
        <v>1898971</v>
      </c>
      <c r="B128" s="83">
        <v>43400</v>
      </c>
      <c r="C128" s="4">
        <v>116</v>
      </c>
      <c r="D128" s="94">
        <v>5139</v>
      </c>
      <c r="E128" s="91">
        <v>3714</v>
      </c>
      <c r="F128" s="91">
        <v>1345</v>
      </c>
      <c r="G128" s="4" t="s">
        <v>9</v>
      </c>
      <c r="H128" s="40">
        <f>E128-'май 2018'!E133</f>
        <v>460</v>
      </c>
      <c r="I128" s="42">
        <f>F128-'май 2018'!F133</f>
        <v>151</v>
      </c>
      <c r="J128" s="51">
        <f>'ноя 2018'!E128</f>
        <v>3712</v>
      </c>
      <c r="K128" s="51">
        <f>'ноя 2018'!F128</f>
        <v>1344</v>
      </c>
      <c r="L128">
        <f t="shared" si="18"/>
        <v>2</v>
      </c>
      <c r="M128">
        <f t="shared" si="19"/>
        <v>1</v>
      </c>
      <c r="N128" s="57">
        <f t="shared" si="10"/>
        <v>12.16</v>
      </c>
      <c r="O128" s="57">
        <f t="shared" si="11"/>
        <v>2.25</v>
      </c>
      <c r="P128" s="57">
        <f t="shared" si="16"/>
        <v>14.41</v>
      </c>
      <c r="Q128" s="52"/>
      <c r="R128" s="57">
        <f t="shared" si="17"/>
        <v>14.8423</v>
      </c>
      <c r="S128" s="76">
        <f>'ноя 2018'!W128</f>
        <v>35.946999999999996</v>
      </c>
      <c r="T128" s="77">
        <f t="shared" si="14"/>
        <v>50.789299999999997</v>
      </c>
      <c r="U128" s="77"/>
      <c r="V128" s="52"/>
      <c r="W128" s="57">
        <f t="shared" si="15"/>
        <v>50.789299999999997</v>
      </c>
    </row>
    <row r="129" spans="1:23" ht="15" thickBot="1">
      <c r="A129" s="3">
        <v>1853943</v>
      </c>
      <c r="B129" s="83">
        <v>43400</v>
      </c>
      <c r="C129" s="4">
        <v>117</v>
      </c>
      <c r="D129" s="94">
        <v>2897</v>
      </c>
      <c r="E129" s="91">
        <v>1652</v>
      </c>
      <c r="F129" s="91">
        <v>972</v>
      </c>
      <c r="G129" s="4" t="s">
        <v>9</v>
      </c>
      <c r="H129" s="40">
        <f>E129-'май 2018'!E134</f>
        <v>584</v>
      </c>
      <c r="I129" s="42">
        <f>F129-'май 2018'!F134</f>
        <v>387</v>
      </c>
      <c r="J129" s="51">
        <f>'ноя 2018'!E129</f>
        <v>1592</v>
      </c>
      <c r="K129" s="51">
        <f>'ноя 2018'!F129</f>
        <v>934</v>
      </c>
      <c r="L129">
        <f t="shared" si="18"/>
        <v>60</v>
      </c>
      <c r="M129">
        <f t="shared" si="19"/>
        <v>38</v>
      </c>
      <c r="N129" s="57">
        <f t="shared" si="10"/>
        <v>364.8</v>
      </c>
      <c r="O129" s="57">
        <f t="shared" si="11"/>
        <v>85.5</v>
      </c>
      <c r="P129" s="57">
        <f t="shared" si="16"/>
        <v>450.3</v>
      </c>
      <c r="Q129" s="52">
        <f>'ноя 2018'!V129</f>
        <v>233</v>
      </c>
      <c r="R129" s="57">
        <f t="shared" si="17"/>
        <v>230.80900000000003</v>
      </c>
      <c r="S129" s="76">
        <f>'ноя 2018'!W129</f>
        <v>0</v>
      </c>
      <c r="T129" s="77">
        <f t="shared" si="14"/>
        <v>230.80900000000003</v>
      </c>
      <c r="U129" s="77"/>
      <c r="V129" s="52"/>
      <c r="W129" s="57">
        <f t="shared" si="15"/>
        <v>230.80900000000003</v>
      </c>
    </row>
    <row r="130" spans="1:23" ht="15" thickBot="1">
      <c r="A130" s="3">
        <v>1893475</v>
      </c>
      <c r="B130" s="83">
        <v>43400</v>
      </c>
      <c r="C130" s="4">
        <v>118</v>
      </c>
      <c r="D130" s="94">
        <v>4231</v>
      </c>
      <c r="E130" s="91">
        <v>2535</v>
      </c>
      <c r="F130" s="91">
        <v>1595</v>
      </c>
      <c r="G130" s="4" t="s">
        <v>9</v>
      </c>
      <c r="H130" s="40">
        <f>E130-'май 2018'!E135</f>
        <v>201</v>
      </c>
      <c r="I130" s="42">
        <f>F130-'май 2018'!F135</f>
        <v>129</v>
      </c>
      <c r="J130" s="51">
        <f>'ноя 2018'!E130</f>
        <v>2535</v>
      </c>
      <c r="K130" s="51">
        <f>'ноя 2018'!F130</f>
        <v>1595</v>
      </c>
      <c r="L130">
        <f t="shared" si="18"/>
        <v>0</v>
      </c>
      <c r="M130">
        <f t="shared" si="19"/>
        <v>0</v>
      </c>
      <c r="N130" s="57">
        <f t="shared" si="10"/>
        <v>0</v>
      </c>
      <c r="O130" s="57">
        <f t="shared" si="11"/>
        <v>0</v>
      </c>
      <c r="P130" s="57">
        <f t="shared" si="16"/>
        <v>0</v>
      </c>
      <c r="Q130" s="52"/>
      <c r="R130" s="57">
        <f t="shared" si="17"/>
        <v>0</v>
      </c>
      <c r="S130" s="76">
        <f>'ноя 2018'!W130</f>
        <v>155.35399999999996</v>
      </c>
      <c r="T130" s="96">
        <f t="shared" si="14"/>
        <v>155.35399999999996</v>
      </c>
      <c r="U130" s="77"/>
      <c r="V130" s="52"/>
      <c r="W130" s="57">
        <f t="shared" si="15"/>
        <v>155.35399999999996</v>
      </c>
    </row>
    <row r="131" spans="1:23" ht="15" thickBot="1">
      <c r="A131" s="3">
        <v>1897276</v>
      </c>
      <c r="B131" s="83">
        <v>43400</v>
      </c>
      <c r="C131" s="4">
        <v>119</v>
      </c>
      <c r="D131" s="94">
        <v>19833</v>
      </c>
      <c r="E131" s="91">
        <v>11404</v>
      </c>
      <c r="F131" s="91">
        <v>5910</v>
      </c>
      <c r="G131" s="4" t="s">
        <v>9</v>
      </c>
      <c r="H131" s="40">
        <f>E131-'май 2018'!E136</f>
        <v>1412</v>
      </c>
      <c r="I131" s="42">
        <f>F131-'май 2018'!F136</f>
        <v>716</v>
      </c>
      <c r="J131" s="51">
        <f>'ноя 2018'!E131</f>
        <v>10838</v>
      </c>
      <c r="K131" s="51">
        <f>'ноя 2018'!F131</f>
        <v>5559</v>
      </c>
      <c r="L131">
        <f t="shared" si="18"/>
        <v>566</v>
      </c>
      <c r="M131">
        <f t="shared" si="19"/>
        <v>351</v>
      </c>
      <c r="N131" s="57">
        <f t="shared" si="10"/>
        <v>3441.28</v>
      </c>
      <c r="O131" s="57">
        <f t="shared" si="11"/>
        <v>789.75</v>
      </c>
      <c r="P131" s="57">
        <f t="shared" si="16"/>
        <v>4231.0300000000007</v>
      </c>
      <c r="Q131" s="52"/>
      <c r="R131" s="57">
        <f t="shared" si="17"/>
        <v>4357.9609000000009</v>
      </c>
      <c r="S131" s="76">
        <f>'ноя 2018'!W131</f>
        <v>0</v>
      </c>
      <c r="T131" s="96">
        <f t="shared" si="14"/>
        <v>4357.9609000000009</v>
      </c>
      <c r="U131" s="62">
        <v>4358</v>
      </c>
      <c r="V131" s="52">
        <f>U131-T131</f>
        <v>3.909999999905267E-2</v>
      </c>
      <c r="W131" s="57"/>
    </row>
    <row r="132" spans="1:23" ht="15" thickBot="1">
      <c r="A132" s="3">
        <v>1899038</v>
      </c>
      <c r="B132" s="83">
        <v>43400</v>
      </c>
      <c r="C132" s="4">
        <v>120</v>
      </c>
      <c r="D132" s="94">
        <v>2673</v>
      </c>
      <c r="E132" s="91">
        <v>2024</v>
      </c>
      <c r="F132" s="91">
        <v>647</v>
      </c>
      <c r="G132" s="4" t="s">
        <v>9</v>
      </c>
      <c r="H132" s="40">
        <f>E132-'май 2018'!E137</f>
        <v>111</v>
      </c>
      <c r="I132" s="42">
        <f>F132-'май 2018'!F137</f>
        <v>36</v>
      </c>
      <c r="J132" s="51">
        <f>'ноя 2018'!E132</f>
        <v>2024</v>
      </c>
      <c r="K132" s="51">
        <f>'ноя 2018'!F132</f>
        <v>647</v>
      </c>
      <c r="L132">
        <f t="shared" si="18"/>
        <v>0</v>
      </c>
      <c r="M132">
        <f t="shared" si="19"/>
        <v>0</v>
      </c>
      <c r="N132" s="57">
        <f t="shared" si="10"/>
        <v>0</v>
      </c>
      <c r="O132" s="57">
        <f t="shared" si="11"/>
        <v>0</v>
      </c>
      <c r="P132" s="57">
        <f t="shared" si="16"/>
        <v>0</v>
      </c>
      <c r="Q132" s="52"/>
      <c r="R132" s="57">
        <f t="shared" si="17"/>
        <v>0</v>
      </c>
      <c r="S132" s="76">
        <f>'ноя 2018'!W132</f>
        <v>169.7749</v>
      </c>
      <c r="T132" s="77">
        <f t="shared" si="14"/>
        <v>169.7749</v>
      </c>
      <c r="U132" s="77"/>
      <c r="V132" s="52"/>
      <c r="W132" s="57">
        <f t="shared" si="15"/>
        <v>169.7749</v>
      </c>
    </row>
    <row r="133" spans="1:23" ht="15" thickBot="1">
      <c r="A133" s="3">
        <v>1897322</v>
      </c>
      <c r="B133" s="83">
        <v>43400</v>
      </c>
      <c r="C133" s="4">
        <v>121</v>
      </c>
      <c r="D133" s="94">
        <v>3353</v>
      </c>
      <c r="E133" s="91">
        <v>2320</v>
      </c>
      <c r="F133" s="91">
        <v>982</v>
      </c>
      <c r="G133" s="4" t="s">
        <v>9</v>
      </c>
      <c r="H133" s="40">
        <f>E133-'май 2018'!E138</f>
        <v>349</v>
      </c>
      <c r="I133" s="42">
        <f>F133-'май 2018'!F138</f>
        <v>163</v>
      </c>
      <c r="J133" s="51">
        <f>'ноя 2018'!E133</f>
        <v>2320</v>
      </c>
      <c r="K133" s="51">
        <f>'ноя 2018'!F133</f>
        <v>982</v>
      </c>
      <c r="L133">
        <f t="shared" si="18"/>
        <v>0</v>
      </c>
      <c r="M133">
        <f t="shared" si="19"/>
        <v>0</v>
      </c>
      <c r="N133" s="57">
        <f t="shared" si="10"/>
        <v>0</v>
      </c>
      <c r="O133" s="57">
        <f t="shared" si="11"/>
        <v>0</v>
      </c>
      <c r="P133" s="57">
        <f t="shared" si="16"/>
        <v>0</v>
      </c>
      <c r="Q133" s="52"/>
      <c r="R133" s="57">
        <f t="shared" si="17"/>
        <v>0</v>
      </c>
      <c r="S133" s="76">
        <f>'ноя 2018'!W133</f>
        <v>0</v>
      </c>
      <c r="T133" s="77">
        <f t="shared" si="14"/>
        <v>0</v>
      </c>
      <c r="U133" s="77"/>
      <c r="V133" s="52"/>
      <c r="W133" s="57">
        <f t="shared" si="15"/>
        <v>0</v>
      </c>
    </row>
    <row r="134" spans="1:23" ht="15" thickBot="1">
      <c r="A134" s="3">
        <v>1898412</v>
      </c>
      <c r="B134" s="83">
        <v>43400</v>
      </c>
      <c r="C134" s="4" t="s">
        <v>23</v>
      </c>
      <c r="D134" s="92">
        <v>1924</v>
      </c>
      <c r="E134" s="90">
        <v>1461</v>
      </c>
      <c r="F134" s="90">
        <v>390</v>
      </c>
      <c r="G134" s="4" t="s">
        <v>9</v>
      </c>
      <c r="H134" s="40">
        <f>E134-'май 2018'!E139</f>
        <v>-6452</v>
      </c>
      <c r="I134" s="42">
        <f>F134-'май 2018'!F139</f>
        <v>-3027</v>
      </c>
      <c r="J134" s="51">
        <f>'ноя 2018'!E134</f>
        <v>1461</v>
      </c>
      <c r="K134" s="51">
        <f>'ноя 2018'!F134</f>
        <v>390</v>
      </c>
      <c r="L134">
        <f t="shared" si="18"/>
        <v>0</v>
      </c>
      <c r="M134">
        <f t="shared" si="19"/>
        <v>0</v>
      </c>
      <c r="N134" s="57">
        <f t="shared" si="10"/>
        <v>0</v>
      </c>
      <c r="O134" s="57">
        <f t="shared" si="11"/>
        <v>0</v>
      </c>
      <c r="P134" s="57">
        <f t="shared" si="16"/>
        <v>0</v>
      </c>
      <c r="Q134" s="52"/>
      <c r="R134" s="57">
        <f t="shared" si="17"/>
        <v>0</v>
      </c>
      <c r="S134" s="76">
        <f>'ноя 2018'!W134</f>
        <v>185.3073</v>
      </c>
      <c r="T134" s="96">
        <f t="shared" si="14"/>
        <v>185.3073</v>
      </c>
      <c r="U134" s="77"/>
      <c r="V134" s="52"/>
      <c r="W134" s="57">
        <f t="shared" si="15"/>
        <v>185.3073</v>
      </c>
    </row>
    <row r="135" spans="1:23" ht="15" thickBot="1">
      <c r="A135" s="3">
        <v>1899090</v>
      </c>
      <c r="B135" s="83">
        <v>43400</v>
      </c>
      <c r="C135" s="4">
        <v>122</v>
      </c>
      <c r="D135" s="94">
        <v>12775</v>
      </c>
      <c r="E135" s="91">
        <v>8839</v>
      </c>
      <c r="F135" s="91">
        <v>3837</v>
      </c>
      <c r="G135" s="4" t="s">
        <v>9</v>
      </c>
      <c r="H135" s="40">
        <f>E135-'май 2018'!E140</f>
        <v>7437</v>
      </c>
      <c r="I135" s="42">
        <f>F135-'май 2018'!F140</f>
        <v>3459</v>
      </c>
      <c r="J135" s="51">
        <f>'ноя 2018'!E135</f>
        <v>8839</v>
      </c>
      <c r="K135" s="51">
        <f>'ноя 2018'!F135</f>
        <v>3837</v>
      </c>
      <c r="L135">
        <f t="shared" si="18"/>
        <v>0</v>
      </c>
      <c r="M135">
        <f t="shared" si="19"/>
        <v>0</v>
      </c>
      <c r="N135" s="57">
        <f t="shared" si="10"/>
        <v>0</v>
      </c>
      <c r="O135" s="57">
        <f t="shared" si="11"/>
        <v>0</v>
      </c>
      <c r="P135" s="57">
        <f t="shared" si="16"/>
        <v>0</v>
      </c>
      <c r="Q135" s="52"/>
      <c r="R135" s="57">
        <f>P135+P135*3%</f>
        <v>0</v>
      </c>
      <c r="S135" s="76">
        <f>'ноя 2018'!W135</f>
        <v>137.03120000000001</v>
      </c>
      <c r="T135" s="77">
        <f t="shared" si="14"/>
        <v>137.03120000000001</v>
      </c>
      <c r="U135" s="77"/>
      <c r="V135" s="52"/>
      <c r="W135" s="57">
        <f t="shared" si="15"/>
        <v>137.03120000000001</v>
      </c>
    </row>
    <row r="136" spans="1:23" ht="15" thickBot="1">
      <c r="A136" s="3">
        <v>1893707</v>
      </c>
      <c r="B136" s="83">
        <v>43400</v>
      </c>
      <c r="C136" s="4">
        <v>123</v>
      </c>
      <c r="D136" s="94">
        <v>8828</v>
      </c>
      <c r="E136" s="91">
        <v>4197</v>
      </c>
      <c r="F136" s="91">
        <v>3934</v>
      </c>
      <c r="G136" s="4" t="s">
        <v>9</v>
      </c>
      <c r="H136" s="40">
        <f>E136-'май 2018'!E141</f>
        <v>548</v>
      </c>
      <c r="I136" s="42">
        <f>F136-'май 2018'!F141</f>
        <v>468</v>
      </c>
      <c r="J136" s="51">
        <f>'ноя 2018'!E136</f>
        <v>4197</v>
      </c>
      <c r="K136" s="51">
        <f>'ноя 2018'!F136</f>
        <v>3934</v>
      </c>
      <c r="L136">
        <f t="shared" si="18"/>
        <v>0</v>
      </c>
      <c r="M136">
        <f t="shared" si="19"/>
        <v>0</v>
      </c>
      <c r="N136" s="57">
        <f t="shared" ref="N136:N200" si="20">L136*6.08</f>
        <v>0</v>
      </c>
      <c r="O136" s="57">
        <f t="shared" ref="O136:O200" si="21">M136*2.25</f>
        <v>0</v>
      </c>
      <c r="P136" s="57">
        <f t="shared" si="16"/>
        <v>0</v>
      </c>
      <c r="Q136" s="52"/>
      <c r="R136" s="57">
        <f t="shared" si="17"/>
        <v>0</v>
      </c>
      <c r="S136" s="76">
        <f>'ноя 2018'!W136</f>
        <v>389.84469999999999</v>
      </c>
      <c r="T136" s="77">
        <f t="shared" si="14"/>
        <v>389.84469999999999</v>
      </c>
      <c r="U136" s="77"/>
      <c r="V136" s="52"/>
      <c r="W136" s="57">
        <f t="shared" si="15"/>
        <v>389.84469999999999</v>
      </c>
    </row>
    <row r="137" spans="1:23" ht="15" thickBot="1">
      <c r="A137" s="3">
        <v>1897603</v>
      </c>
      <c r="B137" s="83">
        <v>43400</v>
      </c>
      <c r="C137" s="4" t="s">
        <v>24</v>
      </c>
      <c r="D137" s="94">
        <v>146</v>
      </c>
      <c r="E137" s="91">
        <v>72</v>
      </c>
      <c r="F137" s="91">
        <v>28</v>
      </c>
      <c r="G137" s="4" t="s">
        <v>9</v>
      </c>
      <c r="H137" s="40">
        <f>E137-'май 2018'!E142</f>
        <v>0</v>
      </c>
      <c r="I137" s="42">
        <f>F137-'май 2018'!F142</f>
        <v>0</v>
      </c>
      <c r="J137" s="51">
        <f>'ноя 2018'!E137</f>
        <v>72</v>
      </c>
      <c r="K137" s="51">
        <f>'ноя 2018'!F137</f>
        <v>28</v>
      </c>
      <c r="L137">
        <f t="shared" ref="L137:L168" si="22">E137-J137</f>
        <v>0</v>
      </c>
      <c r="M137">
        <f t="shared" ref="M137:M168" si="23">F137-K137</f>
        <v>0</v>
      </c>
      <c r="N137" s="57">
        <f t="shared" si="20"/>
        <v>0</v>
      </c>
      <c r="O137" s="57">
        <f t="shared" si="21"/>
        <v>0</v>
      </c>
      <c r="P137" s="57">
        <f t="shared" si="16"/>
        <v>0</v>
      </c>
      <c r="Q137" s="52"/>
      <c r="R137" s="57">
        <f t="shared" si="17"/>
        <v>0</v>
      </c>
      <c r="S137" s="76">
        <f>'ноя 2018'!W137</f>
        <v>0</v>
      </c>
      <c r="T137" s="77">
        <f t="shared" ref="T137:T201" si="24">R137+S137</f>
        <v>0</v>
      </c>
      <c r="U137" s="77"/>
      <c r="V137" s="52"/>
      <c r="W137" s="57">
        <f t="shared" si="15"/>
        <v>0</v>
      </c>
    </row>
    <row r="138" spans="1:23" ht="15" thickBot="1">
      <c r="A138" s="3">
        <v>1899008</v>
      </c>
      <c r="B138" s="83">
        <v>43400</v>
      </c>
      <c r="C138" s="4">
        <v>124</v>
      </c>
      <c r="D138" s="94">
        <v>24877</v>
      </c>
      <c r="E138" s="91">
        <v>11869</v>
      </c>
      <c r="F138" s="91">
        <v>9237</v>
      </c>
      <c r="G138" s="4" t="s">
        <v>9</v>
      </c>
      <c r="H138" s="40">
        <f>E138-'май 2018'!E143</f>
        <v>377</v>
      </c>
      <c r="I138" s="42">
        <f>F138-'май 2018'!F143</f>
        <v>360</v>
      </c>
      <c r="J138" s="51">
        <f>'ноя 2018'!E138</f>
        <v>11869</v>
      </c>
      <c r="K138" s="51">
        <f>'ноя 2018'!F138</f>
        <v>9236</v>
      </c>
      <c r="L138">
        <f t="shared" si="22"/>
        <v>0</v>
      </c>
      <c r="M138">
        <f t="shared" si="23"/>
        <v>1</v>
      </c>
      <c r="N138" s="57">
        <f t="shared" si="20"/>
        <v>0</v>
      </c>
      <c r="O138" s="57">
        <f t="shared" si="21"/>
        <v>2.25</v>
      </c>
      <c r="P138" s="57">
        <f t="shared" si="16"/>
        <v>2.25</v>
      </c>
      <c r="Q138" s="52"/>
      <c r="R138" s="57">
        <f t="shared" si="17"/>
        <v>2.3174999999999999</v>
      </c>
      <c r="S138" s="76">
        <f>'ноя 2018'!W138</f>
        <v>563.31490000000008</v>
      </c>
      <c r="T138" s="77">
        <f t="shared" si="24"/>
        <v>565.63240000000008</v>
      </c>
      <c r="U138" s="77"/>
      <c r="V138" s="52"/>
      <c r="W138" s="57">
        <f t="shared" ref="W138:W201" si="25">T138-U138</f>
        <v>565.63240000000008</v>
      </c>
    </row>
    <row r="139" spans="1:23" ht="15" thickBot="1">
      <c r="A139" s="3">
        <v>1832288</v>
      </c>
      <c r="B139" s="83">
        <v>43400</v>
      </c>
      <c r="C139" s="4">
        <v>125</v>
      </c>
      <c r="D139" s="94">
        <v>1211</v>
      </c>
      <c r="E139" s="91">
        <v>966</v>
      </c>
      <c r="F139" s="91">
        <v>223</v>
      </c>
      <c r="G139" s="64" t="s">
        <v>9</v>
      </c>
      <c r="H139" s="40">
        <f>E139-'май 2018'!E144</f>
        <v>6</v>
      </c>
      <c r="I139" s="42">
        <f>F139-'май 2018'!F144</f>
        <v>0</v>
      </c>
      <c r="J139" s="51">
        <f>'ноя 2018'!E139</f>
        <v>966</v>
      </c>
      <c r="K139" s="51">
        <f>'ноя 2018'!F139</f>
        <v>223</v>
      </c>
      <c r="L139">
        <f t="shared" si="22"/>
        <v>0</v>
      </c>
      <c r="M139">
        <f t="shared" si="23"/>
        <v>0</v>
      </c>
      <c r="N139" s="57">
        <f t="shared" si="20"/>
        <v>0</v>
      </c>
      <c r="O139" s="57">
        <f t="shared" si="21"/>
        <v>0</v>
      </c>
      <c r="P139" s="57">
        <f t="shared" ref="P139:P203" si="26">N139+O139</f>
        <v>0</v>
      </c>
      <c r="Q139" s="52"/>
      <c r="R139" s="57">
        <f t="shared" ref="R139:R203" si="27">P139+P139*3%-Q139</f>
        <v>0</v>
      </c>
      <c r="S139" s="76">
        <f>'ноя 2018'!W139</f>
        <v>12.524800000000001</v>
      </c>
      <c r="T139" s="77">
        <f t="shared" si="24"/>
        <v>12.524800000000001</v>
      </c>
      <c r="U139" s="77"/>
      <c r="V139" s="52"/>
      <c r="W139" s="57">
        <f t="shared" si="25"/>
        <v>12.524800000000001</v>
      </c>
    </row>
    <row r="140" spans="1:23" ht="15" thickBot="1">
      <c r="A140" s="3">
        <v>1897580</v>
      </c>
      <c r="B140" s="83">
        <v>43400</v>
      </c>
      <c r="C140" s="4">
        <v>126</v>
      </c>
      <c r="D140" s="94">
        <v>3</v>
      </c>
      <c r="E140" s="91">
        <v>2</v>
      </c>
      <c r="F140" s="91">
        <v>0</v>
      </c>
      <c r="G140" s="4" t="s">
        <v>9</v>
      </c>
      <c r="H140" s="40">
        <f>E140-'май 2018'!E145</f>
        <v>0</v>
      </c>
      <c r="I140" s="42">
        <f>F140-'май 2018'!F145</f>
        <v>0</v>
      </c>
      <c r="J140" s="51">
        <f>'ноя 2018'!E140</f>
        <v>2</v>
      </c>
      <c r="K140" s="51">
        <f>'ноя 2018'!F140</f>
        <v>0</v>
      </c>
      <c r="L140">
        <f t="shared" si="22"/>
        <v>0</v>
      </c>
      <c r="M140">
        <f t="shared" si="23"/>
        <v>0</v>
      </c>
      <c r="N140" s="57">
        <f t="shared" si="20"/>
        <v>0</v>
      </c>
      <c r="O140" s="57">
        <f t="shared" si="21"/>
        <v>0</v>
      </c>
      <c r="P140" s="57">
        <f t="shared" si="26"/>
        <v>0</v>
      </c>
      <c r="Q140" s="52"/>
      <c r="R140" s="57">
        <f t="shared" si="27"/>
        <v>0</v>
      </c>
      <c r="S140" s="76">
        <f>'ноя 2018'!W140</f>
        <v>0</v>
      </c>
      <c r="T140" s="87">
        <f t="shared" si="24"/>
        <v>0</v>
      </c>
      <c r="U140" s="77"/>
      <c r="V140" s="52"/>
      <c r="W140" s="57">
        <f t="shared" si="25"/>
        <v>0</v>
      </c>
    </row>
    <row r="141" spans="1:23" ht="27" thickBot="1">
      <c r="A141" s="3">
        <v>2826458</v>
      </c>
      <c r="B141" s="83">
        <v>43400</v>
      </c>
      <c r="C141" s="4" t="s">
        <v>25</v>
      </c>
      <c r="D141" s="94">
        <v>674</v>
      </c>
      <c r="E141" s="91">
        <v>542</v>
      </c>
      <c r="F141" s="91">
        <v>131</v>
      </c>
      <c r="G141" s="4" t="s">
        <v>9</v>
      </c>
      <c r="H141" s="40">
        <f>E141-'май 2018'!E147</f>
        <v>497</v>
      </c>
      <c r="I141" s="42">
        <f>F141-'май 2018'!F147</f>
        <v>128</v>
      </c>
      <c r="J141" s="51">
        <f>'ноя 2018'!E141</f>
        <v>542</v>
      </c>
      <c r="K141" s="51">
        <f>'ноя 2018'!F141</f>
        <v>131</v>
      </c>
      <c r="L141">
        <f t="shared" si="22"/>
        <v>0</v>
      </c>
      <c r="M141">
        <f t="shared" si="23"/>
        <v>0</v>
      </c>
      <c r="N141" s="57">
        <f t="shared" si="20"/>
        <v>0</v>
      </c>
      <c r="O141" s="57">
        <f t="shared" si="21"/>
        <v>0</v>
      </c>
      <c r="P141" s="57">
        <f t="shared" si="26"/>
        <v>0</v>
      </c>
      <c r="Q141" s="52"/>
      <c r="R141" s="57">
        <f t="shared" si="27"/>
        <v>0</v>
      </c>
      <c r="S141" s="76">
        <f>'ноя 2018'!W141</f>
        <v>68.886400000000009</v>
      </c>
      <c r="T141" s="96">
        <f t="shared" si="24"/>
        <v>68.886400000000009</v>
      </c>
      <c r="U141" s="77"/>
      <c r="V141" s="52"/>
      <c r="W141" s="57">
        <f t="shared" si="25"/>
        <v>68.886400000000009</v>
      </c>
    </row>
    <row r="142" spans="1:23" ht="15" thickBot="1">
      <c r="A142" s="3">
        <v>1793478</v>
      </c>
      <c r="B142" s="83">
        <v>43400</v>
      </c>
      <c r="C142" s="4">
        <v>128</v>
      </c>
      <c r="D142" s="94">
        <v>7785</v>
      </c>
      <c r="E142" s="91">
        <v>3417</v>
      </c>
      <c r="F142" s="91">
        <v>3205</v>
      </c>
      <c r="G142" s="4" t="s">
        <v>9</v>
      </c>
      <c r="H142" s="40">
        <f>E142-'май 2018'!E148</f>
        <v>42</v>
      </c>
      <c r="I142" s="42">
        <f>F142-'май 2018'!F148</f>
        <v>48</v>
      </c>
      <c r="J142" s="51">
        <f>'ноя 2018'!E142</f>
        <v>3417</v>
      </c>
      <c r="K142" s="51">
        <f>'ноя 2018'!F142</f>
        <v>3205</v>
      </c>
      <c r="L142">
        <f t="shared" si="22"/>
        <v>0</v>
      </c>
      <c r="M142">
        <f t="shared" si="23"/>
        <v>0</v>
      </c>
      <c r="N142" s="57">
        <f t="shared" si="20"/>
        <v>0</v>
      </c>
      <c r="O142" s="57">
        <f t="shared" si="21"/>
        <v>0</v>
      </c>
      <c r="P142" s="57">
        <f t="shared" si="26"/>
        <v>0</v>
      </c>
      <c r="Q142" s="52"/>
      <c r="R142" s="57">
        <f t="shared" si="27"/>
        <v>0</v>
      </c>
      <c r="S142" s="76">
        <f>'ноя 2018'!W142</f>
        <v>211.4622</v>
      </c>
      <c r="T142" s="71">
        <f t="shared" si="24"/>
        <v>211.4622</v>
      </c>
      <c r="U142" s="77"/>
      <c r="V142" s="52"/>
      <c r="W142" s="57">
        <f t="shared" si="25"/>
        <v>211.4622</v>
      </c>
    </row>
    <row r="143" spans="1:23" ht="15" thickBot="1">
      <c r="A143" s="3">
        <v>1895482</v>
      </c>
      <c r="B143" s="83">
        <v>43400</v>
      </c>
      <c r="C143" s="4">
        <v>129</v>
      </c>
      <c r="D143" s="94">
        <v>3946</v>
      </c>
      <c r="E143" s="91">
        <v>2614</v>
      </c>
      <c r="F143" s="91">
        <v>894</v>
      </c>
      <c r="G143" s="4" t="s">
        <v>9</v>
      </c>
      <c r="H143" s="40">
        <f>E143-'май 2018'!E149</f>
        <v>363</v>
      </c>
      <c r="I143" s="42">
        <f>F143-'май 2018'!F149</f>
        <v>130</v>
      </c>
      <c r="J143" s="51">
        <f>'ноя 2018'!E143</f>
        <v>2614</v>
      </c>
      <c r="K143" s="51">
        <f>'ноя 2018'!F143</f>
        <v>894</v>
      </c>
      <c r="L143">
        <f t="shared" si="22"/>
        <v>0</v>
      </c>
      <c r="M143">
        <f t="shared" si="23"/>
        <v>0</v>
      </c>
      <c r="N143" s="57">
        <f t="shared" si="20"/>
        <v>0</v>
      </c>
      <c r="O143" s="57">
        <f t="shared" si="21"/>
        <v>0</v>
      </c>
      <c r="P143" s="57">
        <f t="shared" si="26"/>
        <v>0</v>
      </c>
      <c r="Q143" s="52"/>
      <c r="R143" s="57">
        <f t="shared" si="27"/>
        <v>0</v>
      </c>
      <c r="S143" s="76">
        <f>'ноя 2018'!W143</f>
        <v>-933.98460000000034</v>
      </c>
      <c r="T143" s="72">
        <f t="shared" si="24"/>
        <v>-933.98460000000034</v>
      </c>
      <c r="U143" s="77"/>
      <c r="V143" s="52"/>
      <c r="W143" s="54">
        <f t="shared" si="25"/>
        <v>-933.98460000000034</v>
      </c>
    </row>
    <row r="144" spans="1:23" ht="15" thickBot="1">
      <c r="A144" s="3">
        <v>1895484</v>
      </c>
      <c r="B144" s="83">
        <v>43400</v>
      </c>
      <c r="C144" s="4">
        <v>130</v>
      </c>
      <c r="D144" s="94">
        <v>87</v>
      </c>
      <c r="E144" s="91">
        <v>86</v>
      </c>
      <c r="F144" s="91">
        <v>0</v>
      </c>
      <c r="G144" s="4" t="s">
        <v>9</v>
      </c>
      <c r="H144" s="40">
        <f>E144-'май 2018'!E150</f>
        <v>52</v>
      </c>
      <c r="I144" s="42">
        <f>F144-'май 2018'!F150</f>
        <v>0</v>
      </c>
      <c r="J144" s="51">
        <f>'ноя 2018'!E144</f>
        <v>86</v>
      </c>
      <c r="K144" s="51">
        <f>'ноя 2018'!F144</f>
        <v>0</v>
      </c>
      <c r="L144">
        <f t="shared" si="22"/>
        <v>0</v>
      </c>
      <c r="M144">
        <f t="shared" si="23"/>
        <v>0</v>
      </c>
      <c r="N144" s="57">
        <f t="shared" si="20"/>
        <v>0</v>
      </c>
      <c r="O144" s="57">
        <f t="shared" si="21"/>
        <v>0</v>
      </c>
      <c r="P144" s="57">
        <f t="shared" si="26"/>
        <v>0</v>
      </c>
      <c r="Q144" s="52"/>
      <c r="R144" s="57">
        <f t="shared" si="27"/>
        <v>0</v>
      </c>
      <c r="S144" s="76">
        <f>'ноя 2018'!W144</f>
        <v>206.6592</v>
      </c>
      <c r="T144" s="77">
        <f t="shared" si="24"/>
        <v>206.6592</v>
      </c>
      <c r="U144" s="77"/>
      <c r="V144" s="52"/>
      <c r="W144" s="57">
        <f t="shared" si="25"/>
        <v>206.6592</v>
      </c>
    </row>
    <row r="145" spans="1:23" ht="15" thickBot="1">
      <c r="A145" s="3">
        <v>1740042</v>
      </c>
      <c r="B145" s="83">
        <v>43400</v>
      </c>
      <c r="C145" s="4">
        <v>131</v>
      </c>
      <c r="D145" s="94">
        <v>3546</v>
      </c>
      <c r="E145" s="91">
        <v>1792</v>
      </c>
      <c r="F145" s="91">
        <v>1329</v>
      </c>
      <c r="G145" s="4" t="s">
        <v>9</v>
      </c>
      <c r="H145" s="40">
        <f>E145-'май 2018'!E151</f>
        <v>169</v>
      </c>
      <c r="I145" s="42">
        <f>F145-'май 2018'!F151</f>
        <v>199</v>
      </c>
      <c r="J145" s="51">
        <f>'ноя 2018'!E145</f>
        <v>1792</v>
      </c>
      <c r="K145" s="51">
        <f>'ноя 2018'!F145</f>
        <v>1329</v>
      </c>
      <c r="L145">
        <f t="shared" si="22"/>
        <v>0</v>
      </c>
      <c r="M145">
        <f t="shared" si="23"/>
        <v>0</v>
      </c>
      <c r="N145" s="57">
        <f t="shared" si="20"/>
        <v>0</v>
      </c>
      <c r="O145" s="57">
        <f t="shared" si="21"/>
        <v>0</v>
      </c>
      <c r="P145" s="57">
        <f t="shared" si="26"/>
        <v>0</v>
      </c>
      <c r="Q145" s="52"/>
      <c r="R145" s="57">
        <f t="shared" si="27"/>
        <v>0</v>
      </c>
      <c r="S145" s="76">
        <f>'ноя 2018'!W145</f>
        <v>759.41899999999998</v>
      </c>
      <c r="T145" s="77">
        <f t="shared" si="24"/>
        <v>759.41899999999998</v>
      </c>
      <c r="U145" s="77"/>
      <c r="V145" s="52"/>
      <c r="W145" s="57">
        <f t="shared" si="25"/>
        <v>759.41899999999998</v>
      </c>
    </row>
    <row r="146" spans="1:23" ht="15" thickBot="1">
      <c r="A146" s="3">
        <v>1886448</v>
      </c>
      <c r="B146" s="83">
        <v>43400</v>
      </c>
      <c r="C146" s="4">
        <v>132</v>
      </c>
      <c r="D146" s="94">
        <v>4554</v>
      </c>
      <c r="E146" s="91">
        <v>2955</v>
      </c>
      <c r="F146" s="91">
        <v>1489</v>
      </c>
      <c r="G146" s="4" t="s">
        <v>9</v>
      </c>
      <c r="H146" s="40">
        <f>E146-'май 2018'!E152</f>
        <v>3</v>
      </c>
      <c r="I146" s="42">
        <f>F146-'май 2018'!F152</f>
        <v>0</v>
      </c>
      <c r="J146" s="51">
        <f>'ноя 2018'!E146</f>
        <v>2955</v>
      </c>
      <c r="K146" s="51">
        <f>'ноя 2018'!F146</f>
        <v>1489</v>
      </c>
      <c r="L146">
        <f t="shared" si="22"/>
        <v>0</v>
      </c>
      <c r="M146">
        <f t="shared" si="23"/>
        <v>0</v>
      </c>
      <c r="N146" s="57">
        <f t="shared" si="20"/>
        <v>0</v>
      </c>
      <c r="O146" s="57">
        <f t="shared" si="21"/>
        <v>0</v>
      </c>
      <c r="P146" s="57">
        <f t="shared" si="26"/>
        <v>0</v>
      </c>
      <c r="Q146" s="52"/>
      <c r="R146" s="57">
        <f t="shared" si="27"/>
        <v>0</v>
      </c>
      <c r="S146" s="76">
        <f>'ноя 2018'!W146</f>
        <v>0</v>
      </c>
      <c r="T146" s="77">
        <f t="shared" si="24"/>
        <v>0</v>
      </c>
      <c r="U146" s="77"/>
      <c r="V146" s="52"/>
      <c r="W146" s="57">
        <f t="shared" si="25"/>
        <v>0</v>
      </c>
    </row>
    <row r="147" spans="1:23" ht="15" thickBot="1">
      <c r="A147" s="3">
        <v>1829521</v>
      </c>
      <c r="B147" s="83">
        <v>43400</v>
      </c>
      <c r="C147" s="4">
        <v>133</v>
      </c>
      <c r="D147" s="94">
        <v>338</v>
      </c>
      <c r="E147" s="91">
        <v>262</v>
      </c>
      <c r="F147" s="91">
        <v>60</v>
      </c>
      <c r="G147" s="4" t="s">
        <v>9</v>
      </c>
      <c r="H147" s="40">
        <f>E147-'май 2018'!E153</f>
        <v>28</v>
      </c>
      <c r="I147" s="42">
        <f>F147-'май 2018'!F153</f>
        <v>7</v>
      </c>
      <c r="J147" s="51">
        <f>'ноя 2018'!E147</f>
        <v>262</v>
      </c>
      <c r="K147" s="51">
        <f>'ноя 2018'!F147</f>
        <v>60</v>
      </c>
      <c r="L147">
        <f t="shared" si="22"/>
        <v>0</v>
      </c>
      <c r="M147">
        <f t="shared" si="23"/>
        <v>0</v>
      </c>
      <c r="N147" s="57">
        <f t="shared" si="20"/>
        <v>0</v>
      </c>
      <c r="O147" s="57">
        <f t="shared" si="21"/>
        <v>0</v>
      </c>
      <c r="P147" s="57">
        <f t="shared" si="26"/>
        <v>0</v>
      </c>
      <c r="Q147" s="52"/>
      <c r="R147" s="57">
        <f t="shared" si="27"/>
        <v>0</v>
      </c>
      <c r="S147" s="76">
        <f>'ноя 2018'!W147</f>
        <v>0</v>
      </c>
      <c r="T147" s="71">
        <f t="shared" si="24"/>
        <v>0</v>
      </c>
      <c r="U147" s="71"/>
      <c r="V147" s="52"/>
      <c r="W147" s="57">
        <f t="shared" si="25"/>
        <v>0</v>
      </c>
    </row>
    <row r="148" spans="1:23" ht="15" thickBot="1">
      <c r="A148" s="3">
        <v>1853926</v>
      </c>
      <c r="B148" s="83">
        <v>43400</v>
      </c>
      <c r="C148" s="4">
        <v>134</v>
      </c>
      <c r="D148" s="94">
        <v>134</v>
      </c>
      <c r="E148" s="91">
        <v>92</v>
      </c>
      <c r="F148" s="91">
        <v>41</v>
      </c>
      <c r="G148" s="4" t="s">
        <v>9</v>
      </c>
      <c r="H148" s="40">
        <f>E148-'май 2018'!E154</f>
        <v>55</v>
      </c>
      <c r="I148" s="42">
        <f>F148-'май 2018'!F154</f>
        <v>29</v>
      </c>
      <c r="J148" s="51">
        <f>'ноя 2018'!E148</f>
        <v>92</v>
      </c>
      <c r="K148" s="51">
        <f>'ноя 2018'!F148</f>
        <v>41</v>
      </c>
      <c r="L148">
        <f t="shared" si="22"/>
        <v>0</v>
      </c>
      <c r="M148">
        <f t="shared" si="23"/>
        <v>0</v>
      </c>
      <c r="N148" s="57">
        <f t="shared" si="20"/>
        <v>0</v>
      </c>
      <c r="O148" s="57">
        <f t="shared" si="21"/>
        <v>0</v>
      </c>
      <c r="P148" s="57">
        <f t="shared" si="26"/>
        <v>0</v>
      </c>
      <c r="Q148" s="52"/>
      <c r="R148" s="57">
        <f t="shared" si="27"/>
        <v>0</v>
      </c>
      <c r="S148" s="76">
        <f>'ноя 2018'!W148</f>
        <v>337.428</v>
      </c>
      <c r="T148" s="77">
        <f t="shared" si="24"/>
        <v>337.428</v>
      </c>
      <c r="U148" s="77"/>
      <c r="V148" s="52"/>
      <c r="W148" s="57">
        <f t="shared" si="25"/>
        <v>337.428</v>
      </c>
    </row>
    <row r="149" spans="1:23" ht="15" thickBot="1">
      <c r="A149" s="3">
        <v>1897133</v>
      </c>
      <c r="B149" s="83">
        <v>43400</v>
      </c>
      <c r="C149" s="4">
        <v>135</v>
      </c>
      <c r="D149" s="94">
        <v>1394</v>
      </c>
      <c r="E149" s="91">
        <v>906</v>
      </c>
      <c r="F149" s="91">
        <v>366</v>
      </c>
      <c r="G149" s="4" t="s">
        <v>9</v>
      </c>
      <c r="H149" s="40">
        <f>E149-'май 2018'!E155</f>
        <v>45</v>
      </c>
      <c r="I149" s="42">
        <f>F149-'май 2018'!F155</f>
        <v>45</v>
      </c>
      <c r="J149" s="51">
        <f>'ноя 2018'!E149</f>
        <v>906</v>
      </c>
      <c r="K149" s="51">
        <f>'ноя 2018'!F149</f>
        <v>366</v>
      </c>
      <c r="L149">
        <f t="shared" si="22"/>
        <v>0</v>
      </c>
      <c r="M149">
        <f t="shared" si="23"/>
        <v>0</v>
      </c>
      <c r="N149" s="57">
        <f t="shared" si="20"/>
        <v>0</v>
      </c>
      <c r="O149" s="57">
        <f t="shared" si="21"/>
        <v>0</v>
      </c>
      <c r="P149" s="57">
        <f t="shared" si="26"/>
        <v>0</v>
      </c>
      <c r="Q149" s="52"/>
      <c r="R149" s="57">
        <f t="shared" si="27"/>
        <v>0</v>
      </c>
      <c r="S149" s="76">
        <f>'ноя 2018'!W149</f>
        <v>258.77719999999999</v>
      </c>
      <c r="T149" s="77">
        <f t="shared" si="24"/>
        <v>258.77719999999999</v>
      </c>
      <c r="U149" s="77"/>
      <c r="V149" s="52"/>
      <c r="W149" s="57">
        <f t="shared" si="25"/>
        <v>258.77719999999999</v>
      </c>
    </row>
    <row r="150" spans="1:23" ht="15" thickBot="1">
      <c r="A150" s="3">
        <v>1844030</v>
      </c>
      <c r="B150" s="83">
        <v>43400</v>
      </c>
      <c r="C150" s="4">
        <v>136</v>
      </c>
      <c r="D150" s="94">
        <v>9942</v>
      </c>
      <c r="E150" s="91">
        <v>6287</v>
      </c>
      <c r="F150" s="91">
        <v>3293</v>
      </c>
      <c r="G150" s="4" t="s">
        <v>9</v>
      </c>
      <c r="H150" s="40">
        <f>E150-'май 2018'!E156</f>
        <v>1002</v>
      </c>
      <c r="I150" s="42">
        <f>F150-'май 2018'!F156</f>
        <v>524</v>
      </c>
      <c r="J150" s="51">
        <f>'ноя 2018'!E150</f>
        <v>6287</v>
      </c>
      <c r="K150" s="51">
        <f>'ноя 2018'!F150</f>
        <v>3293</v>
      </c>
      <c r="L150">
        <f t="shared" si="22"/>
        <v>0</v>
      </c>
      <c r="M150">
        <f t="shared" si="23"/>
        <v>0</v>
      </c>
      <c r="N150" s="57">
        <f t="shared" si="20"/>
        <v>0</v>
      </c>
      <c r="O150" s="57">
        <f t="shared" si="21"/>
        <v>0</v>
      </c>
      <c r="P150" s="57">
        <f t="shared" si="26"/>
        <v>0</v>
      </c>
      <c r="Q150" s="52"/>
      <c r="R150" s="57">
        <f t="shared" si="27"/>
        <v>0</v>
      </c>
      <c r="S150" s="76">
        <f>'ноя 2018'!W150</f>
        <v>-614.8155999999999</v>
      </c>
      <c r="T150" s="72">
        <f t="shared" si="24"/>
        <v>-614.8155999999999</v>
      </c>
      <c r="U150" s="77"/>
      <c r="V150" s="52"/>
      <c r="W150" s="54">
        <f t="shared" si="25"/>
        <v>-614.8155999999999</v>
      </c>
    </row>
    <row r="151" spans="1:23" ht="15" thickBot="1">
      <c r="A151" s="3">
        <v>1851816</v>
      </c>
      <c r="B151" s="83">
        <v>43400</v>
      </c>
      <c r="C151" s="4">
        <v>137</v>
      </c>
      <c r="D151" s="94">
        <v>5341</v>
      </c>
      <c r="E151" s="91">
        <v>2473</v>
      </c>
      <c r="F151" s="91">
        <v>2864</v>
      </c>
      <c r="G151" s="4" t="s">
        <v>9</v>
      </c>
      <c r="H151" s="40">
        <f>E151-'май 2018'!E157</f>
        <v>1</v>
      </c>
      <c r="I151" s="42">
        <f>F151-'май 2018'!F157</f>
        <v>0</v>
      </c>
      <c r="J151" s="51">
        <f>'ноя 2018'!E151</f>
        <v>2473</v>
      </c>
      <c r="K151" s="51">
        <f>'ноя 2018'!F151</f>
        <v>2864</v>
      </c>
      <c r="L151">
        <f t="shared" si="22"/>
        <v>0</v>
      </c>
      <c r="M151">
        <f t="shared" si="23"/>
        <v>0</v>
      </c>
      <c r="N151" s="57">
        <f t="shared" si="20"/>
        <v>0</v>
      </c>
      <c r="O151" s="57">
        <f t="shared" si="21"/>
        <v>0</v>
      </c>
      <c r="P151" s="57">
        <f t="shared" si="26"/>
        <v>0</v>
      </c>
      <c r="Q151" s="52"/>
      <c r="R151" s="57">
        <f t="shared" si="27"/>
        <v>0</v>
      </c>
      <c r="S151" s="76">
        <f>'ноя 2018'!W151</f>
        <v>6.2624000000000004</v>
      </c>
      <c r="T151" s="77">
        <f t="shared" si="24"/>
        <v>6.2624000000000004</v>
      </c>
      <c r="U151" s="77"/>
      <c r="V151" s="52"/>
      <c r="W151" s="57">
        <f t="shared" si="25"/>
        <v>6.2624000000000004</v>
      </c>
    </row>
    <row r="152" spans="1:23" ht="15" thickBot="1">
      <c r="A152" s="3">
        <v>1896619</v>
      </c>
      <c r="B152" s="83">
        <v>43400</v>
      </c>
      <c r="C152" s="4">
        <v>138</v>
      </c>
      <c r="D152" s="94">
        <v>2343</v>
      </c>
      <c r="E152" s="91">
        <v>1458</v>
      </c>
      <c r="F152" s="91">
        <v>859</v>
      </c>
      <c r="G152" s="4" t="s">
        <v>9</v>
      </c>
      <c r="H152" s="40">
        <f>E152-'май 2018'!E158</f>
        <v>193</v>
      </c>
      <c r="I152" s="42">
        <f>F152-'май 2018'!F158</f>
        <v>118</v>
      </c>
      <c r="J152" s="51">
        <f>'ноя 2018'!E152</f>
        <v>1458</v>
      </c>
      <c r="K152" s="51">
        <f>'ноя 2018'!F152</f>
        <v>859</v>
      </c>
      <c r="L152">
        <f t="shared" si="22"/>
        <v>0</v>
      </c>
      <c r="M152">
        <f t="shared" si="23"/>
        <v>0</v>
      </c>
      <c r="N152" s="57">
        <f t="shared" si="20"/>
        <v>0</v>
      </c>
      <c r="O152" s="57">
        <f t="shared" si="21"/>
        <v>0</v>
      </c>
      <c r="P152" s="57">
        <f t="shared" si="26"/>
        <v>0</v>
      </c>
      <c r="Q152" s="52"/>
      <c r="R152" s="57">
        <f t="shared" si="27"/>
        <v>0</v>
      </c>
      <c r="S152" s="76">
        <f>'ноя 2018'!W152</f>
        <v>214.05459999999999</v>
      </c>
      <c r="T152" s="96">
        <f t="shared" si="24"/>
        <v>214.05459999999999</v>
      </c>
      <c r="U152" s="77"/>
      <c r="V152" s="52"/>
      <c r="W152" s="57">
        <f t="shared" si="25"/>
        <v>214.05459999999999</v>
      </c>
    </row>
    <row r="153" spans="1:23" ht="15" thickBot="1">
      <c r="A153" s="3">
        <v>1897179</v>
      </c>
      <c r="B153" s="83">
        <v>43400</v>
      </c>
      <c r="C153" s="4">
        <v>139</v>
      </c>
      <c r="D153" s="94">
        <v>3788</v>
      </c>
      <c r="E153" s="91">
        <v>2266</v>
      </c>
      <c r="F153" s="91">
        <v>1194</v>
      </c>
      <c r="G153" s="4" t="s">
        <v>9</v>
      </c>
      <c r="H153" s="40">
        <f>E153-'май 2018'!E159</f>
        <v>492</v>
      </c>
      <c r="I153" s="42">
        <f>F153-'май 2018'!F159</f>
        <v>456</v>
      </c>
      <c r="J153" s="51">
        <f>'ноя 2018'!E153</f>
        <v>2266</v>
      </c>
      <c r="K153" s="51">
        <f>'ноя 2018'!F153</f>
        <v>1194</v>
      </c>
      <c r="L153">
        <f t="shared" si="22"/>
        <v>0</v>
      </c>
      <c r="M153">
        <f t="shared" si="23"/>
        <v>0</v>
      </c>
      <c r="N153" s="57">
        <f t="shared" si="20"/>
        <v>0</v>
      </c>
      <c r="O153" s="57">
        <f t="shared" si="21"/>
        <v>0</v>
      </c>
      <c r="P153" s="57">
        <f t="shared" si="26"/>
        <v>0</v>
      </c>
      <c r="Q153" s="52"/>
      <c r="R153" s="57">
        <f t="shared" si="27"/>
        <v>0</v>
      </c>
      <c r="S153" s="76">
        <f>'ноя 2018'!W153</f>
        <v>621.94489999999996</v>
      </c>
      <c r="T153" s="96">
        <f t="shared" si="24"/>
        <v>621.94489999999996</v>
      </c>
      <c r="U153" s="77"/>
      <c r="V153" s="52"/>
      <c r="W153" s="57">
        <f t="shared" si="25"/>
        <v>621.94489999999996</v>
      </c>
    </row>
    <row r="154" spans="1:23" ht="15" thickBot="1">
      <c r="A154" s="3">
        <v>1739235</v>
      </c>
      <c r="B154" s="83">
        <v>43400</v>
      </c>
      <c r="C154" s="4">
        <v>140</v>
      </c>
      <c r="D154" s="94">
        <v>32183</v>
      </c>
      <c r="E154" s="91">
        <v>13979</v>
      </c>
      <c r="F154" s="91">
        <v>17502</v>
      </c>
      <c r="G154" s="4" t="s">
        <v>9</v>
      </c>
      <c r="H154" s="40">
        <f>E154-'май 2018'!E160</f>
        <v>691</v>
      </c>
      <c r="I154" s="42">
        <f>F154-'май 2018'!F160</f>
        <v>994</v>
      </c>
      <c r="J154" s="51">
        <f>'ноя 2018'!E154</f>
        <v>13867</v>
      </c>
      <c r="K154" s="51">
        <f>'ноя 2018'!F154</f>
        <v>17368</v>
      </c>
      <c r="L154">
        <f t="shared" si="22"/>
        <v>112</v>
      </c>
      <c r="M154">
        <f t="shared" si="23"/>
        <v>134</v>
      </c>
      <c r="N154" s="57">
        <f t="shared" si="20"/>
        <v>680.96</v>
      </c>
      <c r="O154" s="57">
        <f t="shared" si="21"/>
        <v>301.5</v>
      </c>
      <c r="P154" s="57">
        <f t="shared" si="26"/>
        <v>982.46</v>
      </c>
      <c r="Q154" s="52"/>
      <c r="R154" s="57">
        <f t="shared" si="27"/>
        <v>1011.9338</v>
      </c>
      <c r="S154" s="76">
        <f>'ноя 2018'!W154</f>
        <v>0</v>
      </c>
      <c r="T154" s="77">
        <f t="shared" si="24"/>
        <v>1011.9338</v>
      </c>
      <c r="U154" s="77"/>
      <c r="V154" s="52"/>
      <c r="W154" s="57">
        <f t="shared" si="25"/>
        <v>1011.9338</v>
      </c>
    </row>
    <row r="155" spans="1:23" ht="15" thickBot="1">
      <c r="A155" s="3">
        <v>1899119</v>
      </c>
      <c r="B155" s="83">
        <v>43400</v>
      </c>
      <c r="C155" s="4" t="s">
        <v>26</v>
      </c>
      <c r="D155" s="94">
        <v>12919</v>
      </c>
      <c r="E155" s="91">
        <v>8408</v>
      </c>
      <c r="F155" s="91">
        <v>4282</v>
      </c>
      <c r="G155" s="4" t="s">
        <v>9</v>
      </c>
      <c r="H155" s="40">
        <f>E155-'май 2018'!E161</f>
        <v>1452</v>
      </c>
      <c r="I155" s="42">
        <f>F155-'май 2018'!F161</f>
        <v>821</v>
      </c>
      <c r="J155" s="51">
        <f>'ноя 2018'!E155</f>
        <v>8203</v>
      </c>
      <c r="K155" s="51">
        <f>'ноя 2018'!F155</f>
        <v>4175</v>
      </c>
      <c r="L155">
        <f t="shared" si="22"/>
        <v>205</v>
      </c>
      <c r="M155">
        <f t="shared" si="23"/>
        <v>107</v>
      </c>
      <c r="N155" s="57">
        <f t="shared" si="20"/>
        <v>1246.4000000000001</v>
      </c>
      <c r="O155" s="57">
        <f t="shared" si="21"/>
        <v>240.75</v>
      </c>
      <c r="P155" s="57">
        <f t="shared" si="26"/>
        <v>1487.15</v>
      </c>
      <c r="Q155" s="52"/>
      <c r="R155" s="57">
        <f t="shared" si="27"/>
        <v>1531.7645</v>
      </c>
      <c r="S155" s="76">
        <f>'ноя 2018'!W155</f>
        <v>0</v>
      </c>
      <c r="T155" s="96">
        <f>R155+S155</f>
        <v>1531.7645</v>
      </c>
      <c r="U155" s="62">
        <f>T155</f>
        <v>1531.7645</v>
      </c>
      <c r="V155" s="52"/>
      <c r="W155" s="57"/>
    </row>
    <row r="156" spans="1:23" ht="15" thickBot="1">
      <c r="A156" s="3">
        <v>1896362</v>
      </c>
      <c r="B156" s="83">
        <v>43400</v>
      </c>
      <c r="C156" s="4">
        <v>141</v>
      </c>
      <c r="D156" s="94">
        <v>7987</v>
      </c>
      <c r="E156" s="91">
        <v>5204</v>
      </c>
      <c r="F156" s="91">
        <v>2714</v>
      </c>
      <c r="G156" s="4" t="s">
        <v>9</v>
      </c>
      <c r="H156" s="40">
        <f>E156-'май 2018'!E162</f>
        <v>14</v>
      </c>
      <c r="I156" s="42">
        <f>F156-'май 2018'!F162</f>
        <v>1</v>
      </c>
      <c r="J156" s="51">
        <f>'ноя 2018'!E156</f>
        <v>5204</v>
      </c>
      <c r="K156" s="51">
        <f>'ноя 2018'!F156</f>
        <v>2714</v>
      </c>
      <c r="L156">
        <f t="shared" si="22"/>
        <v>0</v>
      </c>
      <c r="M156">
        <f t="shared" si="23"/>
        <v>0</v>
      </c>
      <c r="N156" s="57">
        <f t="shared" si="20"/>
        <v>0</v>
      </c>
      <c r="O156" s="57">
        <f t="shared" si="21"/>
        <v>0</v>
      </c>
      <c r="P156" s="57">
        <f t="shared" si="26"/>
        <v>0</v>
      </c>
      <c r="Q156" s="52"/>
      <c r="R156" s="57">
        <f t="shared" si="27"/>
        <v>0</v>
      </c>
      <c r="S156" s="76">
        <f>'ноя 2018'!W156</f>
        <v>87.673599999999993</v>
      </c>
      <c r="T156" s="96">
        <f t="shared" si="24"/>
        <v>87.673599999999993</v>
      </c>
      <c r="U156" s="62">
        <f>T156</f>
        <v>87.673599999999993</v>
      </c>
      <c r="V156" s="52"/>
      <c r="W156" s="57"/>
    </row>
    <row r="157" spans="1:23" ht="15" thickBot="1">
      <c r="A157" s="3">
        <v>1893444</v>
      </c>
      <c r="B157" s="83">
        <v>43400</v>
      </c>
      <c r="C157" s="4">
        <v>142</v>
      </c>
      <c r="D157" s="94">
        <v>14815</v>
      </c>
      <c r="E157" s="91">
        <v>9406</v>
      </c>
      <c r="F157" s="91">
        <v>4386</v>
      </c>
      <c r="G157" s="4" t="s">
        <v>9</v>
      </c>
      <c r="H157" s="40">
        <f>E157-'май 2018'!E163</f>
        <v>1524</v>
      </c>
      <c r="I157" s="42">
        <f>F157-'май 2018'!F163</f>
        <v>614</v>
      </c>
      <c r="J157" s="51">
        <f>'ноя 2018'!E157</f>
        <v>9406</v>
      </c>
      <c r="K157" s="51">
        <f>'ноя 2018'!F157</f>
        <v>4386</v>
      </c>
      <c r="L157">
        <f t="shared" si="22"/>
        <v>0</v>
      </c>
      <c r="M157">
        <f t="shared" si="23"/>
        <v>0</v>
      </c>
      <c r="N157" s="57">
        <f t="shared" si="20"/>
        <v>0</v>
      </c>
      <c r="O157" s="57">
        <f t="shared" si="21"/>
        <v>0</v>
      </c>
      <c r="P157" s="57">
        <f t="shared" si="26"/>
        <v>0</v>
      </c>
      <c r="Q157" s="52"/>
      <c r="R157" s="57">
        <f t="shared" si="27"/>
        <v>0</v>
      </c>
      <c r="S157" s="76">
        <f>'ноя 2018'!W157</f>
        <v>0</v>
      </c>
      <c r="T157" s="77">
        <f t="shared" si="24"/>
        <v>0</v>
      </c>
      <c r="U157" s="77"/>
      <c r="V157" s="52"/>
      <c r="W157" s="57">
        <f t="shared" si="25"/>
        <v>0</v>
      </c>
    </row>
    <row r="158" spans="1:23" ht="15" thickBot="1">
      <c r="A158" s="3">
        <v>1900250</v>
      </c>
      <c r="B158" s="83">
        <v>43400</v>
      </c>
      <c r="C158" s="4">
        <v>143</v>
      </c>
      <c r="D158" s="94">
        <v>4528</v>
      </c>
      <c r="E158" s="91">
        <v>2343</v>
      </c>
      <c r="F158" s="91">
        <v>1458</v>
      </c>
      <c r="G158" s="4" t="s">
        <v>9</v>
      </c>
      <c r="H158" s="40">
        <f>E158-'май 2018'!E164</f>
        <v>434</v>
      </c>
      <c r="I158" s="42">
        <f>F158-'май 2018'!F164</f>
        <v>207</v>
      </c>
      <c r="J158" s="51">
        <f>'ноя 2018'!E158</f>
        <v>2343</v>
      </c>
      <c r="K158" s="51">
        <f>'ноя 2018'!F158</f>
        <v>1458</v>
      </c>
      <c r="L158">
        <f t="shared" si="22"/>
        <v>0</v>
      </c>
      <c r="M158">
        <f t="shared" si="23"/>
        <v>0</v>
      </c>
      <c r="N158" s="57">
        <f t="shared" si="20"/>
        <v>0</v>
      </c>
      <c r="O158" s="57">
        <f t="shared" si="21"/>
        <v>0</v>
      </c>
      <c r="P158" s="57">
        <f t="shared" si="26"/>
        <v>0</v>
      </c>
      <c r="Q158" s="52"/>
      <c r="R158" s="57">
        <f t="shared" si="27"/>
        <v>0</v>
      </c>
      <c r="S158" s="76">
        <f>'ноя 2018'!W158</f>
        <v>551.92550000000006</v>
      </c>
      <c r="T158" s="96">
        <f t="shared" si="24"/>
        <v>551.92550000000006</v>
      </c>
      <c r="U158" s="77"/>
      <c r="V158" s="52"/>
      <c r="W158" s="57">
        <f t="shared" si="25"/>
        <v>551.92550000000006</v>
      </c>
    </row>
    <row r="159" spans="1:23" ht="15" thickBot="1">
      <c r="A159" s="3">
        <v>1770770</v>
      </c>
      <c r="B159" s="83">
        <v>43400</v>
      </c>
      <c r="C159" s="4">
        <v>144</v>
      </c>
      <c r="D159" s="94">
        <v>1113</v>
      </c>
      <c r="E159" s="91">
        <v>741</v>
      </c>
      <c r="F159" s="91">
        <v>371</v>
      </c>
      <c r="G159" s="4" t="s">
        <v>9</v>
      </c>
      <c r="H159" s="40">
        <f>E159-'май 2018'!E165</f>
        <v>60</v>
      </c>
      <c r="I159" s="42">
        <f>F159-'май 2018'!F165</f>
        <v>14</v>
      </c>
      <c r="J159" s="51">
        <f>'ноя 2018'!E159</f>
        <v>741</v>
      </c>
      <c r="K159" s="51">
        <f>'ноя 2018'!F159</f>
        <v>371</v>
      </c>
      <c r="L159">
        <f t="shared" si="22"/>
        <v>0</v>
      </c>
      <c r="M159">
        <f t="shared" si="23"/>
        <v>0</v>
      </c>
      <c r="N159" s="57">
        <f t="shared" si="20"/>
        <v>0</v>
      </c>
      <c r="O159" s="57">
        <f t="shared" si="21"/>
        <v>0</v>
      </c>
      <c r="P159" s="57">
        <f t="shared" si="26"/>
        <v>0</v>
      </c>
      <c r="Q159" s="52"/>
      <c r="R159" s="57">
        <f t="shared" si="27"/>
        <v>0</v>
      </c>
      <c r="S159" s="76">
        <f>'ноя 2018'!W159</f>
        <v>0</v>
      </c>
      <c r="T159" s="77">
        <f t="shared" si="24"/>
        <v>0</v>
      </c>
      <c r="U159" s="77"/>
      <c r="V159" s="52"/>
      <c r="W159" s="57">
        <f t="shared" si="25"/>
        <v>0</v>
      </c>
    </row>
    <row r="160" spans="1:23" ht="15" thickBot="1">
      <c r="A160" s="3">
        <v>1740112</v>
      </c>
      <c r="B160" s="83">
        <v>43400</v>
      </c>
      <c r="C160" s="4">
        <v>145</v>
      </c>
      <c r="D160" s="94">
        <v>4187</v>
      </c>
      <c r="E160" s="91">
        <v>2919</v>
      </c>
      <c r="F160" s="91">
        <v>890</v>
      </c>
      <c r="G160" s="4" t="s">
        <v>9</v>
      </c>
      <c r="H160" s="40">
        <f>E160-'май 2018'!E166</f>
        <v>292</v>
      </c>
      <c r="I160" s="42">
        <f>F160-'май 2018'!F166</f>
        <v>86</v>
      </c>
      <c r="J160" s="51">
        <f>'ноя 2018'!E160</f>
        <v>2919</v>
      </c>
      <c r="K160" s="51">
        <f>'ноя 2018'!F160</f>
        <v>890</v>
      </c>
      <c r="L160">
        <f t="shared" si="22"/>
        <v>0</v>
      </c>
      <c r="M160">
        <f t="shared" si="23"/>
        <v>0</v>
      </c>
      <c r="N160" s="57">
        <f t="shared" si="20"/>
        <v>0</v>
      </c>
      <c r="O160" s="57">
        <f t="shared" si="21"/>
        <v>0</v>
      </c>
      <c r="P160" s="57">
        <f t="shared" si="26"/>
        <v>0</v>
      </c>
      <c r="Q160" s="52"/>
      <c r="R160" s="57">
        <f t="shared" si="27"/>
        <v>0</v>
      </c>
      <c r="S160" s="76">
        <f>'ноя 2018'!W160</f>
        <v>273.91820000000001</v>
      </c>
      <c r="T160" s="77">
        <f t="shared" si="24"/>
        <v>273.91820000000001</v>
      </c>
      <c r="U160" s="77"/>
      <c r="V160" s="52"/>
      <c r="W160" s="57">
        <f t="shared" si="25"/>
        <v>273.91820000000001</v>
      </c>
    </row>
    <row r="161" spans="1:23" ht="15" thickBot="1">
      <c r="A161" s="3">
        <v>1899173</v>
      </c>
      <c r="B161" s="83">
        <v>43400</v>
      </c>
      <c r="C161" s="4" t="s">
        <v>27</v>
      </c>
      <c r="D161" s="92">
        <v>13193</v>
      </c>
      <c r="E161" s="90">
        <v>8852</v>
      </c>
      <c r="F161" s="90">
        <v>4008</v>
      </c>
      <c r="G161" s="4" t="s">
        <v>9</v>
      </c>
      <c r="H161" s="40">
        <f>E161-'май 2018'!E167</f>
        <v>4064</v>
      </c>
      <c r="I161" s="42">
        <f>F161-'май 2018'!F167</f>
        <v>1989</v>
      </c>
      <c r="J161" s="51">
        <f>'ноя 2018'!E161</f>
        <v>8834</v>
      </c>
      <c r="K161" s="51">
        <f>'ноя 2018'!F161</f>
        <v>4008</v>
      </c>
      <c r="L161">
        <f t="shared" si="22"/>
        <v>18</v>
      </c>
      <c r="M161">
        <f t="shared" si="23"/>
        <v>0</v>
      </c>
      <c r="N161" s="57">
        <f t="shared" si="20"/>
        <v>109.44</v>
      </c>
      <c r="O161" s="57">
        <f t="shared" si="21"/>
        <v>0</v>
      </c>
      <c r="P161" s="57">
        <f t="shared" si="26"/>
        <v>109.44</v>
      </c>
      <c r="Q161" s="52"/>
      <c r="R161" s="57">
        <f t="shared" si="27"/>
        <v>112.72319999999999</v>
      </c>
      <c r="S161" s="76">
        <f>'ноя 2018'!W161</f>
        <v>0</v>
      </c>
      <c r="T161" s="88">
        <f t="shared" si="24"/>
        <v>112.72319999999999</v>
      </c>
      <c r="U161" s="77"/>
      <c r="V161" s="52"/>
      <c r="W161" s="57">
        <f t="shared" si="25"/>
        <v>112.72319999999999</v>
      </c>
    </row>
    <row r="162" spans="1:23" ht="15" thickBot="1">
      <c r="A162" s="3">
        <v>1898859</v>
      </c>
      <c r="B162" s="83">
        <v>43400</v>
      </c>
      <c r="C162" s="4">
        <v>146</v>
      </c>
      <c r="D162" s="94">
        <v>8479</v>
      </c>
      <c r="E162" s="91">
        <v>5064</v>
      </c>
      <c r="F162" s="91">
        <v>2203</v>
      </c>
      <c r="G162" s="4" t="s">
        <v>9</v>
      </c>
      <c r="H162" s="40">
        <f>E162-'май 2018'!E168</f>
        <v>-2748</v>
      </c>
      <c r="I162" s="42">
        <f>F162-'май 2018'!F168</f>
        <v>-1273</v>
      </c>
      <c r="J162" s="51">
        <f>'ноя 2018'!E162</f>
        <v>5064</v>
      </c>
      <c r="K162" s="51">
        <f>'ноя 2018'!F162</f>
        <v>2203</v>
      </c>
      <c r="L162">
        <f t="shared" si="22"/>
        <v>0</v>
      </c>
      <c r="M162">
        <f t="shared" si="23"/>
        <v>0</v>
      </c>
      <c r="N162" s="57">
        <f t="shared" si="20"/>
        <v>0</v>
      </c>
      <c r="O162" s="57">
        <f t="shared" si="21"/>
        <v>0</v>
      </c>
      <c r="P162" s="57">
        <f t="shared" si="26"/>
        <v>0</v>
      </c>
      <c r="Q162" s="52"/>
      <c r="R162" s="57">
        <f t="shared" si="27"/>
        <v>0</v>
      </c>
      <c r="S162" s="76">
        <f>'ноя 2018'!W162</f>
        <v>1154.3931</v>
      </c>
      <c r="T162" s="96">
        <f t="shared" si="24"/>
        <v>1154.3931</v>
      </c>
      <c r="U162" s="77"/>
      <c r="V162" s="52"/>
      <c r="W162" s="57">
        <f t="shared" si="25"/>
        <v>1154.3931</v>
      </c>
    </row>
    <row r="163" spans="1:23" ht="27" thickBot="1">
      <c r="A163" s="3">
        <v>1852606</v>
      </c>
      <c r="B163" s="83">
        <v>43400</v>
      </c>
      <c r="C163" s="4" t="s">
        <v>28</v>
      </c>
      <c r="D163" s="94">
        <v>22592</v>
      </c>
      <c r="E163" s="91">
        <v>14807</v>
      </c>
      <c r="F163" s="91">
        <v>7774</v>
      </c>
      <c r="G163" s="56" t="s">
        <v>9</v>
      </c>
      <c r="H163" s="65">
        <f>E163-'май 2018'!E169</f>
        <v>1689</v>
      </c>
      <c r="I163" s="66">
        <f>F163-'май 2018'!F169</f>
        <v>999</v>
      </c>
      <c r="J163" s="51">
        <f>'ноя 2018'!E163</f>
        <v>14459</v>
      </c>
      <c r="K163" s="51">
        <f>'ноя 2018'!F163</f>
        <v>7557</v>
      </c>
      <c r="L163" s="55">
        <f t="shared" si="22"/>
        <v>348</v>
      </c>
      <c r="M163" s="55">
        <f t="shared" si="23"/>
        <v>217</v>
      </c>
      <c r="N163" s="57">
        <f t="shared" si="20"/>
        <v>2115.84</v>
      </c>
      <c r="O163" s="57">
        <f t="shared" si="21"/>
        <v>488.25</v>
      </c>
      <c r="P163" s="71">
        <f t="shared" si="26"/>
        <v>2604.09</v>
      </c>
      <c r="Q163" s="52">
        <f>'ноя 2018'!V163</f>
        <v>1</v>
      </c>
      <c r="R163" s="71">
        <f t="shared" si="27"/>
        <v>2681.2127</v>
      </c>
      <c r="S163" s="76">
        <f>'ноя 2018'!W163</f>
        <v>0</v>
      </c>
      <c r="T163" s="96">
        <f t="shared" si="24"/>
        <v>2681.2127</v>
      </c>
      <c r="U163" s="62">
        <f>T163</f>
        <v>2681.2127</v>
      </c>
      <c r="V163" s="52"/>
      <c r="W163" s="57"/>
    </row>
    <row r="164" spans="1:23" ht="15" thickBot="1">
      <c r="A164" s="3">
        <v>1844503</v>
      </c>
      <c r="B164" s="83">
        <v>43400</v>
      </c>
      <c r="C164" s="4">
        <v>148</v>
      </c>
      <c r="D164" s="94">
        <v>9124</v>
      </c>
      <c r="E164" s="91">
        <v>7122</v>
      </c>
      <c r="F164" s="91">
        <v>1983</v>
      </c>
      <c r="G164" s="4" t="s">
        <v>9</v>
      </c>
      <c r="H164" s="40">
        <f>E164-'май 2018'!E170</f>
        <v>889</v>
      </c>
      <c r="I164" s="42">
        <f>F164-'май 2018'!F170</f>
        <v>255</v>
      </c>
      <c r="J164" s="51">
        <f>'ноя 2018'!E164</f>
        <v>7122</v>
      </c>
      <c r="K164" s="51">
        <f>'ноя 2018'!F164</f>
        <v>1983</v>
      </c>
      <c r="L164">
        <f t="shared" si="22"/>
        <v>0</v>
      </c>
      <c r="M164">
        <f t="shared" si="23"/>
        <v>0</v>
      </c>
      <c r="N164" s="57">
        <f t="shared" si="20"/>
        <v>0</v>
      </c>
      <c r="O164" s="57">
        <f t="shared" si="21"/>
        <v>0</v>
      </c>
      <c r="P164" s="57">
        <f t="shared" si="26"/>
        <v>0</v>
      </c>
      <c r="Q164" s="52"/>
      <c r="R164" s="57">
        <f t="shared" si="27"/>
        <v>0</v>
      </c>
      <c r="S164" s="76">
        <f>'ноя 2018'!W164</f>
        <v>331.96510000000012</v>
      </c>
      <c r="T164" s="77">
        <f t="shared" si="24"/>
        <v>331.96510000000012</v>
      </c>
      <c r="U164" s="77"/>
      <c r="V164" s="52"/>
      <c r="W164" s="57">
        <f t="shared" si="25"/>
        <v>331.96510000000012</v>
      </c>
    </row>
    <row r="165" spans="1:23" ht="15" thickBot="1">
      <c r="A165" s="3">
        <v>1894449</v>
      </c>
      <c r="B165" s="83">
        <v>43400</v>
      </c>
      <c r="C165" s="4">
        <v>149</v>
      </c>
      <c r="D165" s="94">
        <v>1024</v>
      </c>
      <c r="E165" s="91">
        <v>729</v>
      </c>
      <c r="F165" s="91">
        <v>232</v>
      </c>
      <c r="G165" s="4" t="s">
        <v>9</v>
      </c>
      <c r="H165" s="40">
        <f>E165-'май 2018'!E171</f>
        <v>10</v>
      </c>
      <c r="I165" s="42">
        <f>F165-'май 2018'!F171</f>
        <v>1</v>
      </c>
      <c r="J165" s="51">
        <f>'ноя 2018'!E165</f>
        <v>729</v>
      </c>
      <c r="K165" s="51">
        <f>'ноя 2018'!F165</f>
        <v>232</v>
      </c>
      <c r="L165">
        <f t="shared" si="22"/>
        <v>0</v>
      </c>
      <c r="M165">
        <f t="shared" si="23"/>
        <v>0</v>
      </c>
      <c r="N165" s="57">
        <f t="shared" si="20"/>
        <v>0</v>
      </c>
      <c r="O165" s="57">
        <f t="shared" si="21"/>
        <v>0</v>
      </c>
      <c r="P165" s="57">
        <f t="shared" si="26"/>
        <v>0</v>
      </c>
      <c r="Q165" s="52"/>
      <c r="R165" s="57">
        <f t="shared" si="27"/>
        <v>0</v>
      </c>
      <c r="S165" s="76">
        <f>'ноя 2018'!W165</f>
        <v>18.787200000000002</v>
      </c>
      <c r="T165" s="77">
        <f t="shared" si="24"/>
        <v>18.787200000000002</v>
      </c>
      <c r="U165" s="77"/>
      <c r="V165" s="52"/>
      <c r="W165" s="57">
        <f t="shared" si="25"/>
        <v>18.787200000000002</v>
      </c>
    </row>
    <row r="166" spans="1:23" ht="15" thickBot="1">
      <c r="A166" s="3">
        <v>1897134</v>
      </c>
      <c r="B166" s="83">
        <v>43400</v>
      </c>
      <c r="C166" s="4">
        <v>150</v>
      </c>
      <c r="D166" s="94">
        <v>4166</v>
      </c>
      <c r="E166" s="91">
        <v>3116</v>
      </c>
      <c r="F166" s="91">
        <v>961</v>
      </c>
      <c r="G166" s="4" t="s">
        <v>9</v>
      </c>
      <c r="H166" s="40">
        <f>E166-'май 2018'!E172</f>
        <v>2</v>
      </c>
      <c r="I166" s="42">
        <f>F166-'май 2018'!F172</f>
        <v>1</v>
      </c>
      <c r="J166" s="51">
        <f>'ноя 2018'!E166</f>
        <v>3116</v>
      </c>
      <c r="K166" s="51">
        <f>'ноя 2018'!F166</f>
        <v>961</v>
      </c>
      <c r="L166">
        <f t="shared" si="22"/>
        <v>0</v>
      </c>
      <c r="M166">
        <f t="shared" si="23"/>
        <v>0</v>
      </c>
      <c r="N166" s="57">
        <f t="shared" si="20"/>
        <v>0</v>
      </c>
      <c r="O166" s="57">
        <f t="shared" si="21"/>
        <v>0</v>
      </c>
      <c r="P166" s="57">
        <f t="shared" si="26"/>
        <v>0</v>
      </c>
      <c r="Q166" s="52"/>
      <c r="R166" s="57">
        <f t="shared" si="27"/>
        <v>0</v>
      </c>
      <c r="S166" s="76">
        <f>'ноя 2018'!W166</f>
        <v>364.16679999999997</v>
      </c>
      <c r="T166" s="87">
        <f t="shared" si="24"/>
        <v>364.16679999999997</v>
      </c>
      <c r="U166" s="77"/>
      <c r="V166" s="52"/>
      <c r="W166" s="57">
        <f t="shared" si="25"/>
        <v>364.16679999999997</v>
      </c>
    </row>
    <row r="167" spans="1:23" ht="15" thickBot="1">
      <c r="A167" s="3">
        <v>1899097</v>
      </c>
      <c r="B167" s="83">
        <v>43400</v>
      </c>
      <c r="C167" s="4">
        <v>151</v>
      </c>
      <c r="D167" s="94">
        <v>4449</v>
      </c>
      <c r="E167" s="91">
        <v>2897</v>
      </c>
      <c r="F167" s="91">
        <v>1224</v>
      </c>
      <c r="G167" s="4" t="s">
        <v>9</v>
      </c>
      <c r="H167" s="40">
        <f>E167-'май 2018'!E173</f>
        <v>453</v>
      </c>
      <c r="I167" s="42">
        <f>F167-'май 2018'!F173</f>
        <v>237</v>
      </c>
      <c r="J167" s="51">
        <f>'ноя 2018'!E167</f>
        <v>2897</v>
      </c>
      <c r="K167" s="51">
        <f>'ноя 2018'!F167</f>
        <v>1224</v>
      </c>
      <c r="L167">
        <f t="shared" si="22"/>
        <v>0</v>
      </c>
      <c r="M167">
        <f t="shared" si="23"/>
        <v>0</v>
      </c>
      <c r="N167" s="57">
        <f t="shared" si="20"/>
        <v>0</v>
      </c>
      <c r="O167" s="57">
        <f t="shared" si="21"/>
        <v>0</v>
      </c>
      <c r="P167" s="57">
        <f t="shared" si="26"/>
        <v>0</v>
      </c>
      <c r="Q167" s="52"/>
      <c r="R167" s="57">
        <f t="shared" si="27"/>
        <v>0</v>
      </c>
      <c r="S167" s="76">
        <f>'ноя 2018'!W167</f>
        <v>-640.06629999999996</v>
      </c>
      <c r="T167" s="72">
        <f t="shared" si="24"/>
        <v>-640.06629999999996</v>
      </c>
      <c r="U167" s="77"/>
      <c r="V167" s="52"/>
      <c r="W167" s="54">
        <f t="shared" si="25"/>
        <v>-640.06629999999996</v>
      </c>
    </row>
    <row r="168" spans="1:23" ht="15" thickBot="1">
      <c r="A168" s="3">
        <v>1853571</v>
      </c>
      <c r="B168" s="83">
        <v>43400</v>
      </c>
      <c r="C168" s="4">
        <v>152</v>
      </c>
      <c r="D168" s="94">
        <v>22849</v>
      </c>
      <c r="E168" s="91">
        <v>15097</v>
      </c>
      <c r="F168" s="91">
        <v>5498</v>
      </c>
      <c r="G168" s="4" t="s">
        <v>9</v>
      </c>
      <c r="H168" s="40">
        <f>E168-'май 2018'!E174</f>
        <v>1325</v>
      </c>
      <c r="I168" s="42">
        <f>F168-'май 2018'!F174</f>
        <v>617</v>
      </c>
      <c r="J168" s="51">
        <f>'ноя 2018'!E168</f>
        <v>15097</v>
      </c>
      <c r="K168" s="51">
        <f>'ноя 2018'!F168</f>
        <v>5498</v>
      </c>
      <c r="L168">
        <f t="shared" si="22"/>
        <v>0</v>
      </c>
      <c r="M168">
        <f t="shared" si="23"/>
        <v>0</v>
      </c>
      <c r="N168" s="57">
        <f t="shared" si="20"/>
        <v>0</v>
      </c>
      <c r="O168" s="57">
        <f t="shared" si="21"/>
        <v>0</v>
      </c>
      <c r="P168" s="57">
        <f t="shared" si="26"/>
        <v>0</v>
      </c>
      <c r="Q168" s="52"/>
      <c r="R168" s="57">
        <f t="shared" si="27"/>
        <v>0</v>
      </c>
      <c r="S168" s="76">
        <f>'ноя 2018'!W168</f>
        <v>2821.4172000000003</v>
      </c>
      <c r="T168" s="98">
        <f t="shared" si="24"/>
        <v>2821.4172000000003</v>
      </c>
      <c r="U168" s="62">
        <v>2822</v>
      </c>
      <c r="V168" s="52">
        <f>U168-T168</f>
        <v>0.58279999999967913</v>
      </c>
      <c r="W168" s="57"/>
    </row>
    <row r="169" spans="1:23" ht="15" thickBot="1">
      <c r="A169" s="3">
        <v>1741005</v>
      </c>
      <c r="B169" s="83">
        <v>43400</v>
      </c>
      <c r="C169" s="4">
        <v>153</v>
      </c>
      <c r="D169" s="94">
        <v>50987</v>
      </c>
      <c r="E169" s="91">
        <v>27574</v>
      </c>
      <c r="F169" s="91">
        <v>16529</v>
      </c>
      <c r="G169" s="4" t="s">
        <v>9</v>
      </c>
      <c r="H169" s="40">
        <f>E169-'май 2018'!E175</f>
        <v>517</v>
      </c>
      <c r="I169" s="42">
        <f>F169-'май 2018'!F175</f>
        <v>253</v>
      </c>
      <c r="J169" s="51">
        <f>'ноя 2018'!E169</f>
        <v>27496</v>
      </c>
      <c r="K169" s="51">
        <f>'ноя 2018'!F169</f>
        <v>16481</v>
      </c>
      <c r="L169">
        <f t="shared" ref="L169:L200" si="28">E169-J169</f>
        <v>78</v>
      </c>
      <c r="M169">
        <f t="shared" ref="M169:M200" si="29">F169-K169</f>
        <v>48</v>
      </c>
      <c r="N169" s="57">
        <f t="shared" si="20"/>
        <v>474.24</v>
      </c>
      <c r="O169" s="57">
        <f t="shared" si="21"/>
        <v>108</v>
      </c>
      <c r="P169" s="57">
        <f t="shared" si="26"/>
        <v>582.24</v>
      </c>
      <c r="Q169" s="52"/>
      <c r="R169" s="57">
        <f t="shared" si="27"/>
        <v>599.70720000000006</v>
      </c>
      <c r="S169" s="76">
        <f>'ноя 2018'!W169</f>
        <v>1467.3173999999999</v>
      </c>
      <c r="T169" s="96">
        <f t="shared" si="24"/>
        <v>2067.0245999999997</v>
      </c>
      <c r="U169" s="77"/>
      <c r="V169" s="52"/>
      <c r="W169" s="57">
        <f t="shared" si="25"/>
        <v>2067.0245999999997</v>
      </c>
    </row>
    <row r="170" spans="1:23" ht="15" thickBot="1">
      <c r="A170" s="6">
        <v>1897507</v>
      </c>
      <c r="B170" s="83">
        <v>43400</v>
      </c>
      <c r="C170" s="4">
        <v>154</v>
      </c>
      <c r="D170" s="94">
        <v>9918</v>
      </c>
      <c r="E170" s="91">
        <v>6654</v>
      </c>
      <c r="F170" s="91">
        <v>3261</v>
      </c>
      <c r="G170" s="8" t="s">
        <v>9</v>
      </c>
      <c r="H170" s="40">
        <f>E170-'май 2018'!E176</f>
        <v>259</v>
      </c>
      <c r="I170" s="42">
        <f>F170-'май 2018'!F176</f>
        <v>82</v>
      </c>
      <c r="J170" s="51">
        <f>'ноя 2018'!E170</f>
        <v>6654</v>
      </c>
      <c r="K170" s="51">
        <f>'ноя 2018'!F170</f>
        <v>3261</v>
      </c>
      <c r="L170">
        <f t="shared" si="28"/>
        <v>0</v>
      </c>
      <c r="M170">
        <f t="shared" si="29"/>
        <v>0</v>
      </c>
      <c r="N170" s="57">
        <f t="shared" si="20"/>
        <v>0</v>
      </c>
      <c r="O170" s="57">
        <f t="shared" si="21"/>
        <v>0</v>
      </c>
      <c r="P170" s="57">
        <f t="shared" si="26"/>
        <v>0</v>
      </c>
      <c r="Q170" s="52"/>
      <c r="R170" s="57">
        <f t="shared" si="27"/>
        <v>0</v>
      </c>
      <c r="S170" s="76">
        <f>'ноя 2018'!W170</f>
        <v>-325.42349999999999</v>
      </c>
      <c r="T170" s="72">
        <f t="shared" si="24"/>
        <v>-325.42349999999999</v>
      </c>
      <c r="U170" s="77"/>
      <c r="V170" s="52"/>
      <c r="W170" s="54">
        <f t="shared" si="25"/>
        <v>-325.42349999999999</v>
      </c>
    </row>
    <row r="171" spans="1:23" ht="15" thickBot="1">
      <c r="A171" s="3">
        <v>1892309</v>
      </c>
      <c r="B171" s="83">
        <v>43400</v>
      </c>
      <c r="C171" s="4">
        <v>155</v>
      </c>
      <c r="D171" s="94">
        <v>3308</v>
      </c>
      <c r="E171" s="91">
        <v>2617</v>
      </c>
      <c r="F171" s="91">
        <v>632</v>
      </c>
      <c r="G171" s="4" t="s">
        <v>9</v>
      </c>
      <c r="H171" s="40">
        <f>E171-'май 2018'!E177</f>
        <v>360</v>
      </c>
      <c r="I171" s="42">
        <f>F171-'май 2018'!F177</f>
        <v>87</v>
      </c>
      <c r="J171" s="51">
        <f>'ноя 2018'!E171</f>
        <v>2617</v>
      </c>
      <c r="K171" s="51">
        <f>'ноя 2018'!F171</f>
        <v>632</v>
      </c>
      <c r="L171">
        <f t="shared" si="28"/>
        <v>0</v>
      </c>
      <c r="M171">
        <f t="shared" si="29"/>
        <v>0</v>
      </c>
      <c r="N171" s="57">
        <f t="shared" si="20"/>
        <v>0</v>
      </c>
      <c r="O171" s="57">
        <f t="shared" si="21"/>
        <v>0</v>
      </c>
      <c r="P171" s="57">
        <f t="shared" si="26"/>
        <v>0</v>
      </c>
      <c r="Q171" s="52"/>
      <c r="R171" s="57">
        <f t="shared" si="27"/>
        <v>0</v>
      </c>
      <c r="S171" s="76">
        <f>'ноя 2018'!W171</f>
        <v>0</v>
      </c>
      <c r="T171" s="77">
        <f t="shared" si="24"/>
        <v>0</v>
      </c>
      <c r="U171" s="77"/>
      <c r="V171" s="52"/>
      <c r="W171" s="57">
        <f t="shared" si="25"/>
        <v>0</v>
      </c>
    </row>
    <row r="172" spans="1:23" ht="15" thickBot="1">
      <c r="A172" s="3">
        <v>1899011</v>
      </c>
      <c r="B172" s="83">
        <v>43400</v>
      </c>
      <c r="C172" s="4">
        <v>156</v>
      </c>
      <c r="D172" s="94">
        <v>18134</v>
      </c>
      <c r="E172" s="91">
        <v>12839</v>
      </c>
      <c r="F172" s="91">
        <v>4749</v>
      </c>
      <c r="G172" s="4" t="s">
        <v>9</v>
      </c>
      <c r="H172" s="40">
        <f>E172-'май 2018'!E178</f>
        <v>1271</v>
      </c>
      <c r="I172" s="42">
        <f>F172-'май 2018'!F178</f>
        <v>394</v>
      </c>
      <c r="J172" s="51">
        <f>'ноя 2018'!E172</f>
        <v>12837</v>
      </c>
      <c r="K172" s="51">
        <f>'ноя 2018'!F172</f>
        <v>4749</v>
      </c>
      <c r="L172">
        <f t="shared" si="28"/>
        <v>2</v>
      </c>
      <c r="M172">
        <f t="shared" si="29"/>
        <v>0</v>
      </c>
      <c r="N172" s="57">
        <f t="shared" si="20"/>
        <v>12.16</v>
      </c>
      <c r="O172" s="57">
        <f t="shared" si="21"/>
        <v>0</v>
      </c>
      <c r="P172" s="57">
        <f t="shared" si="26"/>
        <v>12.16</v>
      </c>
      <c r="Q172" s="52"/>
      <c r="R172" s="57">
        <f t="shared" si="27"/>
        <v>12.524800000000001</v>
      </c>
      <c r="S172" s="76">
        <f>'ноя 2018'!W172</f>
        <v>121.9932</v>
      </c>
      <c r="T172" s="96">
        <f t="shared" si="24"/>
        <v>134.518</v>
      </c>
      <c r="U172" s="77"/>
      <c r="V172" s="52"/>
      <c r="W172" s="57">
        <f t="shared" si="25"/>
        <v>134.518</v>
      </c>
    </row>
    <row r="173" spans="1:23" ht="15" thickBot="1">
      <c r="A173" s="3">
        <v>1898974</v>
      </c>
      <c r="B173" s="83">
        <v>43400</v>
      </c>
      <c r="C173" s="4">
        <v>157</v>
      </c>
      <c r="D173" s="94">
        <v>12322</v>
      </c>
      <c r="E173" s="91">
        <v>5158</v>
      </c>
      <c r="F173" s="91">
        <v>4190</v>
      </c>
      <c r="G173" s="4" t="s">
        <v>9</v>
      </c>
      <c r="H173" s="40">
        <f>E173-'май 2018'!E179</f>
        <v>2038</v>
      </c>
      <c r="I173" s="42">
        <f>F173-'май 2018'!F179</f>
        <v>1834</v>
      </c>
      <c r="J173" s="51">
        <f>'ноя 2018'!E173</f>
        <v>4179</v>
      </c>
      <c r="K173" s="51">
        <f>'ноя 2018'!F173</f>
        <v>3343</v>
      </c>
      <c r="L173">
        <f t="shared" si="28"/>
        <v>979</v>
      </c>
      <c r="M173">
        <f t="shared" si="29"/>
        <v>847</v>
      </c>
      <c r="N173" s="57">
        <f t="shared" si="20"/>
        <v>5952.32</v>
      </c>
      <c r="O173" s="57">
        <f t="shared" si="21"/>
        <v>1905.75</v>
      </c>
      <c r="P173" s="57">
        <f t="shared" si="26"/>
        <v>7858.07</v>
      </c>
      <c r="Q173" s="52"/>
      <c r="R173" s="57">
        <f t="shared" si="27"/>
        <v>8093.8121000000001</v>
      </c>
      <c r="S173" s="76">
        <f>'ноя 2018'!W173</f>
        <v>6777.2160000000003</v>
      </c>
      <c r="T173" s="71">
        <f t="shared" si="24"/>
        <v>14871.0281</v>
      </c>
      <c r="U173" s="77"/>
      <c r="V173" s="52"/>
      <c r="W173" s="57">
        <f t="shared" si="25"/>
        <v>14871.0281</v>
      </c>
    </row>
    <row r="174" spans="1:23" ht="15" thickBot="1">
      <c r="A174" s="3">
        <v>1899285</v>
      </c>
      <c r="B174" s="83">
        <v>43400</v>
      </c>
      <c r="C174" s="4">
        <v>158</v>
      </c>
      <c r="D174" s="94">
        <v>6944</v>
      </c>
      <c r="E174" s="91">
        <v>5063</v>
      </c>
      <c r="F174" s="91">
        <v>1798</v>
      </c>
      <c r="G174" s="4" t="s">
        <v>9</v>
      </c>
      <c r="H174" s="40">
        <f>E174-'май 2018'!E180</f>
        <v>628</v>
      </c>
      <c r="I174" s="42">
        <f>F174-'май 2018'!F180</f>
        <v>246</v>
      </c>
      <c r="J174" s="51">
        <f>'ноя 2018'!E174</f>
        <v>5063</v>
      </c>
      <c r="K174" s="51">
        <f>'ноя 2018'!F174</f>
        <v>1798</v>
      </c>
      <c r="L174">
        <f t="shared" si="28"/>
        <v>0</v>
      </c>
      <c r="M174">
        <f t="shared" si="29"/>
        <v>0</v>
      </c>
      <c r="N174" s="57">
        <f t="shared" si="20"/>
        <v>0</v>
      </c>
      <c r="O174" s="57">
        <f t="shared" si="21"/>
        <v>0</v>
      </c>
      <c r="P174" s="57">
        <f t="shared" si="26"/>
        <v>0</v>
      </c>
      <c r="Q174" s="52"/>
      <c r="R174" s="57">
        <f t="shared" si="27"/>
        <v>0</v>
      </c>
      <c r="S174" s="76">
        <f>'ноя 2018'!W174</f>
        <v>-709.93589999999995</v>
      </c>
      <c r="T174" s="100">
        <f t="shared" si="24"/>
        <v>-709.93589999999995</v>
      </c>
      <c r="U174" s="77"/>
      <c r="V174" s="52"/>
      <c r="W174" s="54">
        <f t="shared" si="25"/>
        <v>-709.93589999999995</v>
      </c>
    </row>
    <row r="175" spans="1:23" ht="15" thickBot="1">
      <c r="A175" s="3">
        <v>1898973</v>
      </c>
      <c r="B175" s="83">
        <v>43400</v>
      </c>
      <c r="C175" s="4">
        <v>159</v>
      </c>
      <c r="D175" s="94">
        <v>10829</v>
      </c>
      <c r="E175" s="91">
        <v>7645</v>
      </c>
      <c r="F175" s="91">
        <v>2215</v>
      </c>
      <c r="G175" s="4" t="s">
        <v>9</v>
      </c>
      <c r="H175" s="40">
        <f>E175-'май 2018'!E181</f>
        <v>647</v>
      </c>
      <c r="I175" s="42">
        <f>F175-'май 2018'!F181</f>
        <v>185</v>
      </c>
      <c r="J175" s="51">
        <f>'ноя 2018'!E175</f>
        <v>7645</v>
      </c>
      <c r="K175" s="51">
        <f>'ноя 2018'!F175</f>
        <v>2215</v>
      </c>
      <c r="L175">
        <f t="shared" si="28"/>
        <v>0</v>
      </c>
      <c r="M175">
        <f t="shared" si="29"/>
        <v>0</v>
      </c>
      <c r="N175" s="57">
        <f t="shared" si="20"/>
        <v>0</v>
      </c>
      <c r="O175" s="57">
        <f t="shared" si="21"/>
        <v>0</v>
      </c>
      <c r="P175" s="57">
        <f t="shared" si="26"/>
        <v>0</v>
      </c>
      <c r="Q175" s="52"/>
      <c r="R175" s="57">
        <f t="shared" si="27"/>
        <v>0</v>
      </c>
      <c r="S175" s="76">
        <f>'ноя 2018'!W175</f>
        <v>0</v>
      </c>
      <c r="T175" s="77">
        <f t="shared" si="24"/>
        <v>0</v>
      </c>
      <c r="U175" s="77"/>
      <c r="V175" s="52"/>
      <c r="W175" s="57">
        <f t="shared" si="25"/>
        <v>0</v>
      </c>
    </row>
    <row r="176" spans="1:23" ht="15" thickBot="1">
      <c r="A176" s="3">
        <v>1851675</v>
      </c>
      <c r="B176" s="83">
        <v>43400</v>
      </c>
      <c r="C176" s="4">
        <v>160</v>
      </c>
      <c r="D176" s="94">
        <v>46397</v>
      </c>
      <c r="E176" s="91">
        <v>30253</v>
      </c>
      <c r="F176" s="91">
        <v>14862</v>
      </c>
      <c r="G176" s="4" t="s">
        <v>9</v>
      </c>
      <c r="H176" s="40">
        <f>E176-'май 2018'!E182</f>
        <v>2932</v>
      </c>
      <c r="I176" s="42">
        <f>F176-'май 2018'!F182</f>
        <v>1312</v>
      </c>
      <c r="J176" s="51">
        <f>'ноя 2018'!E176</f>
        <v>29722</v>
      </c>
      <c r="K176" s="51">
        <f>'ноя 2018'!F176</f>
        <v>14668</v>
      </c>
      <c r="L176">
        <f t="shared" si="28"/>
        <v>531</v>
      </c>
      <c r="M176">
        <f t="shared" si="29"/>
        <v>194</v>
      </c>
      <c r="N176" s="57">
        <f t="shared" si="20"/>
        <v>3228.48</v>
      </c>
      <c r="O176" s="57">
        <f t="shared" si="21"/>
        <v>436.5</v>
      </c>
      <c r="P176" s="57">
        <f t="shared" si="26"/>
        <v>3664.98</v>
      </c>
      <c r="Q176" s="52">
        <f>'ноя 2018'!V176</f>
        <v>2079</v>
      </c>
      <c r="R176" s="57">
        <f t="shared" si="27"/>
        <v>1695.9294</v>
      </c>
      <c r="S176" s="76">
        <f>'ноя 2018'!W176</f>
        <v>0</v>
      </c>
      <c r="T176" s="97">
        <f t="shared" si="24"/>
        <v>1695.9294</v>
      </c>
      <c r="U176" s="101">
        <v>4500</v>
      </c>
      <c r="V176" s="52">
        <f>U176-T176</f>
        <v>2804.0706</v>
      </c>
      <c r="W176" s="57"/>
    </row>
    <row r="177" spans="1:23" ht="15" thickBot="1">
      <c r="A177" s="3">
        <v>1899396</v>
      </c>
      <c r="B177" s="83">
        <v>43400</v>
      </c>
      <c r="C177" s="63">
        <v>161</v>
      </c>
      <c r="D177" s="92">
        <v>23889</v>
      </c>
      <c r="E177" s="90">
        <v>14472</v>
      </c>
      <c r="F177" s="90">
        <v>8744</v>
      </c>
      <c r="G177" s="4" t="s">
        <v>9</v>
      </c>
      <c r="H177" s="40">
        <f>E177-'май 2018'!E183</f>
        <v>2001</v>
      </c>
      <c r="I177" s="42">
        <f>F177-'май 2018'!F183</f>
        <v>1482</v>
      </c>
      <c r="J177" s="51">
        <f>'ноя 2018'!E177</f>
        <v>14169</v>
      </c>
      <c r="K177" s="51">
        <f>'ноя 2018'!F177</f>
        <v>8556</v>
      </c>
      <c r="L177">
        <f t="shared" si="28"/>
        <v>303</v>
      </c>
      <c r="M177">
        <f t="shared" si="29"/>
        <v>188</v>
      </c>
      <c r="N177" s="57">
        <f t="shared" si="20"/>
        <v>1842.24</v>
      </c>
      <c r="O177" s="57">
        <f t="shared" si="21"/>
        <v>423</v>
      </c>
      <c r="P177" s="57">
        <f t="shared" si="26"/>
        <v>2265.2399999999998</v>
      </c>
      <c r="Q177" s="52"/>
      <c r="R177" s="57">
        <f t="shared" si="27"/>
        <v>2333.1971999999996</v>
      </c>
      <c r="S177" s="76">
        <f>'ноя 2018'!W177</f>
        <v>0</v>
      </c>
      <c r="T177" s="96">
        <f t="shared" si="24"/>
        <v>2333.1971999999996</v>
      </c>
      <c r="U177" s="77"/>
      <c r="V177" s="52"/>
      <c r="W177" s="57">
        <f t="shared" si="25"/>
        <v>2333.1971999999996</v>
      </c>
    </row>
    <row r="178" spans="1:23" ht="15" thickBot="1">
      <c r="A178" s="92">
        <v>1771036</v>
      </c>
      <c r="B178" s="93">
        <v>43464</v>
      </c>
      <c r="C178" s="63" t="s">
        <v>68</v>
      </c>
      <c r="D178" s="94">
        <v>136</v>
      </c>
      <c r="E178" s="91">
        <v>87</v>
      </c>
      <c r="F178" s="91">
        <v>50</v>
      </c>
      <c r="G178" s="4"/>
      <c r="H178" s="40"/>
      <c r="I178" s="42"/>
      <c r="J178" s="51">
        <v>0</v>
      </c>
      <c r="K178" s="51">
        <f>'ноя 2018'!F178</f>
        <v>0</v>
      </c>
      <c r="L178">
        <f t="shared" si="28"/>
        <v>87</v>
      </c>
      <c r="M178">
        <f t="shared" si="29"/>
        <v>50</v>
      </c>
      <c r="N178" s="57">
        <f t="shared" ref="N178" si="30">L178*6.08</f>
        <v>528.96</v>
      </c>
      <c r="O178" s="57">
        <f t="shared" ref="O178" si="31">M178*2.25</f>
        <v>112.5</v>
      </c>
      <c r="P178" s="57">
        <f t="shared" ref="P178" si="32">N178+O178</f>
        <v>641.46</v>
      </c>
      <c r="Q178" s="52"/>
      <c r="R178" s="57">
        <f t="shared" ref="R178" si="33">P178+P178*3%-Q178</f>
        <v>660.7038</v>
      </c>
      <c r="S178" s="76">
        <f>'ноя 2018'!W178</f>
        <v>0</v>
      </c>
      <c r="T178" s="99">
        <f t="shared" si="24"/>
        <v>660.7038</v>
      </c>
      <c r="U178" s="77"/>
      <c r="V178" s="52"/>
      <c r="W178" s="57">
        <f t="shared" si="25"/>
        <v>660.7038</v>
      </c>
    </row>
    <row r="179" spans="1:23" ht="15" thickBot="1">
      <c r="A179" s="3">
        <v>1892485</v>
      </c>
      <c r="B179" s="83">
        <v>43400</v>
      </c>
      <c r="C179" s="4">
        <v>162</v>
      </c>
      <c r="D179" s="92">
        <v>4</v>
      </c>
      <c r="E179" s="90">
        <v>2</v>
      </c>
      <c r="F179" s="90">
        <v>0</v>
      </c>
      <c r="G179" s="4" t="s">
        <v>9</v>
      </c>
      <c r="H179" s="40">
        <f>E179-'май 2018'!E184</f>
        <v>0</v>
      </c>
      <c r="I179" s="42">
        <f>F179-'май 2018'!F184</f>
        <v>0</v>
      </c>
      <c r="J179" s="51">
        <f>'ноя 2018'!E178</f>
        <v>2</v>
      </c>
      <c r="K179" s="51">
        <f>'ноя 2018'!F178</f>
        <v>0</v>
      </c>
      <c r="L179">
        <f t="shared" si="28"/>
        <v>0</v>
      </c>
      <c r="M179">
        <f t="shared" si="29"/>
        <v>0</v>
      </c>
      <c r="N179" s="57">
        <f t="shared" si="20"/>
        <v>0</v>
      </c>
      <c r="O179" s="57">
        <f t="shared" si="21"/>
        <v>0</v>
      </c>
      <c r="P179" s="57">
        <f t="shared" si="26"/>
        <v>0</v>
      </c>
      <c r="Q179" s="52"/>
      <c r="R179" s="57">
        <f t="shared" si="27"/>
        <v>0</v>
      </c>
      <c r="S179" s="76">
        <f>'ноя 2018'!W178</f>
        <v>0</v>
      </c>
      <c r="T179" s="77">
        <f t="shared" si="24"/>
        <v>0</v>
      </c>
      <c r="U179" s="77"/>
      <c r="V179" s="52"/>
      <c r="W179" s="57">
        <f t="shared" si="25"/>
        <v>0</v>
      </c>
    </row>
    <row r="180" spans="1:23" ht="15" thickBot="1">
      <c r="A180" s="3">
        <v>1844150</v>
      </c>
      <c r="B180" s="83">
        <v>43400</v>
      </c>
      <c r="C180" s="4">
        <v>163</v>
      </c>
      <c r="D180" s="94">
        <v>9255</v>
      </c>
      <c r="E180" s="91">
        <v>5571</v>
      </c>
      <c r="F180" s="91">
        <v>3671</v>
      </c>
      <c r="G180" s="4" t="s">
        <v>9</v>
      </c>
      <c r="H180" s="40">
        <f>E180-'май 2018'!E185</f>
        <v>969</v>
      </c>
      <c r="I180" s="42">
        <f>F180-'май 2018'!F185</f>
        <v>693</v>
      </c>
      <c r="J180" s="51">
        <f>'ноя 2018'!E179</f>
        <v>5571</v>
      </c>
      <c r="K180" s="51">
        <f>'ноя 2018'!F179</f>
        <v>3671</v>
      </c>
      <c r="L180">
        <f t="shared" si="28"/>
        <v>0</v>
      </c>
      <c r="M180">
        <f t="shared" si="29"/>
        <v>0</v>
      </c>
      <c r="N180" s="57">
        <f t="shared" si="20"/>
        <v>0</v>
      </c>
      <c r="O180" s="57">
        <f t="shared" si="21"/>
        <v>0</v>
      </c>
      <c r="P180" s="57">
        <f t="shared" si="26"/>
        <v>0</v>
      </c>
      <c r="Q180" s="52"/>
      <c r="R180" s="57">
        <f t="shared" si="27"/>
        <v>0</v>
      </c>
      <c r="S180" s="76">
        <f>'ноя 2018'!W179</f>
        <v>12.524800000000001</v>
      </c>
      <c r="T180" s="77">
        <f t="shared" si="24"/>
        <v>12.524800000000001</v>
      </c>
      <c r="U180" s="77"/>
      <c r="V180" s="52"/>
      <c r="W180" s="57">
        <f t="shared" si="25"/>
        <v>12.524800000000001</v>
      </c>
    </row>
    <row r="181" spans="1:23" ht="15" thickBot="1">
      <c r="A181" s="3">
        <v>1847550</v>
      </c>
      <c r="B181" s="83">
        <v>43400</v>
      </c>
      <c r="C181" s="4">
        <v>164</v>
      </c>
      <c r="D181" s="94">
        <v>10621</v>
      </c>
      <c r="E181" s="91">
        <v>6087</v>
      </c>
      <c r="F181" s="91">
        <v>4263</v>
      </c>
      <c r="G181" s="4" t="s">
        <v>9</v>
      </c>
      <c r="H181" s="40">
        <f>E181-'май 2018'!E186</f>
        <v>841</v>
      </c>
      <c r="I181" s="42">
        <f>F181-'май 2018'!F186</f>
        <v>656</v>
      </c>
      <c r="J181" s="51">
        <f>'ноя 2018'!E180</f>
        <v>6087</v>
      </c>
      <c r="K181" s="51">
        <f>'ноя 2018'!F180</f>
        <v>4263</v>
      </c>
      <c r="L181">
        <f t="shared" si="28"/>
        <v>0</v>
      </c>
      <c r="M181">
        <f t="shared" si="29"/>
        <v>0</v>
      </c>
      <c r="N181" s="57">
        <f t="shared" si="20"/>
        <v>0</v>
      </c>
      <c r="O181" s="57">
        <f t="shared" si="21"/>
        <v>0</v>
      </c>
      <c r="P181" s="57">
        <f t="shared" si="26"/>
        <v>0</v>
      </c>
      <c r="Q181" s="52"/>
      <c r="R181" s="57">
        <f t="shared" si="27"/>
        <v>0</v>
      </c>
      <c r="S181" s="76">
        <f>'ноя 2018'!W180</f>
        <v>60.749400000000001</v>
      </c>
      <c r="T181" s="96">
        <f t="shared" si="24"/>
        <v>60.749400000000001</v>
      </c>
      <c r="U181" s="62">
        <f>T181</f>
        <v>60.749400000000001</v>
      </c>
      <c r="V181" s="52"/>
      <c r="W181" s="57"/>
    </row>
    <row r="182" spans="1:23" ht="15" thickBot="1">
      <c r="A182" s="3">
        <v>1895259</v>
      </c>
      <c r="B182" s="83">
        <v>43400</v>
      </c>
      <c r="C182" s="4">
        <v>165</v>
      </c>
      <c r="D182" s="94">
        <v>9550</v>
      </c>
      <c r="E182" s="91">
        <v>5756</v>
      </c>
      <c r="F182" s="91">
        <v>3774</v>
      </c>
      <c r="G182" s="4" t="s">
        <v>9</v>
      </c>
      <c r="H182" s="40">
        <f>E182-'май 2018'!E187</f>
        <v>1727</v>
      </c>
      <c r="I182" s="42">
        <f>F182-'май 2018'!F187</f>
        <v>804</v>
      </c>
      <c r="J182" s="51">
        <f>'ноя 2018'!E181</f>
        <v>5457</v>
      </c>
      <c r="K182" s="51">
        <f>'ноя 2018'!F181</f>
        <v>3603</v>
      </c>
      <c r="L182">
        <f t="shared" si="28"/>
        <v>299</v>
      </c>
      <c r="M182">
        <f t="shared" si="29"/>
        <v>171</v>
      </c>
      <c r="N182" s="57">
        <f t="shared" si="20"/>
        <v>1817.92</v>
      </c>
      <c r="O182" s="57">
        <f t="shared" si="21"/>
        <v>384.75</v>
      </c>
      <c r="P182" s="57">
        <f t="shared" si="26"/>
        <v>2202.67</v>
      </c>
      <c r="Q182" s="52">
        <f>'ноя 2018'!V181</f>
        <v>159</v>
      </c>
      <c r="R182" s="57">
        <f t="shared" si="27"/>
        <v>2109.7501000000002</v>
      </c>
      <c r="S182" s="76">
        <f>'ноя 2018'!W181</f>
        <v>0</v>
      </c>
      <c r="T182" s="96">
        <f t="shared" si="24"/>
        <v>2109.7501000000002</v>
      </c>
      <c r="U182" s="62">
        <v>2200</v>
      </c>
      <c r="V182" s="52">
        <v>90.25</v>
      </c>
      <c r="W182" s="57"/>
    </row>
    <row r="183" spans="1:23" ht="15" thickBot="1">
      <c r="A183" s="3">
        <v>1895492</v>
      </c>
      <c r="B183" s="83">
        <v>43400</v>
      </c>
      <c r="C183" s="4">
        <v>166</v>
      </c>
      <c r="D183" s="94">
        <v>3961</v>
      </c>
      <c r="E183" s="91">
        <v>2732</v>
      </c>
      <c r="F183" s="91">
        <v>1120</v>
      </c>
      <c r="G183" s="4" t="s">
        <v>9</v>
      </c>
      <c r="H183" s="40">
        <f>E183-'май 2018'!E188</f>
        <v>329</v>
      </c>
      <c r="I183" s="42">
        <f>F183-'май 2018'!F188</f>
        <v>151</v>
      </c>
      <c r="J183" s="51">
        <f>'ноя 2018'!E182</f>
        <v>2732</v>
      </c>
      <c r="K183" s="51">
        <f>'ноя 2018'!F182</f>
        <v>1120</v>
      </c>
      <c r="L183">
        <f t="shared" si="28"/>
        <v>0</v>
      </c>
      <c r="M183">
        <f t="shared" si="29"/>
        <v>0</v>
      </c>
      <c r="N183" s="57">
        <f t="shared" si="20"/>
        <v>0</v>
      </c>
      <c r="O183" s="57">
        <f t="shared" si="21"/>
        <v>0</v>
      </c>
      <c r="P183" s="57">
        <f t="shared" si="26"/>
        <v>0</v>
      </c>
      <c r="Q183" s="52"/>
      <c r="R183" s="57">
        <f t="shared" si="27"/>
        <v>0</v>
      </c>
      <c r="S183" s="76">
        <f>'ноя 2018'!W182</f>
        <v>156.31279999999998</v>
      </c>
      <c r="T183" s="96">
        <f t="shared" si="24"/>
        <v>156.31279999999998</v>
      </c>
      <c r="U183" s="62">
        <f>T183</f>
        <v>156.31279999999998</v>
      </c>
      <c r="V183" s="52"/>
      <c r="W183" s="57"/>
    </row>
    <row r="184" spans="1:23" ht="15" thickBot="1">
      <c r="A184" s="3">
        <v>1899219</v>
      </c>
      <c r="B184" s="83">
        <v>43400</v>
      </c>
      <c r="C184" s="4" t="s">
        <v>29</v>
      </c>
      <c r="D184" s="94">
        <v>6367</v>
      </c>
      <c r="E184" s="91">
        <v>3599</v>
      </c>
      <c r="F184" s="91">
        <v>2389</v>
      </c>
      <c r="G184" s="4" t="s">
        <v>9</v>
      </c>
      <c r="H184" s="40">
        <f>E184-'май 2018'!E189</f>
        <v>744</v>
      </c>
      <c r="I184" s="42">
        <f>F184-'май 2018'!F189</f>
        <v>541</v>
      </c>
      <c r="J184" s="51">
        <f>'ноя 2018'!E183</f>
        <v>3599</v>
      </c>
      <c r="K184" s="51">
        <f>'ноя 2018'!F183</f>
        <v>2389</v>
      </c>
      <c r="L184">
        <f t="shared" si="28"/>
        <v>0</v>
      </c>
      <c r="M184">
        <f t="shared" si="29"/>
        <v>0</v>
      </c>
      <c r="N184" s="57">
        <f t="shared" si="20"/>
        <v>0</v>
      </c>
      <c r="O184" s="57">
        <f t="shared" si="21"/>
        <v>0</v>
      </c>
      <c r="P184" s="57">
        <f t="shared" si="26"/>
        <v>0</v>
      </c>
      <c r="Q184" s="52"/>
      <c r="R184" s="57">
        <f t="shared" si="27"/>
        <v>0</v>
      </c>
      <c r="S184" s="76">
        <f>'ноя 2018'!W183</f>
        <v>185.50299999999999</v>
      </c>
      <c r="T184" s="96">
        <f t="shared" si="24"/>
        <v>185.50299999999999</v>
      </c>
      <c r="U184" s="77"/>
      <c r="V184" s="52"/>
      <c r="W184" s="57">
        <f t="shared" si="25"/>
        <v>185.50299999999999</v>
      </c>
    </row>
    <row r="185" spans="1:23" ht="15" thickBot="1">
      <c r="A185" s="3">
        <v>1706423</v>
      </c>
      <c r="B185" s="83">
        <v>43400</v>
      </c>
      <c r="C185" s="4">
        <v>167</v>
      </c>
      <c r="D185" s="94">
        <v>5020</v>
      </c>
      <c r="E185" s="91">
        <v>3743</v>
      </c>
      <c r="F185" s="91">
        <v>1224</v>
      </c>
      <c r="G185" s="4" t="s">
        <v>9</v>
      </c>
      <c r="H185" s="40">
        <f>E185-'май 2018'!E190</f>
        <v>440</v>
      </c>
      <c r="I185" s="42">
        <f>F185-'май 2018'!F190</f>
        <v>139</v>
      </c>
      <c r="J185" s="51">
        <f>'ноя 2018'!E184</f>
        <v>3743</v>
      </c>
      <c r="K185" s="51">
        <f>'ноя 2018'!F184</f>
        <v>1224</v>
      </c>
      <c r="L185">
        <f t="shared" si="28"/>
        <v>0</v>
      </c>
      <c r="M185">
        <f t="shared" si="29"/>
        <v>0</v>
      </c>
      <c r="N185" s="57">
        <f t="shared" si="20"/>
        <v>0</v>
      </c>
      <c r="O185" s="57">
        <f t="shared" si="21"/>
        <v>0</v>
      </c>
      <c r="P185" s="57">
        <f t="shared" si="26"/>
        <v>0</v>
      </c>
      <c r="Q185" s="52"/>
      <c r="R185" s="57">
        <f t="shared" si="27"/>
        <v>0</v>
      </c>
      <c r="S185" s="76">
        <f>'ноя 2018'!W184</f>
        <v>586.04939999999999</v>
      </c>
      <c r="T185" s="77">
        <f t="shared" si="24"/>
        <v>586.04939999999999</v>
      </c>
      <c r="U185" s="77"/>
      <c r="V185" s="52"/>
      <c r="W185" s="57">
        <f t="shared" si="25"/>
        <v>586.04939999999999</v>
      </c>
    </row>
    <row r="186" spans="1:23" ht="15" thickBot="1">
      <c r="A186" s="3">
        <v>1897839</v>
      </c>
      <c r="B186" s="83">
        <v>43400</v>
      </c>
      <c r="C186" s="4">
        <v>168</v>
      </c>
      <c r="D186" s="94">
        <v>5444</v>
      </c>
      <c r="E186" s="91">
        <v>3489</v>
      </c>
      <c r="F186" s="91">
        <v>1147</v>
      </c>
      <c r="G186" s="4" t="s">
        <v>9</v>
      </c>
      <c r="H186" s="40">
        <f>E186-'май 2018'!E191</f>
        <v>338</v>
      </c>
      <c r="I186" s="42">
        <f>F186-'май 2018'!F191</f>
        <v>74</v>
      </c>
      <c r="J186" s="51">
        <f>'ноя 2018'!E185</f>
        <v>3489</v>
      </c>
      <c r="K186" s="51">
        <f>'ноя 2018'!F185</f>
        <v>1147</v>
      </c>
      <c r="L186">
        <f t="shared" si="28"/>
        <v>0</v>
      </c>
      <c r="M186">
        <f t="shared" si="29"/>
        <v>0</v>
      </c>
      <c r="N186" s="57">
        <f t="shared" si="20"/>
        <v>0</v>
      </c>
      <c r="O186" s="57">
        <f t="shared" si="21"/>
        <v>0</v>
      </c>
      <c r="P186" s="57">
        <f t="shared" si="26"/>
        <v>0</v>
      </c>
      <c r="Q186" s="52"/>
      <c r="R186" s="57">
        <f t="shared" si="27"/>
        <v>0</v>
      </c>
      <c r="S186" s="76">
        <f>'ноя 2018'!W185</f>
        <v>12.524800000000001</v>
      </c>
      <c r="T186" s="77">
        <f t="shared" si="24"/>
        <v>12.524800000000001</v>
      </c>
      <c r="U186" s="77"/>
      <c r="V186" s="52"/>
      <c r="W186" s="57">
        <f t="shared" si="25"/>
        <v>12.524800000000001</v>
      </c>
    </row>
    <row r="187" spans="1:23" ht="15" thickBot="1">
      <c r="A187" s="3">
        <v>1897681</v>
      </c>
      <c r="B187" s="83">
        <v>43400</v>
      </c>
      <c r="C187" s="4">
        <v>169</v>
      </c>
      <c r="D187" s="94">
        <v>3825</v>
      </c>
      <c r="E187" s="91">
        <v>2185</v>
      </c>
      <c r="F187" s="91">
        <v>1531</v>
      </c>
      <c r="G187" s="4" t="s">
        <v>9</v>
      </c>
      <c r="H187" s="40">
        <f>E187-'май 2018'!E192</f>
        <v>931</v>
      </c>
      <c r="I187" s="42">
        <f>F187-'май 2018'!F192</f>
        <v>595</v>
      </c>
      <c r="J187" s="51">
        <f>'ноя 2018'!E186</f>
        <v>1712</v>
      </c>
      <c r="K187" s="51">
        <f>'ноя 2018'!F186</f>
        <v>1287</v>
      </c>
      <c r="L187">
        <f t="shared" si="28"/>
        <v>473</v>
      </c>
      <c r="M187">
        <f t="shared" si="29"/>
        <v>244</v>
      </c>
      <c r="N187" s="57">
        <f t="shared" si="20"/>
        <v>2875.84</v>
      </c>
      <c r="O187" s="57">
        <f t="shared" si="21"/>
        <v>549</v>
      </c>
      <c r="P187" s="57">
        <f t="shared" si="26"/>
        <v>3424.84</v>
      </c>
      <c r="Q187" s="52"/>
      <c r="R187" s="57">
        <f t="shared" si="27"/>
        <v>3527.5852</v>
      </c>
      <c r="S187" s="76">
        <f>'ноя 2018'!W186</f>
        <v>552.41989999999998</v>
      </c>
      <c r="T187" s="96">
        <f t="shared" si="24"/>
        <v>4080.0050999999999</v>
      </c>
      <c r="U187" s="77"/>
      <c r="V187" s="52"/>
      <c r="W187" s="57">
        <f t="shared" si="25"/>
        <v>4080.0050999999999</v>
      </c>
    </row>
    <row r="188" spans="1:23" ht="15" thickBot="1">
      <c r="A188" s="3">
        <v>1771061</v>
      </c>
      <c r="B188" s="83">
        <v>43400</v>
      </c>
      <c r="C188" s="4">
        <v>170</v>
      </c>
      <c r="D188" s="94">
        <v>6551</v>
      </c>
      <c r="E188" s="91">
        <v>3834</v>
      </c>
      <c r="F188" s="91">
        <v>1115</v>
      </c>
      <c r="G188" s="4" t="s">
        <v>9</v>
      </c>
      <c r="H188" s="40">
        <f>E188-'май 2018'!E193</f>
        <v>111</v>
      </c>
      <c r="I188" s="42">
        <f>F188-'май 2018'!F193</f>
        <v>48</v>
      </c>
      <c r="J188" s="51">
        <f>'ноя 2018'!E187</f>
        <v>3834</v>
      </c>
      <c r="K188" s="51">
        <f>'ноя 2018'!F187</f>
        <v>1115</v>
      </c>
      <c r="L188">
        <f t="shared" si="28"/>
        <v>0</v>
      </c>
      <c r="M188">
        <f t="shared" si="29"/>
        <v>0</v>
      </c>
      <c r="N188" s="57">
        <f t="shared" si="20"/>
        <v>0</v>
      </c>
      <c r="O188" s="57">
        <f t="shared" si="21"/>
        <v>0</v>
      </c>
      <c r="P188" s="57">
        <f t="shared" si="26"/>
        <v>0</v>
      </c>
      <c r="Q188" s="52"/>
      <c r="R188" s="57">
        <f t="shared" si="27"/>
        <v>0</v>
      </c>
      <c r="S188" s="76">
        <f>'ноя 2018'!W187</f>
        <v>-328.37049999999999</v>
      </c>
      <c r="T188" s="72">
        <f t="shared" si="24"/>
        <v>-328.37049999999999</v>
      </c>
      <c r="U188" s="77"/>
      <c r="V188" s="52"/>
      <c r="W188" s="54">
        <f t="shared" si="25"/>
        <v>-328.37049999999999</v>
      </c>
    </row>
    <row r="189" spans="1:23" ht="15" thickBot="1">
      <c r="A189" s="3">
        <v>1896588</v>
      </c>
      <c r="B189" s="83">
        <v>43400</v>
      </c>
      <c r="C189" s="4">
        <v>171</v>
      </c>
      <c r="D189" s="94">
        <v>4607</v>
      </c>
      <c r="E189" s="91">
        <v>2868</v>
      </c>
      <c r="F189" s="91">
        <v>1645</v>
      </c>
      <c r="G189" s="4" t="s">
        <v>9</v>
      </c>
      <c r="H189" s="40">
        <f>E189-'май 2018'!E194</f>
        <v>312</v>
      </c>
      <c r="I189" s="42">
        <f>F189-'май 2018'!F194</f>
        <v>196</v>
      </c>
      <c r="J189" s="51">
        <f>'ноя 2018'!E188</f>
        <v>2868</v>
      </c>
      <c r="K189" s="51">
        <f>'ноя 2018'!F188</f>
        <v>1645</v>
      </c>
      <c r="L189">
        <f t="shared" si="28"/>
        <v>0</v>
      </c>
      <c r="M189">
        <f t="shared" si="29"/>
        <v>0</v>
      </c>
      <c r="N189" s="57">
        <f t="shared" si="20"/>
        <v>0</v>
      </c>
      <c r="O189" s="57">
        <f t="shared" si="21"/>
        <v>0</v>
      </c>
      <c r="P189" s="57">
        <f t="shared" si="26"/>
        <v>0</v>
      </c>
      <c r="Q189" s="52"/>
      <c r="R189" s="57">
        <f t="shared" si="27"/>
        <v>0</v>
      </c>
      <c r="S189" s="76">
        <f>'ноя 2018'!W188</f>
        <v>0</v>
      </c>
      <c r="T189" s="77">
        <f t="shared" si="24"/>
        <v>0</v>
      </c>
      <c r="U189" s="77"/>
      <c r="V189" s="52"/>
      <c r="W189" s="57">
        <f t="shared" si="25"/>
        <v>0</v>
      </c>
    </row>
    <row r="190" spans="1:23" ht="15" thickBot="1">
      <c r="A190" s="3">
        <v>1896729</v>
      </c>
      <c r="B190" s="83">
        <v>43400</v>
      </c>
      <c r="C190" s="4">
        <v>172</v>
      </c>
      <c r="D190" s="94">
        <v>12990</v>
      </c>
      <c r="E190" s="91">
        <v>8378</v>
      </c>
      <c r="F190" s="91">
        <v>4405</v>
      </c>
      <c r="G190" s="4" t="s">
        <v>9</v>
      </c>
      <c r="H190" s="40">
        <f>E190-'май 2018'!E195</f>
        <v>760</v>
      </c>
      <c r="I190" s="42">
        <f>F190-'май 2018'!F195</f>
        <v>394</v>
      </c>
      <c r="J190" s="51">
        <f>'ноя 2018'!E189</f>
        <v>8378</v>
      </c>
      <c r="K190" s="51">
        <f>'ноя 2018'!F189</f>
        <v>4405</v>
      </c>
      <c r="L190">
        <f t="shared" si="28"/>
        <v>0</v>
      </c>
      <c r="M190">
        <f t="shared" si="29"/>
        <v>0</v>
      </c>
      <c r="N190" s="57">
        <f t="shared" si="20"/>
        <v>0</v>
      </c>
      <c r="O190" s="57">
        <f t="shared" si="21"/>
        <v>0</v>
      </c>
      <c r="P190" s="57">
        <f t="shared" si="26"/>
        <v>0</v>
      </c>
      <c r="Q190" s="52"/>
      <c r="R190" s="57">
        <f t="shared" si="27"/>
        <v>0</v>
      </c>
      <c r="S190" s="76">
        <f>'ноя 2018'!W189</f>
        <v>0</v>
      </c>
      <c r="T190" s="77">
        <f>R190+S190</f>
        <v>0</v>
      </c>
      <c r="U190" s="77"/>
      <c r="V190" s="52"/>
      <c r="W190" s="57">
        <f t="shared" si="25"/>
        <v>0</v>
      </c>
    </row>
    <row r="191" spans="1:23" ht="15" thickBot="1">
      <c r="A191" s="3">
        <v>1826974</v>
      </c>
      <c r="B191" s="83">
        <v>43400</v>
      </c>
      <c r="C191" s="4">
        <v>173</v>
      </c>
      <c r="D191" s="94">
        <v>4937</v>
      </c>
      <c r="E191" s="91">
        <v>3216</v>
      </c>
      <c r="F191" s="91">
        <v>1147</v>
      </c>
      <c r="G191" s="4" t="s">
        <v>9</v>
      </c>
      <c r="H191" s="40">
        <f>E191-'май 2018'!E196</f>
        <v>136</v>
      </c>
      <c r="I191" s="42">
        <f>F191-'май 2018'!F196</f>
        <v>61</v>
      </c>
      <c r="J191" s="51">
        <f>'ноя 2018'!E190</f>
        <v>3216</v>
      </c>
      <c r="K191" s="51">
        <f>'ноя 2018'!F190</f>
        <v>1147</v>
      </c>
      <c r="L191">
        <f t="shared" si="28"/>
        <v>0</v>
      </c>
      <c r="M191">
        <f t="shared" si="29"/>
        <v>0</v>
      </c>
      <c r="N191" s="57">
        <f t="shared" si="20"/>
        <v>0</v>
      </c>
      <c r="O191" s="57">
        <f t="shared" si="21"/>
        <v>0</v>
      </c>
      <c r="P191" s="57">
        <f t="shared" si="26"/>
        <v>0</v>
      </c>
      <c r="Q191" s="52"/>
      <c r="R191" s="57">
        <f t="shared" si="27"/>
        <v>0</v>
      </c>
      <c r="S191" s="76">
        <f>'ноя 2018'!W190</f>
        <v>-137.89529999999999</v>
      </c>
      <c r="T191" s="100">
        <f t="shared" si="24"/>
        <v>-137.89529999999999</v>
      </c>
      <c r="U191" s="77"/>
      <c r="V191" s="52"/>
      <c r="W191" s="54">
        <f t="shared" si="25"/>
        <v>-137.89529999999999</v>
      </c>
    </row>
    <row r="192" spans="1:23" ht="15" thickBot="1">
      <c r="A192" s="3">
        <v>1887627</v>
      </c>
      <c r="B192" s="83">
        <v>43400</v>
      </c>
      <c r="C192" s="4">
        <v>174</v>
      </c>
      <c r="D192" s="94">
        <v>19839</v>
      </c>
      <c r="E192" s="91">
        <v>12662</v>
      </c>
      <c r="F192" s="91">
        <v>6481</v>
      </c>
      <c r="G192" s="4" t="s">
        <v>9</v>
      </c>
      <c r="H192" s="40">
        <f>E192-'май 2018'!E197</f>
        <v>594</v>
      </c>
      <c r="I192" s="42">
        <f>F192-'май 2018'!F197</f>
        <v>266</v>
      </c>
      <c r="J192" s="51">
        <f>'ноя 2018'!E191</f>
        <v>12660</v>
      </c>
      <c r="K192" s="51">
        <f>'ноя 2018'!F191</f>
        <v>6479</v>
      </c>
      <c r="L192">
        <f t="shared" si="28"/>
        <v>2</v>
      </c>
      <c r="M192">
        <f t="shared" si="29"/>
        <v>2</v>
      </c>
      <c r="N192" s="57">
        <f t="shared" si="20"/>
        <v>12.16</v>
      </c>
      <c r="O192" s="57">
        <f t="shared" si="21"/>
        <v>4.5</v>
      </c>
      <c r="P192" s="57">
        <f t="shared" si="26"/>
        <v>16.66</v>
      </c>
      <c r="Q192" s="52"/>
      <c r="R192" s="57">
        <f t="shared" si="27"/>
        <v>17.159800000000001</v>
      </c>
      <c r="S192" s="76">
        <f>'ноя 2018'!W191</f>
        <v>156.02260000000004</v>
      </c>
      <c r="T192" s="77">
        <f t="shared" si="24"/>
        <v>173.18240000000003</v>
      </c>
      <c r="U192" s="77"/>
      <c r="V192" s="52"/>
      <c r="W192" s="57">
        <f t="shared" si="25"/>
        <v>173.18240000000003</v>
      </c>
    </row>
    <row r="193" spans="1:23" ht="15" thickBot="1">
      <c r="A193" s="3">
        <v>1853779</v>
      </c>
      <c r="B193" s="83">
        <v>43400</v>
      </c>
      <c r="C193" s="4">
        <v>175</v>
      </c>
      <c r="D193" s="94">
        <v>10775</v>
      </c>
      <c r="E193" s="91">
        <v>6421</v>
      </c>
      <c r="F193" s="91">
        <v>1947</v>
      </c>
      <c r="G193" s="56" t="s">
        <v>9</v>
      </c>
      <c r="H193" s="65">
        <f>E193-'май 2018'!E198</f>
        <v>496</v>
      </c>
      <c r="I193" s="66">
        <f>F193-'май 2018'!F198</f>
        <v>149</v>
      </c>
      <c r="J193" s="51">
        <f>'ноя 2018'!E192</f>
        <v>6342</v>
      </c>
      <c r="K193" s="51">
        <f>'ноя 2018'!F192</f>
        <v>1928</v>
      </c>
      <c r="L193" s="55">
        <f t="shared" si="28"/>
        <v>79</v>
      </c>
      <c r="M193" s="55">
        <f t="shared" si="29"/>
        <v>19</v>
      </c>
      <c r="N193" s="57">
        <f t="shared" si="20"/>
        <v>480.32</v>
      </c>
      <c r="O193" s="57">
        <f t="shared" si="21"/>
        <v>42.75</v>
      </c>
      <c r="P193" s="57">
        <f t="shared" si="26"/>
        <v>523.06999999999994</v>
      </c>
      <c r="Q193" s="52"/>
      <c r="R193" s="57">
        <f t="shared" si="27"/>
        <v>538.76209999999992</v>
      </c>
      <c r="S193" s="76">
        <f>'ноя 2018'!W192</f>
        <v>0</v>
      </c>
      <c r="T193" s="96">
        <f t="shared" si="24"/>
        <v>538.76209999999992</v>
      </c>
      <c r="U193" s="62">
        <f>T193</f>
        <v>538.76209999999992</v>
      </c>
      <c r="V193" s="52"/>
      <c r="W193" s="57"/>
    </row>
    <row r="194" spans="1:23" ht="15" thickBot="1">
      <c r="A194" s="3">
        <v>1893362</v>
      </c>
      <c r="B194" s="83">
        <v>43400</v>
      </c>
      <c r="C194" s="4" t="s">
        <v>30</v>
      </c>
      <c r="D194" s="94">
        <v>26363</v>
      </c>
      <c r="E194" s="91">
        <v>16570</v>
      </c>
      <c r="F194" s="91">
        <v>8890</v>
      </c>
      <c r="G194" s="4" t="s">
        <v>9</v>
      </c>
      <c r="H194" s="40">
        <f>E194-'май 2018'!E199</f>
        <v>1202</v>
      </c>
      <c r="I194" s="42">
        <f>F194-'май 2018'!F199</f>
        <v>944</v>
      </c>
      <c r="J194" s="51">
        <f>'ноя 2018'!E193</f>
        <v>16303</v>
      </c>
      <c r="K194" s="51">
        <f>'ноя 2018'!F193</f>
        <v>8726</v>
      </c>
      <c r="L194">
        <f t="shared" si="28"/>
        <v>267</v>
      </c>
      <c r="M194">
        <f t="shared" si="29"/>
        <v>164</v>
      </c>
      <c r="N194" s="57">
        <f t="shared" si="20"/>
        <v>1623.3600000000001</v>
      </c>
      <c r="O194" s="57">
        <f t="shared" si="21"/>
        <v>369</v>
      </c>
      <c r="P194" s="57">
        <f t="shared" si="26"/>
        <v>1992.3600000000001</v>
      </c>
      <c r="Q194" s="52"/>
      <c r="R194" s="57">
        <f t="shared" si="27"/>
        <v>2052.1307999999999</v>
      </c>
      <c r="S194" s="76">
        <f>'ноя 2018'!W193</f>
        <v>3183.7402999999999</v>
      </c>
      <c r="T194" s="96">
        <f t="shared" si="24"/>
        <v>5235.8711000000003</v>
      </c>
      <c r="U194" s="77"/>
      <c r="V194" s="52"/>
      <c r="W194" s="57">
        <f t="shared" si="25"/>
        <v>5235.8711000000003</v>
      </c>
    </row>
    <row r="195" spans="1:23" ht="15" thickBot="1">
      <c r="A195" s="3">
        <v>1852677</v>
      </c>
      <c r="B195" s="83">
        <v>43400</v>
      </c>
      <c r="C195" s="4">
        <v>176</v>
      </c>
      <c r="D195" s="94">
        <v>11812</v>
      </c>
      <c r="E195" s="91">
        <v>7918</v>
      </c>
      <c r="F195" s="91">
        <v>3822</v>
      </c>
      <c r="G195" s="4" t="s">
        <v>9</v>
      </c>
      <c r="H195" s="40">
        <f>E195-'май 2018'!E200</f>
        <v>2018</v>
      </c>
      <c r="I195" s="42">
        <f>F195-'май 2018'!F200</f>
        <v>897</v>
      </c>
      <c r="J195" s="51">
        <f>'ноя 2018'!E194</f>
        <v>7918</v>
      </c>
      <c r="K195" s="51">
        <f>'ноя 2018'!F194</f>
        <v>3822</v>
      </c>
      <c r="L195">
        <f t="shared" si="28"/>
        <v>0</v>
      </c>
      <c r="M195">
        <f t="shared" si="29"/>
        <v>0</v>
      </c>
      <c r="N195" s="57">
        <f t="shared" si="20"/>
        <v>0</v>
      </c>
      <c r="O195" s="57">
        <f t="shared" si="21"/>
        <v>0</v>
      </c>
      <c r="P195" s="57">
        <f t="shared" si="26"/>
        <v>0</v>
      </c>
      <c r="Q195" s="52"/>
      <c r="R195" s="57">
        <f t="shared" si="27"/>
        <v>0</v>
      </c>
      <c r="S195" s="76">
        <f>'ноя 2018'!W194</f>
        <v>6.2624000000000004</v>
      </c>
      <c r="T195" s="77">
        <f t="shared" si="24"/>
        <v>6.2624000000000004</v>
      </c>
      <c r="U195" s="77"/>
      <c r="V195" s="52"/>
      <c r="W195" s="57">
        <f t="shared" si="25"/>
        <v>6.2624000000000004</v>
      </c>
    </row>
    <row r="196" spans="1:23" ht="15" thickBot="1">
      <c r="A196" s="3">
        <v>1897108</v>
      </c>
      <c r="B196" s="83">
        <v>43400</v>
      </c>
      <c r="C196" s="4">
        <v>177</v>
      </c>
      <c r="D196" s="94">
        <v>48823</v>
      </c>
      <c r="E196" s="91">
        <v>31741</v>
      </c>
      <c r="F196" s="91">
        <v>16813</v>
      </c>
      <c r="G196" s="4" t="s">
        <v>9</v>
      </c>
      <c r="H196" s="40">
        <f>E196-'май 2018'!E201</f>
        <v>1725</v>
      </c>
      <c r="I196" s="42">
        <f>F196-'май 2018'!F201</f>
        <v>690</v>
      </c>
      <c r="J196" s="51">
        <f>'ноя 2018'!E195</f>
        <v>31688</v>
      </c>
      <c r="K196" s="51">
        <f>'ноя 2018'!F195</f>
        <v>16780</v>
      </c>
      <c r="L196">
        <f t="shared" si="28"/>
        <v>53</v>
      </c>
      <c r="M196">
        <f t="shared" si="29"/>
        <v>33</v>
      </c>
      <c r="N196" s="57">
        <f t="shared" si="20"/>
        <v>322.24</v>
      </c>
      <c r="O196" s="57">
        <f t="shared" si="21"/>
        <v>74.25</v>
      </c>
      <c r="P196" s="57">
        <f t="shared" si="26"/>
        <v>396.49</v>
      </c>
      <c r="Q196" s="52"/>
      <c r="R196" s="57">
        <f t="shared" si="27"/>
        <v>408.38470000000001</v>
      </c>
      <c r="S196" s="76">
        <f>'ноя 2018'!W195</f>
        <v>-1163.5328</v>
      </c>
      <c r="T196" s="72">
        <f t="shared" si="24"/>
        <v>-755.14809999999989</v>
      </c>
      <c r="U196" s="77"/>
      <c r="V196" s="52"/>
      <c r="W196" s="54">
        <f t="shared" si="25"/>
        <v>-755.14809999999989</v>
      </c>
    </row>
    <row r="197" spans="1:23" ht="15" thickBot="1">
      <c r="A197" s="3">
        <v>2824353</v>
      </c>
      <c r="B197" s="83">
        <v>43400</v>
      </c>
      <c r="C197" s="4">
        <v>178</v>
      </c>
      <c r="D197" s="94">
        <v>260</v>
      </c>
      <c r="E197" s="91">
        <v>21</v>
      </c>
      <c r="F197" s="91">
        <v>0</v>
      </c>
      <c r="G197" s="4" t="s">
        <v>9</v>
      </c>
      <c r="H197" s="40">
        <f>E197-'май 2018'!E202</f>
        <v>14</v>
      </c>
      <c r="I197" s="42">
        <f>F197-'май 2018'!F202</f>
        <v>0</v>
      </c>
      <c r="J197" s="51">
        <f>'ноя 2018'!E196</f>
        <v>21</v>
      </c>
      <c r="K197" s="51">
        <f>'ноя 2018'!F196</f>
        <v>0</v>
      </c>
      <c r="L197">
        <f t="shared" si="28"/>
        <v>0</v>
      </c>
      <c r="M197">
        <f t="shared" si="29"/>
        <v>0</v>
      </c>
      <c r="N197" s="57">
        <f t="shared" si="20"/>
        <v>0</v>
      </c>
      <c r="O197" s="57">
        <f t="shared" si="21"/>
        <v>0</v>
      </c>
      <c r="P197" s="57">
        <f t="shared" si="26"/>
        <v>0</v>
      </c>
      <c r="Q197" s="52"/>
      <c r="R197" s="57">
        <f t="shared" si="27"/>
        <v>0</v>
      </c>
      <c r="S197" s="76">
        <f>'ноя 2018'!W196</f>
        <v>-1872.2387999999999</v>
      </c>
      <c r="T197" s="87">
        <f t="shared" si="24"/>
        <v>-1872.2387999999999</v>
      </c>
      <c r="U197" s="77"/>
      <c r="V197" s="52"/>
      <c r="W197" s="54">
        <f t="shared" si="25"/>
        <v>-1872.2387999999999</v>
      </c>
    </row>
    <row r="198" spans="1:23" ht="15" thickBot="1">
      <c r="A198" s="3">
        <v>1894742</v>
      </c>
      <c r="B198" s="83">
        <v>43400</v>
      </c>
      <c r="C198" s="4">
        <v>179</v>
      </c>
      <c r="D198" s="94">
        <v>1936</v>
      </c>
      <c r="E198" s="91">
        <v>1207</v>
      </c>
      <c r="F198" s="91">
        <v>728</v>
      </c>
      <c r="G198" s="4" t="s">
        <v>9</v>
      </c>
      <c r="H198" s="40">
        <f>E198-'май 2018'!E203</f>
        <v>232</v>
      </c>
      <c r="I198" s="42">
        <f>F198-'май 2018'!F203</f>
        <v>203</v>
      </c>
      <c r="J198" s="51">
        <f>'ноя 2018'!E197</f>
        <v>1200</v>
      </c>
      <c r="K198" s="51">
        <f>'ноя 2018'!F197</f>
        <v>727</v>
      </c>
      <c r="L198">
        <f t="shared" si="28"/>
        <v>7</v>
      </c>
      <c r="M198">
        <f t="shared" si="29"/>
        <v>1</v>
      </c>
      <c r="N198" s="57">
        <f t="shared" si="20"/>
        <v>42.56</v>
      </c>
      <c r="O198" s="57">
        <f t="shared" si="21"/>
        <v>2.25</v>
      </c>
      <c r="P198" s="57">
        <f t="shared" si="26"/>
        <v>44.81</v>
      </c>
      <c r="Q198" s="52"/>
      <c r="R198" s="57">
        <f t="shared" si="27"/>
        <v>46.154299999999999</v>
      </c>
      <c r="S198" s="76">
        <f>'ноя 2018'!W197</f>
        <v>1318.5442</v>
      </c>
      <c r="T198" s="71">
        <f t="shared" si="24"/>
        <v>1364.6985</v>
      </c>
      <c r="U198" s="77"/>
      <c r="V198" s="52"/>
      <c r="W198" s="57">
        <f t="shared" si="25"/>
        <v>1364.6985</v>
      </c>
    </row>
    <row r="199" spans="1:23" ht="15" thickBot="1">
      <c r="A199" s="3">
        <v>1831785</v>
      </c>
      <c r="B199" s="83">
        <v>43400</v>
      </c>
      <c r="C199" s="4">
        <v>180</v>
      </c>
      <c r="D199" s="94">
        <v>3030</v>
      </c>
      <c r="E199" s="91">
        <v>2020</v>
      </c>
      <c r="F199" s="91">
        <v>827</v>
      </c>
      <c r="G199" s="4" t="s">
        <v>9</v>
      </c>
      <c r="H199" s="40">
        <f>E199-'май 2018'!E204</f>
        <v>115</v>
      </c>
      <c r="I199" s="42">
        <f>F199-'май 2018'!F204</f>
        <v>30</v>
      </c>
      <c r="J199" s="51">
        <f>'ноя 2018'!E198</f>
        <v>2020</v>
      </c>
      <c r="K199" s="51">
        <f>'ноя 2018'!F198</f>
        <v>827</v>
      </c>
      <c r="L199">
        <f t="shared" si="28"/>
        <v>0</v>
      </c>
      <c r="M199">
        <f t="shared" si="29"/>
        <v>0</v>
      </c>
      <c r="N199" s="57">
        <f t="shared" si="20"/>
        <v>0</v>
      </c>
      <c r="O199" s="57">
        <f t="shared" si="21"/>
        <v>0</v>
      </c>
      <c r="P199" s="57">
        <f t="shared" si="26"/>
        <v>0</v>
      </c>
      <c r="Q199" s="52">
        <f>'ноя 2018'!V198</f>
        <v>742</v>
      </c>
      <c r="R199" s="54">
        <f t="shared" si="27"/>
        <v>-742</v>
      </c>
      <c r="S199" s="76">
        <f>'ноя 2018'!W198</f>
        <v>-742.35169999999994</v>
      </c>
      <c r="T199" s="100">
        <f t="shared" si="24"/>
        <v>-1484.3516999999999</v>
      </c>
      <c r="U199" s="77"/>
      <c r="V199" s="52"/>
      <c r="W199" s="54">
        <f t="shared" si="25"/>
        <v>-1484.3516999999999</v>
      </c>
    </row>
    <row r="200" spans="1:23" ht="15" thickBot="1">
      <c r="A200" s="3">
        <v>1897779</v>
      </c>
      <c r="B200" s="83">
        <v>43400</v>
      </c>
      <c r="C200" s="4">
        <v>181</v>
      </c>
      <c r="D200" s="94">
        <v>12565</v>
      </c>
      <c r="E200" s="91">
        <v>7144</v>
      </c>
      <c r="F200" s="91">
        <v>3920</v>
      </c>
      <c r="G200" s="4" t="s">
        <v>9</v>
      </c>
      <c r="H200" s="40">
        <f>E200-'май 2018'!E205</f>
        <v>1359</v>
      </c>
      <c r="I200" s="42">
        <f>F200-'май 2018'!F205</f>
        <v>649</v>
      </c>
      <c r="J200" s="51">
        <f>'ноя 2018'!E199</f>
        <v>7144</v>
      </c>
      <c r="K200" s="51">
        <f>'ноя 2018'!F199</f>
        <v>3920</v>
      </c>
      <c r="L200">
        <f t="shared" si="28"/>
        <v>0</v>
      </c>
      <c r="M200">
        <f t="shared" si="29"/>
        <v>0</v>
      </c>
      <c r="N200" s="57">
        <f t="shared" si="20"/>
        <v>0</v>
      </c>
      <c r="O200" s="57">
        <f t="shared" si="21"/>
        <v>0</v>
      </c>
      <c r="P200" s="57">
        <f t="shared" si="26"/>
        <v>0</v>
      </c>
      <c r="Q200" s="52"/>
      <c r="R200" s="57">
        <f t="shared" si="27"/>
        <v>0</v>
      </c>
      <c r="S200" s="76">
        <f>'ноя 2018'!W199</f>
        <v>31.311999999999998</v>
      </c>
      <c r="T200" s="77">
        <f t="shared" si="24"/>
        <v>31.311999999999998</v>
      </c>
      <c r="U200" s="77"/>
      <c r="V200" s="52"/>
      <c r="W200" s="57">
        <f t="shared" si="25"/>
        <v>31.311999999999998</v>
      </c>
    </row>
    <row r="201" spans="1:23" ht="15" thickBot="1">
      <c r="A201" s="3">
        <v>1897632</v>
      </c>
      <c r="B201" s="83">
        <v>43235</v>
      </c>
      <c r="C201" s="4">
        <v>182</v>
      </c>
      <c r="D201" s="94">
        <v>10256</v>
      </c>
      <c r="E201" s="91">
        <v>4928</v>
      </c>
      <c r="F201" s="91">
        <v>4503</v>
      </c>
      <c r="G201" s="4" t="s">
        <v>9</v>
      </c>
      <c r="H201" s="40">
        <f>E201-'май 2018'!E206</f>
        <v>0</v>
      </c>
      <c r="I201" s="42">
        <f>F201-'май 2018'!F206</f>
        <v>0</v>
      </c>
      <c r="J201" s="51">
        <f>'ноя 2018'!E200</f>
        <v>4928</v>
      </c>
      <c r="K201" s="51">
        <f>'ноя 2018'!F200</f>
        <v>4503</v>
      </c>
      <c r="L201">
        <f t="shared" ref="L201:L232" si="34">E201-J201</f>
        <v>0</v>
      </c>
      <c r="M201">
        <f t="shared" ref="M201:M232" si="35">F201-K201</f>
        <v>0</v>
      </c>
      <c r="N201" s="57">
        <f t="shared" ref="N201:N251" si="36">L201*6.08</f>
        <v>0</v>
      </c>
      <c r="O201" s="57">
        <f t="shared" ref="O201:O251" si="37">M201*2.25</f>
        <v>0</v>
      </c>
      <c r="P201" s="57">
        <f t="shared" si="26"/>
        <v>0</v>
      </c>
      <c r="Q201" s="52"/>
      <c r="R201" s="57">
        <f t="shared" si="27"/>
        <v>0</v>
      </c>
      <c r="S201" s="76">
        <f>'ноя 2018'!W200</f>
        <v>0</v>
      </c>
      <c r="T201" s="77">
        <f t="shared" si="24"/>
        <v>0</v>
      </c>
      <c r="U201" s="77"/>
      <c r="V201" s="52"/>
      <c r="W201" s="57">
        <f t="shared" si="25"/>
        <v>0</v>
      </c>
    </row>
    <row r="202" spans="1:23" ht="15" thickBot="1">
      <c r="A202" s="3">
        <v>1853681</v>
      </c>
      <c r="B202" s="83">
        <v>43400</v>
      </c>
      <c r="C202" s="4">
        <v>183</v>
      </c>
      <c r="D202" s="94">
        <v>6097</v>
      </c>
      <c r="E202" s="91">
        <v>3261</v>
      </c>
      <c r="F202" s="91">
        <v>1699</v>
      </c>
      <c r="G202" s="4" t="s">
        <v>9</v>
      </c>
      <c r="H202" s="40">
        <f>E202-'май 2018'!E207</f>
        <v>403</v>
      </c>
      <c r="I202" s="42">
        <f>F202-'май 2018'!F207</f>
        <v>183</v>
      </c>
      <c r="J202" s="51">
        <f>'ноя 2018'!E201</f>
        <v>3261</v>
      </c>
      <c r="K202" s="51">
        <f>'ноя 2018'!F201</f>
        <v>1699</v>
      </c>
      <c r="L202">
        <f t="shared" si="34"/>
        <v>0</v>
      </c>
      <c r="M202">
        <f t="shared" si="35"/>
        <v>0</v>
      </c>
      <c r="N202" s="57">
        <f t="shared" si="36"/>
        <v>0</v>
      </c>
      <c r="O202" s="57">
        <f t="shared" si="37"/>
        <v>0</v>
      </c>
      <c r="P202" s="57">
        <f t="shared" si="26"/>
        <v>0</v>
      </c>
      <c r="Q202" s="52"/>
      <c r="R202" s="57">
        <f t="shared" si="27"/>
        <v>0</v>
      </c>
      <c r="S202" s="76">
        <f>'ноя 2018'!W201</f>
        <v>336.73790000000002</v>
      </c>
      <c r="T202" s="77">
        <f t="shared" ref="T202:T249" si="38">R202+S202</f>
        <v>336.73790000000002</v>
      </c>
      <c r="U202" s="77"/>
      <c r="V202" s="52"/>
      <c r="W202" s="57">
        <f t="shared" ref="W202:W252" si="39">T202-U202</f>
        <v>336.73790000000002</v>
      </c>
    </row>
    <row r="203" spans="1:23" ht="15" thickBot="1">
      <c r="A203" s="3">
        <v>1853630</v>
      </c>
      <c r="B203" s="83">
        <v>43400</v>
      </c>
      <c r="C203" s="4">
        <v>184</v>
      </c>
      <c r="D203" s="94">
        <v>3605</v>
      </c>
      <c r="E203" s="91">
        <v>2734</v>
      </c>
      <c r="F203" s="91">
        <v>802</v>
      </c>
      <c r="G203" s="4" t="s">
        <v>9</v>
      </c>
      <c r="H203" s="40">
        <f>E203-'май 2018'!E208</f>
        <v>282</v>
      </c>
      <c r="I203" s="42">
        <f>F203-'май 2018'!F208</f>
        <v>67</v>
      </c>
      <c r="J203" s="51">
        <f>'ноя 2018'!E202</f>
        <v>2734</v>
      </c>
      <c r="K203" s="51">
        <f>'ноя 2018'!F202</f>
        <v>802</v>
      </c>
      <c r="L203">
        <f t="shared" si="34"/>
        <v>0</v>
      </c>
      <c r="M203">
        <f t="shared" si="35"/>
        <v>0</v>
      </c>
      <c r="N203" s="57">
        <f t="shared" si="36"/>
        <v>0</v>
      </c>
      <c r="O203" s="57">
        <f t="shared" si="37"/>
        <v>0</v>
      </c>
      <c r="P203" s="57">
        <f t="shared" si="26"/>
        <v>0</v>
      </c>
      <c r="Q203" s="52"/>
      <c r="R203" s="57">
        <f t="shared" si="27"/>
        <v>0</v>
      </c>
      <c r="S203" s="76">
        <f>'ноя 2018'!W202</f>
        <v>123.6206</v>
      </c>
      <c r="T203" s="77">
        <f t="shared" si="38"/>
        <v>123.6206</v>
      </c>
      <c r="U203" s="77"/>
      <c r="V203" s="52"/>
      <c r="W203" s="57">
        <f t="shared" si="39"/>
        <v>123.6206</v>
      </c>
    </row>
    <row r="204" spans="1:23" ht="15" thickBot="1">
      <c r="A204" s="3">
        <v>1893327</v>
      </c>
      <c r="B204" s="83">
        <v>43400</v>
      </c>
      <c r="C204" s="4">
        <v>185</v>
      </c>
      <c r="D204" s="94">
        <v>2</v>
      </c>
      <c r="E204" s="91">
        <v>0</v>
      </c>
      <c r="F204" s="91">
        <v>1</v>
      </c>
      <c r="G204" s="4" t="s">
        <v>9</v>
      </c>
      <c r="H204" s="40">
        <f>E204-'май 2018'!E209</f>
        <v>0</v>
      </c>
      <c r="I204" s="42">
        <f>F204-'май 2018'!F209</f>
        <v>0</v>
      </c>
      <c r="J204" s="51">
        <f>'ноя 2018'!E203</f>
        <v>0</v>
      </c>
      <c r="K204" s="51">
        <f>'ноя 2018'!F203</f>
        <v>1</v>
      </c>
      <c r="L204">
        <f t="shared" si="34"/>
        <v>0</v>
      </c>
      <c r="M204">
        <f t="shared" si="35"/>
        <v>0</v>
      </c>
      <c r="N204" s="57">
        <f t="shared" si="36"/>
        <v>0</v>
      </c>
      <c r="O204" s="57">
        <f t="shared" si="37"/>
        <v>0</v>
      </c>
      <c r="P204" s="57">
        <f t="shared" ref="P204:P251" si="40">N204+O204</f>
        <v>0</v>
      </c>
      <c r="Q204" s="52"/>
      <c r="R204" s="57">
        <f t="shared" ref="R204:R251" si="41">P204+P204*3%-Q204</f>
        <v>0</v>
      </c>
      <c r="S204" s="76">
        <f>'ноя 2018'!W203</f>
        <v>2.1526999999999998</v>
      </c>
      <c r="T204" s="87">
        <f t="shared" si="38"/>
        <v>2.1526999999999998</v>
      </c>
      <c r="U204" s="77"/>
      <c r="V204" s="52"/>
      <c r="W204" s="57">
        <f t="shared" si="39"/>
        <v>2.1526999999999998</v>
      </c>
    </row>
    <row r="205" spans="1:23" ht="15" thickBot="1">
      <c r="A205" s="3">
        <v>1899423</v>
      </c>
      <c r="B205" s="83">
        <v>43400</v>
      </c>
      <c r="C205" s="4">
        <v>186</v>
      </c>
      <c r="D205" s="94">
        <v>6708</v>
      </c>
      <c r="E205" s="91">
        <v>4363</v>
      </c>
      <c r="F205" s="91">
        <v>2158</v>
      </c>
      <c r="G205" s="4" t="s">
        <v>9</v>
      </c>
      <c r="H205" s="40">
        <f>E205-'май 2018'!E210</f>
        <v>2962</v>
      </c>
      <c r="I205" s="42">
        <f>F205-'май 2018'!F210</f>
        <v>1470</v>
      </c>
      <c r="J205" s="51">
        <f>'ноя 2018'!E204</f>
        <v>3540</v>
      </c>
      <c r="K205" s="51">
        <f>'ноя 2018'!F204</f>
        <v>1843</v>
      </c>
      <c r="L205">
        <f t="shared" si="34"/>
        <v>823</v>
      </c>
      <c r="M205">
        <f t="shared" si="35"/>
        <v>315</v>
      </c>
      <c r="N205" s="57">
        <f t="shared" si="36"/>
        <v>5003.84</v>
      </c>
      <c r="O205" s="57">
        <f t="shared" si="37"/>
        <v>708.75</v>
      </c>
      <c r="P205" s="57">
        <f t="shared" si="40"/>
        <v>5712.59</v>
      </c>
      <c r="Q205" s="52"/>
      <c r="R205" s="57">
        <f t="shared" si="41"/>
        <v>5883.9677000000001</v>
      </c>
      <c r="S205" s="76">
        <f>'ноя 2018'!W204</f>
        <v>0</v>
      </c>
      <c r="T205" s="96">
        <f t="shared" si="38"/>
        <v>5883.9677000000001</v>
      </c>
      <c r="U205" s="62">
        <f>T205</f>
        <v>5883.9677000000001</v>
      </c>
      <c r="V205" s="52"/>
      <c r="W205" s="57"/>
    </row>
    <row r="206" spans="1:23" ht="15" thickBot="1">
      <c r="A206" s="3">
        <v>1899629</v>
      </c>
      <c r="B206" s="83">
        <v>43400</v>
      </c>
      <c r="C206" s="4">
        <v>187</v>
      </c>
      <c r="D206" s="94">
        <v>4937</v>
      </c>
      <c r="E206" s="91">
        <v>3141</v>
      </c>
      <c r="F206" s="91">
        <v>1333</v>
      </c>
      <c r="G206" s="4" t="s">
        <v>9</v>
      </c>
      <c r="H206" s="40">
        <f>E206-'май 2018'!E211</f>
        <v>542</v>
      </c>
      <c r="I206" s="42">
        <f>F206-'май 2018'!F211</f>
        <v>283</v>
      </c>
      <c r="J206" s="51">
        <f>'ноя 2018'!E205</f>
        <v>3141</v>
      </c>
      <c r="K206" s="51">
        <f>'ноя 2018'!F205</f>
        <v>1333</v>
      </c>
      <c r="L206">
        <f t="shared" si="34"/>
        <v>0</v>
      </c>
      <c r="M206">
        <f t="shared" si="35"/>
        <v>0</v>
      </c>
      <c r="N206" s="57">
        <f t="shared" si="36"/>
        <v>0</v>
      </c>
      <c r="O206" s="57">
        <f t="shared" si="37"/>
        <v>0</v>
      </c>
      <c r="P206" s="57">
        <f t="shared" si="40"/>
        <v>0</v>
      </c>
      <c r="Q206" s="52"/>
      <c r="R206" s="57">
        <f t="shared" si="41"/>
        <v>0</v>
      </c>
      <c r="S206" s="76">
        <f>'ноя 2018'!W205</f>
        <v>2254.4022</v>
      </c>
      <c r="T206" s="77">
        <f t="shared" si="38"/>
        <v>2254.4022</v>
      </c>
      <c r="U206" s="77"/>
      <c r="V206" s="52"/>
      <c r="W206" s="57">
        <f t="shared" si="39"/>
        <v>2254.4022</v>
      </c>
    </row>
    <row r="207" spans="1:23" ht="15" thickBot="1">
      <c r="A207" s="3">
        <v>1899972</v>
      </c>
      <c r="B207" s="83">
        <v>43400</v>
      </c>
      <c r="C207" s="4">
        <v>188</v>
      </c>
      <c r="D207" s="94">
        <v>6578</v>
      </c>
      <c r="E207" s="91">
        <v>3667</v>
      </c>
      <c r="F207" s="91">
        <v>2385</v>
      </c>
      <c r="G207" s="4" t="s">
        <v>9</v>
      </c>
      <c r="H207" s="40">
        <f>E207-'май 2018'!E212</f>
        <v>564</v>
      </c>
      <c r="I207" s="42">
        <f>F207-'май 2018'!F212</f>
        <v>368</v>
      </c>
      <c r="J207" s="51">
        <f>'ноя 2018'!E206</f>
        <v>3667</v>
      </c>
      <c r="K207" s="51">
        <f>'ноя 2018'!F206</f>
        <v>2385</v>
      </c>
      <c r="L207">
        <f t="shared" si="34"/>
        <v>0</v>
      </c>
      <c r="M207">
        <f t="shared" si="35"/>
        <v>0</v>
      </c>
      <c r="N207" s="57">
        <f t="shared" si="36"/>
        <v>0</v>
      </c>
      <c r="O207" s="57">
        <f t="shared" si="37"/>
        <v>0</v>
      </c>
      <c r="P207" s="57">
        <f t="shared" si="40"/>
        <v>0</v>
      </c>
      <c r="Q207" s="52"/>
      <c r="R207" s="57">
        <f t="shared" si="41"/>
        <v>0</v>
      </c>
      <c r="S207" s="76">
        <f>'ноя 2018'!W206</f>
        <v>0</v>
      </c>
      <c r="T207" s="77">
        <f t="shared" si="38"/>
        <v>0</v>
      </c>
      <c r="U207" s="77"/>
      <c r="V207" s="52"/>
      <c r="W207" s="57">
        <f t="shared" si="39"/>
        <v>0</v>
      </c>
    </row>
    <row r="208" spans="1:23" ht="15" thickBot="1">
      <c r="A208" s="3">
        <v>1896976</v>
      </c>
      <c r="B208" s="83">
        <v>43400</v>
      </c>
      <c r="C208" s="4">
        <v>189</v>
      </c>
      <c r="D208" s="94">
        <v>862</v>
      </c>
      <c r="E208" s="91">
        <v>650</v>
      </c>
      <c r="F208" s="91">
        <v>197</v>
      </c>
      <c r="G208" s="4" t="s">
        <v>9</v>
      </c>
      <c r="H208" s="40">
        <f>E208-'май 2018'!E213</f>
        <v>152</v>
      </c>
      <c r="I208" s="42">
        <f>F208-'май 2018'!F213</f>
        <v>20</v>
      </c>
      <c r="J208" s="51">
        <f>'ноя 2018'!E207</f>
        <v>650</v>
      </c>
      <c r="K208" s="51">
        <f>'ноя 2018'!F207</f>
        <v>197</v>
      </c>
      <c r="L208">
        <f t="shared" si="34"/>
        <v>0</v>
      </c>
      <c r="M208">
        <f t="shared" si="35"/>
        <v>0</v>
      </c>
      <c r="N208" s="57">
        <f t="shared" si="36"/>
        <v>0</v>
      </c>
      <c r="O208" s="57">
        <f t="shared" si="37"/>
        <v>0</v>
      </c>
      <c r="P208" s="57">
        <f t="shared" si="40"/>
        <v>0</v>
      </c>
      <c r="Q208" s="52"/>
      <c r="R208" s="57">
        <f t="shared" si="41"/>
        <v>0</v>
      </c>
      <c r="S208" s="76">
        <f>'ноя 2018'!W207</f>
        <v>278.5197</v>
      </c>
      <c r="T208" s="71">
        <f t="shared" si="38"/>
        <v>278.5197</v>
      </c>
      <c r="U208" s="77"/>
      <c r="V208" s="52"/>
      <c r="W208" s="57">
        <f t="shared" si="39"/>
        <v>278.5197</v>
      </c>
    </row>
    <row r="209" spans="1:23" ht="15" thickBot="1">
      <c r="A209" s="3">
        <v>1897847</v>
      </c>
      <c r="B209" s="83">
        <v>43400</v>
      </c>
      <c r="C209" s="4">
        <v>190</v>
      </c>
      <c r="D209" s="94">
        <v>522</v>
      </c>
      <c r="E209" s="91">
        <v>188</v>
      </c>
      <c r="F209" s="91">
        <v>148</v>
      </c>
      <c r="G209" s="4" t="s">
        <v>9</v>
      </c>
      <c r="H209" s="40">
        <f>E209-'май 2018'!E214</f>
        <v>13</v>
      </c>
      <c r="I209" s="42">
        <f>F209-'май 2018'!F214</f>
        <v>7</v>
      </c>
      <c r="J209" s="51">
        <f>'ноя 2018'!E208</f>
        <v>188</v>
      </c>
      <c r="K209" s="51">
        <f>'ноя 2018'!F208</f>
        <v>148</v>
      </c>
      <c r="L209">
        <f t="shared" si="34"/>
        <v>0</v>
      </c>
      <c r="M209">
        <f t="shared" si="35"/>
        <v>0</v>
      </c>
      <c r="N209" s="57">
        <f t="shared" si="36"/>
        <v>0</v>
      </c>
      <c r="O209" s="57">
        <f t="shared" si="37"/>
        <v>0</v>
      </c>
      <c r="P209" s="57">
        <f t="shared" si="40"/>
        <v>0</v>
      </c>
      <c r="Q209" s="52"/>
      <c r="R209" s="57">
        <f t="shared" si="41"/>
        <v>0</v>
      </c>
      <c r="S209" s="76">
        <f>'ноя 2018'!W208</f>
        <v>0</v>
      </c>
      <c r="T209" s="77">
        <f t="shared" si="38"/>
        <v>0</v>
      </c>
      <c r="U209" s="77"/>
      <c r="V209" s="52"/>
      <c r="W209" s="57">
        <f t="shared" si="39"/>
        <v>0</v>
      </c>
    </row>
    <row r="210" spans="1:23" ht="15" thickBot="1">
      <c r="A210" s="3">
        <v>1898127</v>
      </c>
      <c r="B210" s="83">
        <v>43400</v>
      </c>
      <c r="C210" s="4">
        <v>191</v>
      </c>
      <c r="D210" s="94">
        <v>224</v>
      </c>
      <c r="E210" s="91">
        <v>129</v>
      </c>
      <c r="F210" s="91">
        <v>65</v>
      </c>
      <c r="G210" s="4" t="s">
        <v>9</v>
      </c>
      <c r="H210" s="40">
        <f>E210-'май 2018'!E215</f>
        <v>2</v>
      </c>
      <c r="I210" s="42">
        <f>F210-'май 2018'!F215</f>
        <v>1</v>
      </c>
      <c r="J210" s="51">
        <f>'ноя 2018'!E209</f>
        <v>129</v>
      </c>
      <c r="K210" s="51">
        <f>'ноя 2018'!F209</f>
        <v>65</v>
      </c>
      <c r="L210">
        <f t="shared" si="34"/>
        <v>0</v>
      </c>
      <c r="M210">
        <f t="shared" si="35"/>
        <v>0</v>
      </c>
      <c r="N210" s="57">
        <f t="shared" si="36"/>
        <v>0</v>
      </c>
      <c r="O210" s="57">
        <f t="shared" si="37"/>
        <v>0</v>
      </c>
      <c r="P210" s="57">
        <f t="shared" si="40"/>
        <v>0</v>
      </c>
      <c r="Q210" s="52"/>
      <c r="R210" s="57">
        <f t="shared" si="41"/>
        <v>0</v>
      </c>
      <c r="S210" s="76">
        <f>'ноя 2018'!W209</f>
        <v>911.31309999999996</v>
      </c>
      <c r="T210" s="87">
        <f t="shared" si="38"/>
        <v>911.31309999999996</v>
      </c>
      <c r="U210" s="77"/>
      <c r="V210" s="52"/>
      <c r="W210" s="57">
        <f t="shared" si="39"/>
        <v>911.31309999999996</v>
      </c>
    </row>
    <row r="211" spans="1:23" ht="15" thickBot="1">
      <c r="A211" s="3">
        <v>1889667</v>
      </c>
      <c r="B211" s="83">
        <v>43400</v>
      </c>
      <c r="C211" s="4">
        <v>192</v>
      </c>
      <c r="D211" s="94">
        <v>47563</v>
      </c>
      <c r="E211" s="91">
        <v>28426</v>
      </c>
      <c r="F211" s="91">
        <v>16698</v>
      </c>
      <c r="G211" s="4" t="s">
        <v>9</v>
      </c>
      <c r="H211" s="40">
        <f>E211-'май 2018'!E216</f>
        <v>1822</v>
      </c>
      <c r="I211" s="42">
        <f>F211-'май 2018'!F216</f>
        <v>1038</v>
      </c>
      <c r="J211" s="51">
        <f>'ноя 2018'!E210</f>
        <v>27849</v>
      </c>
      <c r="K211" s="51">
        <f>'ноя 2018'!F210</f>
        <v>16360</v>
      </c>
      <c r="L211">
        <f t="shared" si="34"/>
        <v>577</v>
      </c>
      <c r="M211">
        <f t="shared" si="35"/>
        <v>338</v>
      </c>
      <c r="N211" s="57">
        <f t="shared" si="36"/>
        <v>3508.16</v>
      </c>
      <c r="O211" s="57">
        <f t="shared" si="37"/>
        <v>760.5</v>
      </c>
      <c r="P211" s="57">
        <f t="shared" si="40"/>
        <v>4268.66</v>
      </c>
      <c r="Q211" s="52"/>
      <c r="R211" s="57">
        <f t="shared" si="41"/>
        <v>4396.7197999999999</v>
      </c>
      <c r="S211" s="76">
        <f>'ноя 2018'!W210</f>
        <v>0</v>
      </c>
      <c r="T211" s="77">
        <f t="shared" si="38"/>
        <v>4396.7197999999999</v>
      </c>
      <c r="U211" s="77"/>
      <c r="V211" s="52"/>
      <c r="W211" s="57">
        <f t="shared" si="39"/>
        <v>4396.7197999999999</v>
      </c>
    </row>
    <row r="212" spans="1:23" ht="15" thickBot="1">
      <c r="A212" s="3">
        <v>1740272</v>
      </c>
      <c r="B212" s="83">
        <v>43400</v>
      </c>
      <c r="C212" s="4">
        <v>193</v>
      </c>
      <c r="D212" s="94">
        <v>1931</v>
      </c>
      <c r="E212" s="91">
        <v>1291</v>
      </c>
      <c r="F212" s="91">
        <v>367</v>
      </c>
      <c r="G212" s="4" t="s">
        <v>9</v>
      </c>
      <c r="H212" s="40">
        <f>E212-'май 2018'!E217</f>
        <v>142</v>
      </c>
      <c r="I212" s="42">
        <f>F212-'май 2018'!F217</f>
        <v>46</v>
      </c>
      <c r="J212" s="51">
        <f>'ноя 2018'!E211</f>
        <v>1291</v>
      </c>
      <c r="K212" s="51">
        <f>'ноя 2018'!F211</f>
        <v>367</v>
      </c>
      <c r="L212">
        <f t="shared" si="34"/>
        <v>0</v>
      </c>
      <c r="M212">
        <f t="shared" si="35"/>
        <v>0</v>
      </c>
      <c r="N212" s="57">
        <f t="shared" si="36"/>
        <v>0</v>
      </c>
      <c r="O212" s="57">
        <f t="shared" si="37"/>
        <v>0</v>
      </c>
      <c r="P212" s="57">
        <f t="shared" si="40"/>
        <v>0</v>
      </c>
      <c r="Q212" s="52"/>
      <c r="R212" s="57">
        <f t="shared" si="41"/>
        <v>0</v>
      </c>
      <c r="S212" s="76">
        <f>'ноя 2018'!W211</f>
        <v>424.41149999999999</v>
      </c>
      <c r="T212" s="77">
        <f t="shared" si="38"/>
        <v>424.41149999999999</v>
      </c>
      <c r="U212" s="77"/>
      <c r="V212" s="52"/>
      <c r="W212" s="57">
        <f t="shared" si="39"/>
        <v>424.41149999999999</v>
      </c>
    </row>
    <row r="213" spans="1:23" ht="15" thickBot="1">
      <c r="A213" s="3">
        <v>1852311</v>
      </c>
      <c r="B213" s="83">
        <v>43400</v>
      </c>
      <c r="C213" s="4">
        <v>194</v>
      </c>
      <c r="D213" s="94">
        <v>31535</v>
      </c>
      <c r="E213" s="91">
        <v>18495</v>
      </c>
      <c r="F213" s="91">
        <v>12573</v>
      </c>
      <c r="G213" s="4" t="s">
        <v>9</v>
      </c>
      <c r="H213" s="40">
        <f>E213-'май 2018'!E218</f>
        <v>2654</v>
      </c>
      <c r="I213" s="42">
        <f>F213-'май 2018'!F218</f>
        <v>2128</v>
      </c>
      <c r="J213" s="51">
        <f>'ноя 2018'!E212</f>
        <v>17482</v>
      </c>
      <c r="K213" s="51">
        <f>'ноя 2018'!F212</f>
        <v>11961</v>
      </c>
      <c r="L213">
        <f t="shared" si="34"/>
        <v>1013</v>
      </c>
      <c r="M213">
        <f t="shared" si="35"/>
        <v>612</v>
      </c>
      <c r="N213" s="57">
        <f t="shared" si="36"/>
        <v>6159.04</v>
      </c>
      <c r="O213" s="57">
        <f t="shared" si="37"/>
        <v>1377</v>
      </c>
      <c r="P213" s="57">
        <f t="shared" si="40"/>
        <v>7536.04</v>
      </c>
      <c r="Q213" s="52"/>
      <c r="R213" s="57">
        <f t="shared" si="41"/>
        <v>7762.1211999999996</v>
      </c>
      <c r="S213" s="76">
        <f>'ноя 2018'!W212</f>
        <v>0</v>
      </c>
      <c r="T213" s="96">
        <f t="shared" si="38"/>
        <v>7762.1211999999996</v>
      </c>
      <c r="U213" s="62">
        <f>T213</f>
        <v>7762.1211999999996</v>
      </c>
      <c r="V213" s="52"/>
      <c r="W213" s="57"/>
    </row>
    <row r="214" spans="1:23" ht="15" thickBot="1">
      <c r="A214" s="3">
        <v>1895326</v>
      </c>
      <c r="B214" s="83">
        <v>43400</v>
      </c>
      <c r="C214" s="4">
        <v>195</v>
      </c>
      <c r="D214" s="94">
        <v>11</v>
      </c>
      <c r="E214" s="91">
        <v>10</v>
      </c>
      <c r="F214" s="91">
        <v>0</v>
      </c>
      <c r="G214" s="4" t="s">
        <v>9</v>
      </c>
      <c r="H214" s="40">
        <f>E214-'май 2018'!E219</f>
        <v>6</v>
      </c>
      <c r="I214" s="42">
        <f>F214-'май 2018'!F219</f>
        <v>0</v>
      </c>
      <c r="J214" s="51">
        <f>'ноя 2018'!E213</f>
        <v>10</v>
      </c>
      <c r="K214" s="51">
        <f>'ноя 2018'!F213</f>
        <v>0</v>
      </c>
      <c r="L214">
        <f t="shared" si="34"/>
        <v>0</v>
      </c>
      <c r="M214">
        <f t="shared" si="35"/>
        <v>0</v>
      </c>
      <c r="N214" s="57">
        <f t="shared" si="36"/>
        <v>0</v>
      </c>
      <c r="O214" s="57">
        <f t="shared" si="37"/>
        <v>0</v>
      </c>
      <c r="P214" s="57">
        <f t="shared" si="40"/>
        <v>0</v>
      </c>
      <c r="Q214" s="52"/>
      <c r="R214" s="57">
        <f t="shared" si="41"/>
        <v>0</v>
      </c>
      <c r="S214" s="76">
        <f>'ноя 2018'!W213</f>
        <v>6.2624000000000004</v>
      </c>
      <c r="T214" s="77">
        <f t="shared" si="38"/>
        <v>6.2624000000000004</v>
      </c>
      <c r="U214" s="77"/>
      <c r="V214" s="52"/>
      <c r="W214" s="57">
        <f t="shared" si="39"/>
        <v>6.2624000000000004</v>
      </c>
    </row>
    <row r="215" spans="1:23" ht="15" thickBot="1">
      <c r="A215" s="3">
        <v>1843877</v>
      </c>
      <c r="B215" s="83">
        <v>43400</v>
      </c>
      <c r="C215" s="4">
        <v>196</v>
      </c>
      <c r="D215" s="94">
        <v>17928</v>
      </c>
      <c r="E215" s="91">
        <v>13046</v>
      </c>
      <c r="F215" s="91">
        <v>4327</v>
      </c>
      <c r="G215" s="4" t="s">
        <v>9</v>
      </c>
      <c r="H215" s="40">
        <f>E215-'май 2018'!E220</f>
        <v>1315</v>
      </c>
      <c r="I215" s="42">
        <f>F215-'май 2018'!F220</f>
        <v>520</v>
      </c>
      <c r="J215" s="51">
        <f>'ноя 2018'!E214</f>
        <v>13046</v>
      </c>
      <c r="K215" s="51">
        <f>'ноя 2018'!F214</f>
        <v>4327</v>
      </c>
      <c r="L215">
        <f t="shared" si="34"/>
        <v>0</v>
      </c>
      <c r="M215">
        <f t="shared" si="35"/>
        <v>0</v>
      </c>
      <c r="N215" s="57">
        <f t="shared" si="36"/>
        <v>0</v>
      </c>
      <c r="O215" s="57">
        <f t="shared" si="37"/>
        <v>0</v>
      </c>
      <c r="P215" s="57">
        <f t="shared" si="40"/>
        <v>0</v>
      </c>
      <c r="Q215" s="52"/>
      <c r="R215" s="57">
        <f t="shared" si="41"/>
        <v>0</v>
      </c>
      <c r="S215" s="76">
        <f>'ноя 2018'!W214</f>
        <v>-474.85120000000001</v>
      </c>
      <c r="T215" s="72">
        <f t="shared" si="38"/>
        <v>-474.85120000000001</v>
      </c>
      <c r="U215" s="77"/>
      <c r="V215" s="52"/>
      <c r="W215" s="54">
        <f t="shared" si="39"/>
        <v>-474.85120000000001</v>
      </c>
    </row>
    <row r="216" spans="1:23" ht="15" thickBot="1">
      <c r="A216" s="3">
        <v>1848923</v>
      </c>
      <c r="B216" s="83">
        <v>43400</v>
      </c>
      <c r="C216" s="4">
        <v>197</v>
      </c>
      <c r="D216" s="94">
        <v>1529</v>
      </c>
      <c r="E216" s="91">
        <v>863</v>
      </c>
      <c r="F216" s="91">
        <v>561</v>
      </c>
      <c r="G216" s="4" t="s">
        <v>9</v>
      </c>
      <c r="H216" s="40">
        <f>E216-'май 2018'!E221</f>
        <v>214</v>
      </c>
      <c r="I216" s="42">
        <f>F216-'май 2018'!F221</f>
        <v>140</v>
      </c>
      <c r="J216" s="51">
        <f>'ноя 2018'!E215</f>
        <v>863</v>
      </c>
      <c r="K216" s="51">
        <f>'ноя 2018'!F215</f>
        <v>561</v>
      </c>
      <c r="L216">
        <f t="shared" si="34"/>
        <v>0</v>
      </c>
      <c r="M216">
        <f t="shared" si="35"/>
        <v>0</v>
      </c>
      <c r="N216" s="57">
        <f t="shared" si="36"/>
        <v>0</v>
      </c>
      <c r="O216" s="57">
        <f t="shared" si="37"/>
        <v>0</v>
      </c>
      <c r="P216" s="57">
        <f t="shared" si="40"/>
        <v>0</v>
      </c>
      <c r="Q216" s="52"/>
      <c r="R216" s="57">
        <f t="shared" si="41"/>
        <v>0</v>
      </c>
      <c r="S216" s="76">
        <f>'ноя 2018'!W215</f>
        <v>-535.73760000000004</v>
      </c>
      <c r="T216" s="72">
        <f t="shared" si="38"/>
        <v>-535.73760000000004</v>
      </c>
      <c r="U216" s="77"/>
      <c r="V216" s="52"/>
      <c r="W216" s="54">
        <f t="shared" si="39"/>
        <v>-535.73760000000004</v>
      </c>
    </row>
    <row r="217" spans="1:23" ht="15" thickBot="1">
      <c r="A217" s="3">
        <v>1847481</v>
      </c>
      <c r="B217" s="83">
        <v>43400</v>
      </c>
      <c r="C217" s="4">
        <v>198</v>
      </c>
      <c r="D217" s="94">
        <v>30</v>
      </c>
      <c r="E217" s="91">
        <v>21</v>
      </c>
      <c r="F217" s="91">
        <v>5</v>
      </c>
      <c r="G217" s="4" t="s">
        <v>9</v>
      </c>
      <c r="H217" s="40">
        <f>E217-'май 2018'!E222</f>
        <v>0</v>
      </c>
      <c r="I217" s="42">
        <f>F217-'май 2018'!F222</f>
        <v>0</v>
      </c>
      <c r="J217" s="51">
        <f>'ноя 2018'!E216</f>
        <v>21</v>
      </c>
      <c r="K217" s="51">
        <f>'ноя 2018'!F216</f>
        <v>5</v>
      </c>
      <c r="L217">
        <f t="shared" si="34"/>
        <v>0</v>
      </c>
      <c r="M217">
        <f t="shared" si="35"/>
        <v>0</v>
      </c>
      <c r="N217" s="57">
        <f t="shared" si="36"/>
        <v>0</v>
      </c>
      <c r="O217" s="57">
        <f t="shared" si="37"/>
        <v>0</v>
      </c>
      <c r="P217" s="57">
        <f t="shared" si="40"/>
        <v>0</v>
      </c>
      <c r="Q217" s="52"/>
      <c r="R217" s="57">
        <f t="shared" si="41"/>
        <v>0</v>
      </c>
      <c r="S217" s="76">
        <f>'ноя 2018'!W216</f>
        <v>0</v>
      </c>
      <c r="T217" s="77">
        <f t="shared" si="38"/>
        <v>0</v>
      </c>
      <c r="U217" s="77"/>
      <c r="V217" s="52"/>
      <c r="W217" s="57">
        <f t="shared" si="39"/>
        <v>0</v>
      </c>
    </row>
    <row r="218" spans="1:23" ht="15" thickBot="1">
      <c r="A218" s="3">
        <v>1740207</v>
      </c>
      <c r="B218" s="83">
        <v>43400</v>
      </c>
      <c r="C218" s="4">
        <v>199</v>
      </c>
      <c r="D218" s="94">
        <v>216</v>
      </c>
      <c r="E218" s="91">
        <v>141</v>
      </c>
      <c r="F218" s="91">
        <v>15</v>
      </c>
      <c r="G218" s="4" t="s">
        <v>9</v>
      </c>
      <c r="H218" s="40">
        <f>E218-'май 2018'!E223</f>
        <v>13</v>
      </c>
      <c r="I218" s="42">
        <f>F218-'май 2018'!F223</f>
        <v>1</v>
      </c>
      <c r="J218" s="51">
        <f>'ноя 2018'!E217</f>
        <v>141</v>
      </c>
      <c r="K218" s="51">
        <f>'ноя 2018'!F217</f>
        <v>15</v>
      </c>
      <c r="L218">
        <f t="shared" si="34"/>
        <v>0</v>
      </c>
      <c r="M218">
        <f t="shared" si="35"/>
        <v>0</v>
      </c>
      <c r="N218" s="57">
        <f t="shared" si="36"/>
        <v>0</v>
      </c>
      <c r="O218" s="57">
        <f t="shared" si="37"/>
        <v>0</v>
      </c>
      <c r="P218" s="57">
        <f t="shared" si="40"/>
        <v>0</v>
      </c>
      <c r="Q218" s="52"/>
      <c r="R218" s="57">
        <f t="shared" si="41"/>
        <v>0</v>
      </c>
      <c r="S218" s="76">
        <f>'ноя 2018'!W217</f>
        <v>6.2624000000000004</v>
      </c>
      <c r="T218" s="77">
        <f t="shared" si="38"/>
        <v>6.2624000000000004</v>
      </c>
      <c r="U218" s="77"/>
      <c r="V218" s="52"/>
      <c r="W218" s="57">
        <f t="shared" si="39"/>
        <v>6.2624000000000004</v>
      </c>
    </row>
    <row r="219" spans="1:23" ht="15" thickBot="1">
      <c r="A219" s="3">
        <v>1848269</v>
      </c>
      <c r="B219" s="83">
        <v>43400</v>
      </c>
      <c r="C219" s="4">
        <v>200</v>
      </c>
      <c r="D219" s="94">
        <v>2742</v>
      </c>
      <c r="E219" s="91">
        <v>1463</v>
      </c>
      <c r="F219" s="91">
        <v>735</v>
      </c>
      <c r="G219" s="4" t="s">
        <v>9</v>
      </c>
      <c r="H219" s="40">
        <f>E219-'май 2018'!E224</f>
        <v>84</v>
      </c>
      <c r="I219" s="42">
        <f>F219-'май 2018'!F224</f>
        <v>64</v>
      </c>
      <c r="J219" s="51">
        <f>'ноя 2018'!E218</f>
        <v>1463</v>
      </c>
      <c r="K219" s="51">
        <f>'ноя 2018'!F218</f>
        <v>735</v>
      </c>
      <c r="L219">
        <f t="shared" si="34"/>
        <v>0</v>
      </c>
      <c r="M219">
        <f t="shared" si="35"/>
        <v>0</v>
      </c>
      <c r="N219" s="57">
        <f t="shared" si="36"/>
        <v>0</v>
      </c>
      <c r="O219" s="57">
        <f t="shared" si="37"/>
        <v>0</v>
      </c>
      <c r="P219" s="57">
        <f t="shared" si="40"/>
        <v>0</v>
      </c>
      <c r="Q219" s="52"/>
      <c r="R219" s="57">
        <f t="shared" si="41"/>
        <v>0</v>
      </c>
      <c r="S219" s="76">
        <f>'ноя 2018'!W218</f>
        <v>145.85830000000001</v>
      </c>
      <c r="T219" s="77">
        <f t="shared" si="38"/>
        <v>145.85830000000001</v>
      </c>
      <c r="U219" s="77"/>
      <c r="V219" s="52"/>
      <c r="W219" s="57">
        <f t="shared" si="39"/>
        <v>145.85830000000001</v>
      </c>
    </row>
    <row r="220" spans="1:23" ht="15" thickBot="1">
      <c r="A220" s="3">
        <v>1898657</v>
      </c>
      <c r="B220" s="83">
        <v>43400</v>
      </c>
      <c r="C220" s="4">
        <v>201</v>
      </c>
      <c r="D220" s="94">
        <v>3324</v>
      </c>
      <c r="E220" s="91">
        <v>2455</v>
      </c>
      <c r="F220" s="91">
        <v>531</v>
      </c>
      <c r="G220" s="4" t="s">
        <v>9</v>
      </c>
      <c r="H220" s="40">
        <f>E220-'май 2018'!E225</f>
        <v>446</v>
      </c>
      <c r="I220" s="42">
        <f>F220-'май 2018'!F225</f>
        <v>98</v>
      </c>
      <c r="J220" s="51">
        <f>'ноя 2018'!E219</f>
        <v>2455</v>
      </c>
      <c r="K220" s="51">
        <f>'ноя 2018'!F219</f>
        <v>530</v>
      </c>
      <c r="L220">
        <f t="shared" si="34"/>
        <v>0</v>
      </c>
      <c r="M220">
        <f t="shared" si="35"/>
        <v>1</v>
      </c>
      <c r="N220" s="57">
        <f t="shared" si="36"/>
        <v>0</v>
      </c>
      <c r="O220" s="57">
        <f t="shared" si="37"/>
        <v>2.25</v>
      </c>
      <c r="P220" s="57">
        <f t="shared" si="40"/>
        <v>2.25</v>
      </c>
      <c r="Q220" s="52"/>
      <c r="R220" s="57">
        <f t="shared" si="41"/>
        <v>2.3174999999999999</v>
      </c>
      <c r="S220" s="76">
        <f>'ноя 2018'!W219</f>
        <v>-14.163199999999996</v>
      </c>
      <c r="T220" s="72">
        <f t="shared" si="38"/>
        <v>-11.845699999999997</v>
      </c>
      <c r="U220" s="77"/>
      <c r="V220" s="52"/>
      <c r="W220" s="54">
        <f t="shared" si="39"/>
        <v>-11.845699999999997</v>
      </c>
    </row>
    <row r="221" spans="1:23" ht="15" thickBot="1">
      <c r="A221" s="3">
        <v>1896502</v>
      </c>
      <c r="B221" s="83">
        <v>43400</v>
      </c>
      <c r="C221" s="4">
        <v>203</v>
      </c>
      <c r="D221" s="94">
        <v>594</v>
      </c>
      <c r="E221" s="91">
        <v>451</v>
      </c>
      <c r="F221" s="91">
        <v>98</v>
      </c>
      <c r="G221" s="4" t="s">
        <v>9</v>
      </c>
      <c r="H221" s="40">
        <f>E221-'май 2018'!E227</f>
        <v>83</v>
      </c>
      <c r="I221" s="42">
        <f>F221-'май 2018'!F227</f>
        <v>2</v>
      </c>
      <c r="J221" s="51">
        <f>'ноя 2018'!E220</f>
        <v>451</v>
      </c>
      <c r="K221" s="51">
        <f>'ноя 2018'!F220</f>
        <v>98</v>
      </c>
      <c r="L221">
        <f t="shared" si="34"/>
        <v>0</v>
      </c>
      <c r="M221">
        <f t="shared" si="35"/>
        <v>0</v>
      </c>
      <c r="N221" s="57">
        <f t="shared" si="36"/>
        <v>0</v>
      </c>
      <c r="O221" s="57">
        <f t="shared" si="37"/>
        <v>0</v>
      </c>
      <c r="P221" s="57">
        <f t="shared" si="40"/>
        <v>0</v>
      </c>
      <c r="Q221" s="52"/>
      <c r="R221" s="57">
        <f t="shared" si="41"/>
        <v>0</v>
      </c>
      <c r="S221" s="76">
        <f>'ноя 2018'!W220</f>
        <v>0</v>
      </c>
      <c r="T221" s="77">
        <f>R221+S221</f>
        <v>0</v>
      </c>
      <c r="U221" s="77"/>
      <c r="V221" s="52"/>
      <c r="W221" s="57">
        <f t="shared" si="39"/>
        <v>0</v>
      </c>
    </row>
    <row r="222" spans="1:23" ht="15" thickBot="1">
      <c r="A222" s="3">
        <v>1894950</v>
      </c>
      <c r="B222" s="83">
        <v>43400</v>
      </c>
      <c r="C222" s="4">
        <v>204</v>
      </c>
      <c r="D222" s="94">
        <v>2257</v>
      </c>
      <c r="E222" s="91">
        <v>1414</v>
      </c>
      <c r="F222" s="91">
        <v>842</v>
      </c>
      <c r="G222" s="4" t="s">
        <v>9</v>
      </c>
      <c r="H222" s="40">
        <f>E222-'май 2018'!E228</f>
        <v>102</v>
      </c>
      <c r="I222" s="42">
        <f>F222-'май 2018'!F228</f>
        <v>51</v>
      </c>
      <c r="J222" s="51">
        <f>'ноя 2018'!E221</f>
        <v>1413</v>
      </c>
      <c r="K222" s="51">
        <f>'ноя 2018'!F221</f>
        <v>842</v>
      </c>
      <c r="L222">
        <f t="shared" si="34"/>
        <v>1</v>
      </c>
      <c r="M222">
        <f t="shared" si="35"/>
        <v>0</v>
      </c>
      <c r="N222" s="57">
        <f t="shared" si="36"/>
        <v>6.08</v>
      </c>
      <c r="O222" s="57">
        <f t="shared" si="37"/>
        <v>0</v>
      </c>
      <c r="P222" s="57">
        <f t="shared" si="40"/>
        <v>6.08</v>
      </c>
      <c r="Q222" s="52"/>
      <c r="R222" s="57">
        <f t="shared" si="41"/>
        <v>6.2624000000000004</v>
      </c>
      <c r="S222" s="76">
        <f>'ноя 2018'!W221</f>
        <v>176.4802</v>
      </c>
      <c r="T222" s="77">
        <f t="shared" si="38"/>
        <v>182.74260000000001</v>
      </c>
      <c r="U222" s="77"/>
      <c r="V222" s="52"/>
      <c r="W222" s="57">
        <f t="shared" si="39"/>
        <v>182.74260000000001</v>
      </c>
    </row>
    <row r="223" spans="1:23" ht="15" thickBot="1">
      <c r="A223" s="3">
        <v>1895371</v>
      </c>
      <c r="B223" s="83">
        <v>43400</v>
      </c>
      <c r="C223" s="4">
        <v>205</v>
      </c>
      <c r="D223" s="94">
        <v>19216</v>
      </c>
      <c r="E223" s="91">
        <v>12058</v>
      </c>
      <c r="F223" s="91">
        <v>4905</v>
      </c>
      <c r="G223" s="4" t="s">
        <v>9</v>
      </c>
      <c r="H223" s="40">
        <f>E223-'май 2018'!E229</f>
        <v>979</v>
      </c>
      <c r="I223" s="42">
        <f>F223-'май 2018'!F229</f>
        <v>364</v>
      </c>
      <c r="J223" s="51">
        <f>'ноя 2018'!E222</f>
        <v>12058</v>
      </c>
      <c r="K223" s="51">
        <f>'ноя 2018'!F222</f>
        <v>4905</v>
      </c>
      <c r="L223">
        <f t="shared" si="34"/>
        <v>0</v>
      </c>
      <c r="M223">
        <f t="shared" si="35"/>
        <v>0</v>
      </c>
      <c r="N223" s="57">
        <f t="shared" si="36"/>
        <v>0</v>
      </c>
      <c r="O223" s="57">
        <f t="shared" si="37"/>
        <v>0</v>
      </c>
      <c r="P223" s="57">
        <f t="shared" si="40"/>
        <v>0</v>
      </c>
      <c r="Q223" s="52"/>
      <c r="R223" s="57">
        <f t="shared" si="41"/>
        <v>0</v>
      </c>
      <c r="S223" s="76">
        <f>'ноя 2018'!W222</f>
        <v>1566.3313000000001</v>
      </c>
      <c r="T223" s="77">
        <f t="shared" si="38"/>
        <v>1566.3313000000001</v>
      </c>
      <c r="U223" s="77"/>
      <c r="V223" s="52"/>
      <c r="W223" s="57">
        <f t="shared" si="39"/>
        <v>1566.3313000000001</v>
      </c>
    </row>
    <row r="224" spans="1:23" ht="15" thickBot="1">
      <c r="A224" s="3">
        <v>1889777</v>
      </c>
      <c r="B224" s="83">
        <v>43400</v>
      </c>
      <c r="C224" s="4">
        <v>206</v>
      </c>
      <c r="D224" s="94">
        <v>11537</v>
      </c>
      <c r="E224" s="91">
        <v>6346</v>
      </c>
      <c r="F224" s="91">
        <v>3331</v>
      </c>
      <c r="G224" s="4" t="s">
        <v>9</v>
      </c>
      <c r="H224" s="40">
        <f>E224-'май 2018'!E230</f>
        <v>234</v>
      </c>
      <c r="I224" s="42">
        <f>F224-'май 2018'!F230</f>
        <v>304</v>
      </c>
      <c r="J224" s="51">
        <f>'ноя 2018'!E223</f>
        <v>6345</v>
      </c>
      <c r="K224" s="51">
        <f>'ноя 2018'!F223</f>
        <v>3331</v>
      </c>
      <c r="L224">
        <f t="shared" si="34"/>
        <v>1</v>
      </c>
      <c r="M224">
        <f t="shared" si="35"/>
        <v>0</v>
      </c>
      <c r="N224" s="57">
        <f t="shared" si="36"/>
        <v>6.08</v>
      </c>
      <c r="O224" s="57">
        <f t="shared" si="37"/>
        <v>0</v>
      </c>
      <c r="P224" s="57">
        <f t="shared" si="40"/>
        <v>6.08</v>
      </c>
      <c r="Q224" s="52"/>
      <c r="R224" s="57">
        <f t="shared" si="41"/>
        <v>6.2624000000000004</v>
      </c>
      <c r="S224" s="76">
        <f>'ноя 2018'!W223</f>
        <v>14.8423</v>
      </c>
      <c r="T224" s="77">
        <f t="shared" si="38"/>
        <v>21.104700000000001</v>
      </c>
      <c r="U224" s="77"/>
      <c r="V224" s="52"/>
      <c r="W224" s="57">
        <f t="shared" si="39"/>
        <v>21.104700000000001</v>
      </c>
    </row>
    <row r="225" spans="1:23" ht="15" thickBot="1">
      <c r="A225" s="3">
        <v>1894390</v>
      </c>
      <c r="B225" s="83">
        <v>43400</v>
      </c>
      <c r="C225" s="4">
        <v>207</v>
      </c>
      <c r="D225" s="94">
        <v>5343</v>
      </c>
      <c r="E225" s="91">
        <v>3669</v>
      </c>
      <c r="F225" s="91">
        <v>967</v>
      </c>
      <c r="G225" s="4" t="s">
        <v>9</v>
      </c>
      <c r="H225" s="40">
        <f>E225-'май 2018'!E231</f>
        <v>405</v>
      </c>
      <c r="I225" s="42">
        <f>F225-'май 2018'!F231</f>
        <v>171</v>
      </c>
      <c r="J225" s="51">
        <f>'ноя 2018'!E224</f>
        <v>3669</v>
      </c>
      <c r="K225" s="51">
        <f>'ноя 2018'!F224</f>
        <v>967</v>
      </c>
      <c r="L225">
        <f t="shared" si="34"/>
        <v>0</v>
      </c>
      <c r="M225">
        <f t="shared" si="35"/>
        <v>0</v>
      </c>
      <c r="N225" s="57">
        <f t="shared" si="36"/>
        <v>0</v>
      </c>
      <c r="O225" s="57">
        <f t="shared" si="37"/>
        <v>0</v>
      </c>
      <c r="P225" s="57">
        <f t="shared" si="40"/>
        <v>0</v>
      </c>
      <c r="Q225" s="52"/>
      <c r="R225" s="57">
        <f t="shared" si="41"/>
        <v>0</v>
      </c>
      <c r="S225" s="76">
        <f>'ноя 2018'!W224</f>
        <v>64.941499999999991</v>
      </c>
      <c r="T225" s="96">
        <f t="shared" si="38"/>
        <v>64.941499999999991</v>
      </c>
      <c r="U225" s="62">
        <f>T225</f>
        <v>64.941499999999991</v>
      </c>
      <c r="V225" s="52"/>
      <c r="W225" s="57"/>
    </row>
    <row r="226" spans="1:23" ht="15" thickBot="1">
      <c r="A226" s="3">
        <v>1899670</v>
      </c>
      <c r="B226" s="83">
        <v>43400</v>
      </c>
      <c r="C226" s="4">
        <v>208</v>
      </c>
      <c r="D226" s="94">
        <v>1295</v>
      </c>
      <c r="E226" s="91">
        <v>804</v>
      </c>
      <c r="F226" s="91">
        <v>329</v>
      </c>
      <c r="G226" s="4" t="s">
        <v>9</v>
      </c>
      <c r="H226" s="40">
        <f>E226-'май 2018'!E232</f>
        <v>89</v>
      </c>
      <c r="I226" s="42">
        <f>F226-'май 2018'!F232</f>
        <v>29</v>
      </c>
      <c r="J226" s="51">
        <f>'ноя 2018'!E225</f>
        <v>804</v>
      </c>
      <c r="K226" s="51">
        <f>'ноя 2018'!F225</f>
        <v>329</v>
      </c>
      <c r="L226">
        <f t="shared" si="34"/>
        <v>0</v>
      </c>
      <c r="M226">
        <f t="shared" si="35"/>
        <v>0</v>
      </c>
      <c r="N226" s="57">
        <f t="shared" si="36"/>
        <v>0</v>
      </c>
      <c r="O226" s="57">
        <f t="shared" si="37"/>
        <v>0</v>
      </c>
      <c r="P226" s="57">
        <f t="shared" si="40"/>
        <v>0</v>
      </c>
      <c r="Q226" s="52"/>
      <c r="R226" s="57">
        <f t="shared" si="41"/>
        <v>0</v>
      </c>
      <c r="S226" s="76">
        <f>'ноя 2018'!W225</f>
        <v>224.26190000000003</v>
      </c>
      <c r="T226" s="77">
        <f t="shared" si="38"/>
        <v>224.26190000000003</v>
      </c>
      <c r="U226" s="77"/>
      <c r="V226" s="52"/>
      <c r="W226" s="57">
        <f t="shared" si="39"/>
        <v>224.26190000000003</v>
      </c>
    </row>
    <row r="227" spans="1:23" ht="15" thickBot="1">
      <c r="A227" s="3">
        <v>1897013</v>
      </c>
      <c r="B227" s="83">
        <v>43400</v>
      </c>
      <c r="C227" s="4">
        <v>209</v>
      </c>
      <c r="D227" s="94">
        <v>2678</v>
      </c>
      <c r="E227" s="91">
        <v>1994</v>
      </c>
      <c r="F227" s="91">
        <v>500</v>
      </c>
      <c r="G227" s="4" t="s">
        <v>9</v>
      </c>
      <c r="H227" s="40">
        <f>E227-'май 2018'!E233</f>
        <v>223</v>
      </c>
      <c r="I227" s="42">
        <f>F227-'май 2018'!F233</f>
        <v>82</v>
      </c>
      <c r="J227" s="51">
        <f>'ноя 2018'!E226</f>
        <v>1994</v>
      </c>
      <c r="K227" s="51">
        <f>'ноя 2018'!F226</f>
        <v>500</v>
      </c>
      <c r="L227">
        <f t="shared" si="34"/>
        <v>0</v>
      </c>
      <c r="M227">
        <f t="shared" si="35"/>
        <v>0</v>
      </c>
      <c r="N227" s="57">
        <f t="shared" si="36"/>
        <v>0</v>
      </c>
      <c r="O227" s="57">
        <f t="shared" si="37"/>
        <v>0</v>
      </c>
      <c r="P227" s="57">
        <f t="shared" si="40"/>
        <v>0</v>
      </c>
      <c r="Q227" s="52"/>
      <c r="R227" s="57">
        <f t="shared" si="41"/>
        <v>0</v>
      </c>
      <c r="S227" s="76">
        <f>'ноя 2018'!W226</f>
        <v>497.88140000000004</v>
      </c>
      <c r="T227" s="77">
        <f t="shared" si="38"/>
        <v>497.88140000000004</v>
      </c>
      <c r="U227" s="77"/>
      <c r="V227" s="52"/>
      <c r="W227" s="57">
        <f t="shared" si="39"/>
        <v>497.88140000000004</v>
      </c>
    </row>
    <row r="228" spans="1:23" ht="15" thickBot="1">
      <c r="A228" s="3">
        <v>1899197</v>
      </c>
      <c r="B228" s="83">
        <v>43400</v>
      </c>
      <c r="C228" s="4">
        <v>210</v>
      </c>
      <c r="D228" s="94">
        <v>7834</v>
      </c>
      <c r="E228" s="91">
        <v>5431</v>
      </c>
      <c r="F228" s="91">
        <v>2361</v>
      </c>
      <c r="G228" s="4" t="s">
        <v>9</v>
      </c>
      <c r="H228" s="40">
        <f>E228-'май 2018'!E234</f>
        <v>1781</v>
      </c>
      <c r="I228" s="42">
        <f>F228-'май 2018'!F234</f>
        <v>783</v>
      </c>
      <c r="J228" s="51">
        <f>'ноя 2018'!E227</f>
        <v>5047</v>
      </c>
      <c r="K228" s="51">
        <f>'ноя 2018'!F227</f>
        <v>2170</v>
      </c>
      <c r="L228">
        <f t="shared" si="34"/>
        <v>384</v>
      </c>
      <c r="M228">
        <f t="shared" si="35"/>
        <v>191</v>
      </c>
      <c r="N228" s="57">
        <f t="shared" si="36"/>
        <v>2334.7200000000003</v>
      </c>
      <c r="O228" s="57">
        <f t="shared" si="37"/>
        <v>429.75</v>
      </c>
      <c r="P228" s="57">
        <f t="shared" si="40"/>
        <v>2764.4700000000003</v>
      </c>
      <c r="Q228" s="52">
        <f>'ноя 2018'!V227</f>
        <v>2853</v>
      </c>
      <c r="R228" s="54">
        <f t="shared" si="41"/>
        <v>-5.5958999999998014</v>
      </c>
      <c r="S228" s="76">
        <f>'ноя 2018'!W227</f>
        <v>0</v>
      </c>
      <c r="T228" s="72">
        <f t="shared" si="38"/>
        <v>-5.5958999999998014</v>
      </c>
      <c r="U228" s="71"/>
      <c r="V228" s="52"/>
      <c r="W228" s="54">
        <f t="shared" si="39"/>
        <v>-5.5958999999998014</v>
      </c>
    </row>
    <row r="229" spans="1:23" ht="15" thickBot="1">
      <c r="A229" s="6">
        <v>5038466</v>
      </c>
      <c r="B229" s="83">
        <v>43400</v>
      </c>
      <c r="C229" s="4" t="s">
        <v>31</v>
      </c>
      <c r="D229" s="94">
        <v>180864</v>
      </c>
      <c r="E229" s="91">
        <v>95713</v>
      </c>
      <c r="F229" s="91">
        <v>56668</v>
      </c>
      <c r="G229" s="8" t="s">
        <v>16</v>
      </c>
      <c r="H229" s="40">
        <f>E229-'май 2018'!E235</f>
        <v>4454</v>
      </c>
      <c r="I229" s="42">
        <f>F229-'май 2018'!F235</f>
        <v>2486</v>
      </c>
      <c r="J229" s="51">
        <f>'ноя 2018'!E228</f>
        <v>93577</v>
      </c>
      <c r="K229" s="51">
        <f>'ноя 2018'!F228</f>
        <v>55387</v>
      </c>
      <c r="L229">
        <f t="shared" si="34"/>
        <v>2136</v>
      </c>
      <c r="M229">
        <f t="shared" si="35"/>
        <v>1281</v>
      </c>
      <c r="N229" s="57">
        <f t="shared" si="36"/>
        <v>12986.880000000001</v>
      </c>
      <c r="O229" s="57">
        <f t="shared" si="37"/>
        <v>2882.25</v>
      </c>
      <c r="P229" s="57">
        <f t="shared" si="40"/>
        <v>15869.130000000001</v>
      </c>
      <c r="Q229" s="52"/>
      <c r="R229" s="57">
        <f t="shared" si="41"/>
        <v>16345.2039</v>
      </c>
      <c r="S229" s="76">
        <f>'ноя 2018'!W228</f>
        <v>4197.4560000000001</v>
      </c>
      <c r="T229" s="96">
        <f t="shared" si="38"/>
        <v>20542.659899999999</v>
      </c>
      <c r="U229" s="62">
        <f>T229</f>
        <v>20542.659899999999</v>
      </c>
      <c r="V229" s="52"/>
      <c r="W229" s="57"/>
    </row>
    <row r="230" spans="1:23" ht="15" thickBot="1">
      <c r="A230" s="3">
        <v>1892442</v>
      </c>
      <c r="B230" s="83">
        <v>43400</v>
      </c>
      <c r="C230" s="4">
        <v>212</v>
      </c>
      <c r="D230" s="94">
        <v>19260</v>
      </c>
      <c r="E230" s="91">
        <v>10770</v>
      </c>
      <c r="F230" s="91">
        <v>6446</v>
      </c>
      <c r="G230" s="4" t="s">
        <v>9</v>
      </c>
      <c r="H230" s="40">
        <f>E230-'май 2018'!E236</f>
        <v>7372</v>
      </c>
      <c r="I230" s="42">
        <f>F230-'май 2018'!F236</f>
        <v>4635</v>
      </c>
      <c r="J230" s="51">
        <f>'ноя 2018'!E229</f>
        <v>8655</v>
      </c>
      <c r="K230" s="51">
        <f>'ноя 2018'!F229</f>
        <v>5244</v>
      </c>
      <c r="L230">
        <f t="shared" si="34"/>
        <v>2115</v>
      </c>
      <c r="M230">
        <f t="shared" si="35"/>
        <v>1202</v>
      </c>
      <c r="N230" s="57">
        <f t="shared" si="36"/>
        <v>12859.2</v>
      </c>
      <c r="O230" s="57">
        <f t="shared" si="37"/>
        <v>2704.5</v>
      </c>
      <c r="P230" s="57">
        <f t="shared" si="40"/>
        <v>15563.7</v>
      </c>
      <c r="Q230" s="52">
        <f>'ноя 2018'!V229</f>
        <v>471.43</v>
      </c>
      <c r="R230" s="57">
        <f>P230+P230*3%-Q230</f>
        <v>15559.181</v>
      </c>
      <c r="S230" s="76">
        <f>'ноя 2018'!W229</f>
        <v>0</v>
      </c>
      <c r="T230" s="96">
        <f t="shared" si="38"/>
        <v>15559.181</v>
      </c>
      <c r="U230" s="77"/>
      <c r="V230" s="52"/>
      <c r="W230" s="57">
        <f t="shared" si="39"/>
        <v>15559.181</v>
      </c>
    </row>
    <row r="231" spans="1:23" ht="15" thickBot="1">
      <c r="A231" s="3">
        <v>1899368</v>
      </c>
      <c r="B231" s="83">
        <v>43400</v>
      </c>
      <c r="C231" s="4">
        <v>213</v>
      </c>
      <c r="D231" s="94">
        <v>1573</v>
      </c>
      <c r="E231" s="91">
        <v>1057</v>
      </c>
      <c r="F231" s="91">
        <v>515</v>
      </c>
      <c r="G231" s="4" t="s">
        <v>9</v>
      </c>
      <c r="H231" s="40">
        <f>E231-'май 2018'!E237</f>
        <v>252</v>
      </c>
      <c r="I231" s="42">
        <f>F231-'май 2018'!F237</f>
        <v>193</v>
      </c>
      <c r="J231" s="51">
        <f>'ноя 2018'!E230</f>
        <v>1057</v>
      </c>
      <c r="K231" s="51">
        <f>'ноя 2018'!F230</f>
        <v>515</v>
      </c>
      <c r="L231">
        <f t="shared" si="34"/>
        <v>0</v>
      </c>
      <c r="M231">
        <f t="shared" si="35"/>
        <v>0</v>
      </c>
      <c r="N231" s="57">
        <f t="shared" si="36"/>
        <v>0</v>
      </c>
      <c r="O231" s="57">
        <f t="shared" si="37"/>
        <v>0</v>
      </c>
      <c r="P231" s="57">
        <f t="shared" si="40"/>
        <v>0</v>
      </c>
      <c r="Q231" s="52"/>
      <c r="R231" s="57">
        <f t="shared" si="41"/>
        <v>0</v>
      </c>
      <c r="S231" s="76">
        <f>'ноя 2018'!W230</f>
        <v>0</v>
      </c>
      <c r="T231" s="77">
        <f t="shared" si="38"/>
        <v>0</v>
      </c>
      <c r="U231" s="77"/>
      <c r="V231" s="52"/>
      <c r="W231" s="57">
        <f t="shared" si="39"/>
        <v>0</v>
      </c>
    </row>
    <row r="232" spans="1:23" ht="15" thickBot="1">
      <c r="A232" s="3">
        <v>1899373</v>
      </c>
      <c r="B232" s="83">
        <v>43400</v>
      </c>
      <c r="C232" s="4">
        <v>214</v>
      </c>
      <c r="D232" s="94">
        <v>1500</v>
      </c>
      <c r="E232" s="91">
        <v>913</v>
      </c>
      <c r="F232" s="91">
        <v>370</v>
      </c>
      <c r="G232" s="4" t="s">
        <v>9</v>
      </c>
      <c r="H232" s="40">
        <f>E232-'май 2018'!E238</f>
        <v>136</v>
      </c>
      <c r="I232" s="42">
        <f>F232-'май 2018'!F238</f>
        <v>59</v>
      </c>
      <c r="J232" s="51">
        <f>'ноя 2018'!E231</f>
        <v>913</v>
      </c>
      <c r="K232" s="51">
        <f>'ноя 2018'!F231</f>
        <v>370</v>
      </c>
      <c r="L232">
        <f t="shared" si="34"/>
        <v>0</v>
      </c>
      <c r="M232">
        <f t="shared" si="35"/>
        <v>0</v>
      </c>
      <c r="N232" s="57">
        <f t="shared" si="36"/>
        <v>0</v>
      </c>
      <c r="O232" s="57">
        <f t="shared" si="37"/>
        <v>0</v>
      </c>
      <c r="P232" s="57">
        <f t="shared" si="40"/>
        <v>0</v>
      </c>
      <c r="Q232" s="52"/>
      <c r="R232" s="57">
        <f t="shared" si="41"/>
        <v>0</v>
      </c>
      <c r="S232" s="76">
        <f>'ноя 2018'!W231</f>
        <v>6.2624000000000004</v>
      </c>
      <c r="T232" s="77">
        <f t="shared" si="38"/>
        <v>6.2624000000000004</v>
      </c>
      <c r="U232" s="77"/>
      <c r="V232" s="52"/>
      <c r="W232" s="57">
        <f t="shared" si="39"/>
        <v>6.2624000000000004</v>
      </c>
    </row>
    <row r="233" spans="1:23" ht="15" thickBot="1">
      <c r="A233" s="3">
        <v>1892709</v>
      </c>
      <c r="B233" s="83">
        <v>43400</v>
      </c>
      <c r="C233" s="4">
        <v>215</v>
      </c>
      <c r="D233" s="94">
        <v>5336</v>
      </c>
      <c r="E233" s="91">
        <v>2744</v>
      </c>
      <c r="F233" s="91">
        <v>2109</v>
      </c>
      <c r="G233" s="4" t="s">
        <v>9</v>
      </c>
      <c r="H233" s="40">
        <f>E233-'май 2018'!E239</f>
        <v>305</v>
      </c>
      <c r="I233" s="42">
        <f>F233-'май 2018'!F239</f>
        <v>170</v>
      </c>
      <c r="J233" s="51">
        <f>'ноя 2018'!E232</f>
        <v>2744</v>
      </c>
      <c r="K233" s="51">
        <f>'ноя 2018'!F232</f>
        <v>2109</v>
      </c>
      <c r="L233">
        <f t="shared" ref="L233:L251" si="42">E233-J233</f>
        <v>0</v>
      </c>
      <c r="M233">
        <f t="shared" ref="M233:M251" si="43">F233-K233</f>
        <v>0</v>
      </c>
      <c r="N233" s="57">
        <f t="shared" si="36"/>
        <v>0</v>
      </c>
      <c r="O233" s="57">
        <f t="shared" si="37"/>
        <v>0</v>
      </c>
      <c r="P233" s="57">
        <f t="shared" si="40"/>
        <v>0</v>
      </c>
      <c r="Q233" s="52"/>
      <c r="R233" s="57">
        <f t="shared" si="41"/>
        <v>0</v>
      </c>
      <c r="S233" s="76">
        <f>'ноя 2018'!W232</f>
        <v>493.74699999999996</v>
      </c>
      <c r="T233" s="88">
        <f t="shared" si="38"/>
        <v>493.74699999999996</v>
      </c>
      <c r="U233" s="77"/>
      <c r="V233" s="52"/>
      <c r="W233" s="57">
        <f t="shared" si="39"/>
        <v>493.74699999999996</v>
      </c>
    </row>
    <row r="234" spans="1:23" ht="15" thickBot="1">
      <c r="A234" s="3">
        <v>1893414</v>
      </c>
      <c r="B234" s="83">
        <v>43400</v>
      </c>
      <c r="C234" s="4">
        <v>216</v>
      </c>
      <c r="D234" s="94">
        <v>3587</v>
      </c>
      <c r="E234" s="91">
        <v>2117</v>
      </c>
      <c r="F234" s="91">
        <v>1240</v>
      </c>
      <c r="G234" s="4" t="s">
        <v>9</v>
      </c>
      <c r="H234" s="40">
        <f>E234-'май 2018'!E240</f>
        <v>361</v>
      </c>
      <c r="I234" s="42">
        <f>F234-'май 2018'!F240</f>
        <v>75</v>
      </c>
      <c r="J234" s="51">
        <f>'ноя 2018'!E233</f>
        <v>2117</v>
      </c>
      <c r="K234" s="51">
        <f>'ноя 2018'!F233</f>
        <v>1240</v>
      </c>
      <c r="L234">
        <f t="shared" si="42"/>
        <v>0</v>
      </c>
      <c r="M234">
        <f t="shared" si="43"/>
        <v>0</v>
      </c>
      <c r="N234" s="57">
        <f t="shared" si="36"/>
        <v>0</v>
      </c>
      <c r="O234" s="57">
        <f t="shared" si="37"/>
        <v>0</v>
      </c>
      <c r="P234" s="57">
        <f t="shared" si="40"/>
        <v>0</v>
      </c>
      <c r="Q234" s="52"/>
      <c r="R234" s="57">
        <f t="shared" si="41"/>
        <v>0</v>
      </c>
      <c r="S234" s="76">
        <f>'ноя 2018'!W233</f>
        <v>1673.2604000000001</v>
      </c>
      <c r="T234" s="96">
        <f t="shared" si="38"/>
        <v>1673.2604000000001</v>
      </c>
      <c r="U234" s="77"/>
      <c r="V234" s="52"/>
      <c r="W234" s="57">
        <f t="shared" si="39"/>
        <v>1673.2604000000001</v>
      </c>
    </row>
    <row r="235" spans="1:23" ht="15" thickBot="1">
      <c r="A235" s="3">
        <v>1898643</v>
      </c>
      <c r="B235" s="83">
        <v>43400</v>
      </c>
      <c r="C235" s="4">
        <v>217</v>
      </c>
      <c r="D235" s="94">
        <v>12026</v>
      </c>
      <c r="E235" s="91">
        <v>7159</v>
      </c>
      <c r="F235" s="91">
        <v>4468</v>
      </c>
      <c r="G235" s="4" t="s">
        <v>9</v>
      </c>
      <c r="H235" s="40">
        <f>E235-'май 2018'!E241</f>
        <v>437</v>
      </c>
      <c r="I235" s="42">
        <f>F235-'май 2018'!F241</f>
        <v>326</v>
      </c>
      <c r="J235" s="51">
        <f>'ноя 2018'!E234</f>
        <v>7135</v>
      </c>
      <c r="K235" s="51">
        <f>'ноя 2018'!F234</f>
        <v>4453</v>
      </c>
      <c r="L235">
        <f t="shared" si="42"/>
        <v>24</v>
      </c>
      <c r="M235">
        <f t="shared" si="43"/>
        <v>15</v>
      </c>
      <c r="N235" s="57">
        <f t="shared" si="36"/>
        <v>145.92000000000002</v>
      </c>
      <c r="O235" s="57">
        <f t="shared" si="37"/>
        <v>33.75</v>
      </c>
      <c r="P235" s="57">
        <f t="shared" si="40"/>
        <v>179.67000000000002</v>
      </c>
      <c r="Q235" s="52">
        <f>'ноя 2018'!V234</f>
        <v>2713</v>
      </c>
      <c r="R235" s="57">
        <f t="shared" si="41"/>
        <v>-2527.9398999999999</v>
      </c>
      <c r="S235" s="76">
        <f>'ноя 2018'!W234</f>
        <v>0</v>
      </c>
      <c r="T235" s="100">
        <f t="shared" si="38"/>
        <v>-2527.9398999999999</v>
      </c>
      <c r="U235" s="71"/>
      <c r="V235" s="52"/>
      <c r="W235" s="54">
        <f t="shared" si="39"/>
        <v>-2527.9398999999999</v>
      </c>
    </row>
    <row r="236" spans="1:23" ht="15" thickBot="1">
      <c r="A236" s="3">
        <v>1896535</v>
      </c>
      <c r="B236" s="83">
        <v>43400</v>
      </c>
      <c r="C236" s="4">
        <v>218</v>
      </c>
      <c r="D236" s="94">
        <v>4334</v>
      </c>
      <c r="E236" s="91">
        <v>2837</v>
      </c>
      <c r="F236" s="91">
        <v>1264</v>
      </c>
      <c r="G236" s="4" t="s">
        <v>9</v>
      </c>
      <c r="H236" s="40">
        <f>E236-'май 2018'!E242</f>
        <v>421</v>
      </c>
      <c r="I236" s="42">
        <f>F236-'май 2018'!F242</f>
        <v>170</v>
      </c>
      <c r="J236" s="51">
        <f>'ноя 2018'!E235</f>
        <v>2837</v>
      </c>
      <c r="K236" s="51">
        <f>'ноя 2018'!F235</f>
        <v>1264</v>
      </c>
      <c r="L236">
        <f t="shared" si="42"/>
        <v>0</v>
      </c>
      <c r="M236">
        <f t="shared" si="43"/>
        <v>0</v>
      </c>
      <c r="N236" s="57">
        <f t="shared" si="36"/>
        <v>0</v>
      </c>
      <c r="O236" s="57">
        <f t="shared" si="37"/>
        <v>0</v>
      </c>
      <c r="P236" s="57">
        <f t="shared" si="40"/>
        <v>0</v>
      </c>
      <c r="Q236" s="52"/>
      <c r="R236" s="57">
        <f t="shared" si="41"/>
        <v>0</v>
      </c>
      <c r="S236" s="76">
        <f>'ноя 2018'!W235</f>
        <v>297.7833</v>
      </c>
      <c r="T236" s="77">
        <f t="shared" si="38"/>
        <v>297.7833</v>
      </c>
      <c r="U236" s="77"/>
      <c r="V236" s="52"/>
      <c r="W236" s="57">
        <f t="shared" si="39"/>
        <v>297.7833</v>
      </c>
    </row>
    <row r="237" spans="1:23" ht="15" thickBot="1">
      <c r="A237" s="3">
        <v>1740616</v>
      </c>
      <c r="B237" s="83">
        <v>43400</v>
      </c>
      <c r="C237" s="4">
        <v>219</v>
      </c>
      <c r="D237" s="94">
        <v>1208</v>
      </c>
      <c r="E237" s="91">
        <v>761</v>
      </c>
      <c r="F237" s="91">
        <v>186</v>
      </c>
      <c r="G237" s="4" t="s">
        <v>9</v>
      </c>
      <c r="H237" s="40">
        <f>E237-'май 2018'!E243</f>
        <v>40</v>
      </c>
      <c r="I237" s="42">
        <f>F237-'май 2018'!F243</f>
        <v>11</v>
      </c>
      <c r="J237" s="51">
        <f>'ноя 2018'!E236</f>
        <v>761</v>
      </c>
      <c r="K237" s="51">
        <f>'ноя 2018'!F236</f>
        <v>186</v>
      </c>
      <c r="L237">
        <f t="shared" si="42"/>
        <v>0</v>
      </c>
      <c r="M237">
        <f t="shared" si="43"/>
        <v>0</v>
      </c>
      <c r="N237" s="57">
        <f t="shared" si="36"/>
        <v>0</v>
      </c>
      <c r="O237" s="57">
        <f t="shared" si="37"/>
        <v>0</v>
      </c>
      <c r="P237" s="57">
        <f t="shared" si="40"/>
        <v>0</v>
      </c>
      <c r="Q237" s="52"/>
      <c r="R237" s="57">
        <f t="shared" si="41"/>
        <v>0</v>
      </c>
      <c r="S237" s="76">
        <f>'ноя 2018'!W236</f>
        <v>71.893999999999991</v>
      </c>
      <c r="T237" s="77">
        <f t="shared" si="38"/>
        <v>71.893999999999991</v>
      </c>
      <c r="U237" s="77"/>
      <c r="V237" s="52"/>
      <c r="W237" s="57">
        <f t="shared" si="39"/>
        <v>71.893999999999991</v>
      </c>
    </row>
    <row r="238" spans="1:23" ht="15" thickBot="1">
      <c r="A238" s="3">
        <v>1792893</v>
      </c>
      <c r="B238" s="83">
        <v>43400</v>
      </c>
      <c r="C238" s="4">
        <v>220</v>
      </c>
      <c r="D238" s="94">
        <v>6045</v>
      </c>
      <c r="E238" s="91">
        <v>3541</v>
      </c>
      <c r="F238" s="91">
        <v>1999</v>
      </c>
      <c r="G238" s="4" t="s">
        <v>9</v>
      </c>
      <c r="H238" s="40">
        <f>E238-'май 2018'!E244</f>
        <v>797</v>
      </c>
      <c r="I238" s="42">
        <f>F238-'май 2018'!F244</f>
        <v>462</v>
      </c>
      <c r="J238" s="51">
        <f>'ноя 2018'!E237</f>
        <v>3541</v>
      </c>
      <c r="K238" s="51">
        <f>'ноя 2018'!F237</f>
        <v>1999</v>
      </c>
      <c r="L238">
        <f t="shared" si="42"/>
        <v>0</v>
      </c>
      <c r="M238">
        <f t="shared" si="43"/>
        <v>0</v>
      </c>
      <c r="N238" s="57">
        <f t="shared" si="36"/>
        <v>0</v>
      </c>
      <c r="O238" s="57">
        <f t="shared" si="37"/>
        <v>0</v>
      </c>
      <c r="P238" s="57">
        <f t="shared" si="40"/>
        <v>0</v>
      </c>
      <c r="Q238" s="52"/>
      <c r="R238" s="57">
        <f t="shared" si="41"/>
        <v>0</v>
      </c>
      <c r="S238" s="76">
        <f>'ноя 2018'!W237</f>
        <v>-556.73320000000001</v>
      </c>
      <c r="T238" s="72">
        <f t="shared" si="38"/>
        <v>-556.73320000000001</v>
      </c>
      <c r="U238" s="77"/>
      <c r="V238" s="52"/>
      <c r="W238" s="54">
        <f t="shared" si="39"/>
        <v>-556.73320000000001</v>
      </c>
    </row>
    <row r="239" spans="1:23" ht="15" thickBot="1">
      <c r="A239" s="3">
        <v>1897101</v>
      </c>
      <c r="B239" s="83">
        <v>43400</v>
      </c>
      <c r="C239" s="4">
        <v>221</v>
      </c>
      <c r="D239" s="94">
        <v>5217</v>
      </c>
      <c r="E239" s="91">
        <v>3587</v>
      </c>
      <c r="F239" s="91">
        <v>1009</v>
      </c>
      <c r="G239" s="4" t="s">
        <v>9</v>
      </c>
      <c r="H239" s="40">
        <f>E239-'май 2018'!E245</f>
        <v>527</v>
      </c>
      <c r="I239" s="42">
        <f>F239-'май 2018'!F245</f>
        <v>127</v>
      </c>
      <c r="J239" s="51">
        <f>'ноя 2018'!E238</f>
        <v>3586</v>
      </c>
      <c r="K239" s="51">
        <f>'ноя 2018'!F238</f>
        <v>1009</v>
      </c>
      <c r="L239">
        <f t="shared" si="42"/>
        <v>1</v>
      </c>
      <c r="M239">
        <f t="shared" si="43"/>
        <v>0</v>
      </c>
      <c r="N239" s="57">
        <f t="shared" si="36"/>
        <v>6.08</v>
      </c>
      <c r="O239" s="57">
        <f t="shared" si="37"/>
        <v>0</v>
      </c>
      <c r="P239" s="57">
        <f t="shared" si="40"/>
        <v>6.08</v>
      </c>
      <c r="Q239" s="52"/>
      <c r="R239" s="57">
        <f t="shared" si="41"/>
        <v>6.2624000000000004</v>
      </c>
      <c r="S239" s="76">
        <f>'ноя 2018'!W238</f>
        <v>0</v>
      </c>
      <c r="T239" s="71">
        <f t="shared" si="38"/>
        <v>6.2624000000000004</v>
      </c>
      <c r="U239" s="71"/>
      <c r="V239" s="52"/>
      <c r="W239" s="57">
        <f t="shared" si="39"/>
        <v>6.2624000000000004</v>
      </c>
    </row>
    <row r="240" spans="1:23" ht="15" thickBot="1">
      <c r="A240" s="3">
        <v>1899043</v>
      </c>
      <c r="B240" s="83">
        <v>43400</v>
      </c>
      <c r="C240" s="4">
        <v>222</v>
      </c>
      <c r="D240" s="94">
        <v>43656</v>
      </c>
      <c r="E240" s="91">
        <v>28122</v>
      </c>
      <c r="F240" s="91">
        <v>15420</v>
      </c>
      <c r="G240" s="4" t="s">
        <v>9</v>
      </c>
      <c r="H240" s="40">
        <f>E240-'май 2018'!E246</f>
        <v>2016</v>
      </c>
      <c r="I240" s="42">
        <f>F240-'май 2018'!F246</f>
        <v>1007</v>
      </c>
      <c r="J240" s="51">
        <f>'ноя 2018'!E239</f>
        <v>27541</v>
      </c>
      <c r="K240" s="51">
        <f>'ноя 2018'!F239</f>
        <v>15108</v>
      </c>
      <c r="L240">
        <f t="shared" si="42"/>
        <v>581</v>
      </c>
      <c r="M240">
        <f t="shared" si="43"/>
        <v>312</v>
      </c>
      <c r="N240" s="57">
        <f t="shared" si="36"/>
        <v>3532.48</v>
      </c>
      <c r="O240" s="57">
        <f t="shared" si="37"/>
        <v>702</v>
      </c>
      <c r="P240" s="57">
        <f t="shared" si="40"/>
        <v>4234.4799999999996</v>
      </c>
      <c r="Q240" s="52">
        <f>'ноя 2018'!V239</f>
        <v>827</v>
      </c>
      <c r="R240" s="57">
        <f t="shared" si="41"/>
        <v>3534.5143999999991</v>
      </c>
      <c r="S240" s="76">
        <f>'ноя 2018'!W239</f>
        <v>0</v>
      </c>
      <c r="T240" s="96">
        <f t="shared" si="38"/>
        <v>3534.5143999999991</v>
      </c>
      <c r="U240" s="62">
        <f>T240</f>
        <v>3534.5143999999991</v>
      </c>
      <c r="V240" s="52"/>
      <c r="W240" s="57"/>
    </row>
    <row r="241" spans="1:23" ht="15" thickBot="1">
      <c r="A241" s="3">
        <v>1899227</v>
      </c>
      <c r="B241" s="83">
        <v>43400</v>
      </c>
      <c r="C241" s="4">
        <v>223</v>
      </c>
      <c r="D241" s="94">
        <v>2225</v>
      </c>
      <c r="E241" s="91">
        <v>1201</v>
      </c>
      <c r="F241" s="91">
        <v>1019</v>
      </c>
      <c r="G241" s="4" t="s">
        <v>9</v>
      </c>
      <c r="H241" s="40">
        <f>E241-'май 2018'!E247</f>
        <v>408</v>
      </c>
      <c r="I241" s="42">
        <f>F241-'май 2018'!F247</f>
        <v>327</v>
      </c>
      <c r="J241" s="51">
        <f>'ноя 2018'!E240</f>
        <v>1201</v>
      </c>
      <c r="K241" s="51">
        <f>'ноя 2018'!F240</f>
        <v>1019</v>
      </c>
      <c r="L241">
        <f t="shared" si="42"/>
        <v>0</v>
      </c>
      <c r="M241">
        <f t="shared" si="43"/>
        <v>0</v>
      </c>
      <c r="N241" s="57">
        <f t="shared" si="36"/>
        <v>0</v>
      </c>
      <c r="O241" s="57">
        <f t="shared" si="37"/>
        <v>0</v>
      </c>
      <c r="P241" s="57">
        <f t="shared" si="40"/>
        <v>0</v>
      </c>
      <c r="Q241" s="52"/>
      <c r="R241" s="57">
        <f t="shared" si="41"/>
        <v>0</v>
      </c>
      <c r="S241" s="76">
        <f>'ноя 2018'!W240</f>
        <v>171.79370000000003</v>
      </c>
      <c r="T241" s="77">
        <f t="shared" si="38"/>
        <v>171.79370000000003</v>
      </c>
      <c r="U241" s="77"/>
      <c r="V241" s="52"/>
      <c r="W241" s="57">
        <f t="shared" si="39"/>
        <v>171.79370000000003</v>
      </c>
    </row>
    <row r="242" spans="1:23" ht="15" thickBot="1">
      <c r="A242" s="3">
        <v>1889771</v>
      </c>
      <c r="B242" s="83">
        <v>43400</v>
      </c>
      <c r="C242" s="4">
        <v>224</v>
      </c>
      <c r="D242" s="94">
        <v>16996</v>
      </c>
      <c r="E242" s="91">
        <v>11370</v>
      </c>
      <c r="F242" s="91">
        <v>5618</v>
      </c>
      <c r="G242" s="4" t="s">
        <v>9</v>
      </c>
      <c r="H242" s="40">
        <f>E242-'май 2018'!E248</f>
        <v>966</v>
      </c>
      <c r="I242" s="42">
        <f>F242-'май 2018'!F248</f>
        <v>497</v>
      </c>
      <c r="J242" s="51">
        <f>'ноя 2018'!E241</f>
        <v>11370</v>
      </c>
      <c r="K242" s="51">
        <f>'ноя 2018'!F241</f>
        <v>5618</v>
      </c>
      <c r="L242">
        <f t="shared" si="42"/>
        <v>0</v>
      </c>
      <c r="M242">
        <f t="shared" si="43"/>
        <v>0</v>
      </c>
      <c r="N242" s="57">
        <f t="shared" si="36"/>
        <v>0</v>
      </c>
      <c r="O242" s="57">
        <f t="shared" si="37"/>
        <v>0</v>
      </c>
      <c r="P242" s="57">
        <f t="shared" si="40"/>
        <v>0</v>
      </c>
      <c r="Q242" s="52"/>
      <c r="R242" s="57">
        <f t="shared" si="41"/>
        <v>0</v>
      </c>
      <c r="S242" s="76">
        <f>'ноя 2018'!W241</f>
        <v>357.15249999999997</v>
      </c>
      <c r="T242" s="96">
        <f t="shared" si="38"/>
        <v>357.15249999999997</v>
      </c>
      <c r="U242" s="62">
        <v>358</v>
      </c>
      <c r="V242" s="52">
        <f>U242-T242</f>
        <v>0.84750000000002501</v>
      </c>
      <c r="W242" s="57"/>
    </row>
    <row r="243" spans="1:23" ht="15" thickBot="1">
      <c r="A243" s="3">
        <v>1899013</v>
      </c>
      <c r="B243" s="83">
        <v>43400</v>
      </c>
      <c r="C243" s="56">
        <v>225</v>
      </c>
      <c r="D243" s="94">
        <v>13590</v>
      </c>
      <c r="E243" s="91">
        <v>8736</v>
      </c>
      <c r="F243" s="91">
        <v>3678</v>
      </c>
      <c r="G243" s="4" t="s">
        <v>9</v>
      </c>
      <c r="H243" s="40">
        <f>E243-'май 2018'!E249</f>
        <v>764</v>
      </c>
      <c r="I243" s="42">
        <f>F243-'май 2018'!F249</f>
        <v>318</v>
      </c>
      <c r="J243" s="51">
        <f>'ноя 2018'!E242</f>
        <v>8736</v>
      </c>
      <c r="K243" s="51">
        <f>'ноя 2018'!F242</f>
        <v>3678</v>
      </c>
      <c r="L243">
        <f t="shared" si="42"/>
        <v>0</v>
      </c>
      <c r="M243">
        <f t="shared" si="43"/>
        <v>0</v>
      </c>
      <c r="N243" s="57">
        <f t="shared" si="36"/>
        <v>0</v>
      </c>
      <c r="O243" s="57">
        <f t="shared" si="37"/>
        <v>0</v>
      </c>
      <c r="P243" s="57">
        <f t="shared" si="40"/>
        <v>0</v>
      </c>
      <c r="Q243" s="52"/>
      <c r="R243" s="57">
        <f t="shared" si="41"/>
        <v>0</v>
      </c>
      <c r="S243" s="76">
        <f>'ноя 2018'!W242</f>
        <v>395.14080000000001</v>
      </c>
      <c r="T243" s="96">
        <f t="shared" si="38"/>
        <v>395.14080000000001</v>
      </c>
      <c r="U243" s="77"/>
      <c r="V243" s="52"/>
      <c r="W243" s="57">
        <f t="shared" si="39"/>
        <v>395.14080000000001</v>
      </c>
    </row>
    <row r="244" spans="1:23" ht="15" thickBot="1">
      <c r="A244" s="3">
        <v>1899223</v>
      </c>
      <c r="B244" s="83">
        <v>43400</v>
      </c>
      <c r="C244" s="56">
        <v>226</v>
      </c>
      <c r="D244" s="94">
        <v>21274</v>
      </c>
      <c r="E244" s="91">
        <v>14021</v>
      </c>
      <c r="F244" s="91">
        <v>7222</v>
      </c>
      <c r="G244" s="4" t="s">
        <v>9</v>
      </c>
      <c r="H244" s="40">
        <f>E244-'май 2018'!E250</f>
        <v>768</v>
      </c>
      <c r="I244" s="42">
        <f>F244-'май 2018'!F250</f>
        <v>187</v>
      </c>
      <c r="J244" s="51">
        <f>'ноя 2018'!E243</f>
        <v>14021</v>
      </c>
      <c r="K244" s="51">
        <f>'ноя 2018'!F243</f>
        <v>7222</v>
      </c>
      <c r="L244">
        <f t="shared" si="42"/>
        <v>0</v>
      </c>
      <c r="M244">
        <f t="shared" si="43"/>
        <v>0</v>
      </c>
      <c r="N244" s="57">
        <f t="shared" si="36"/>
        <v>0</v>
      </c>
      <c r="O244" s="57">
        <f t="shared" si="37"/>
        <v>0</v>
      </c>
      <c r="P244" s="57">
        <f t="shared" si="40"/>
        <v>0</v>
      </c>
      <c r="Q244" s="52">
        <f>'ноя 2018'!V243</f>
        <v>86</v>
      </c>
      <c r="R244" s="54">
        <f t="shared" si="41"/>
        <v>-86</v>
      </c>
      <c r="S244" s="76">
        <f>'ноя 2018'!W243</f>
        <v>0</v>
      </c>
      <c r="T244" s="72">
        <f t="shared" si="38"/>
        <v>-86</v>
      </c>
      <c r="U244" s="77"/>
      <c r="V244" s="52"/>
      <c r="W244" s="54">
        <f t="shared" si="39"/>
        <v>-86</v>
      </c>
    </row>
    <row r="245" spans="1:23" ht="15" thickBot="1">
      <c r="A245" s="3">
        <v>1899128</v>
      </c>
      <c r="B245" s="83">
        <v>43400</v>
      </c>
      <c r="C245" s="4">
        <v>227</v>
      </c>
      <c r="D245" s="94">
        <v>6228</v>
      </c>
      <c r="E245" s="91">
        <v>3552</v>
      </c>
      <c r="F245" s="91">
        <v>2591</v>
      </c>
      <c r="G245" s="4" t="s">
        <v>9</v>
      </c>
      <c r="H245" s="40">
        <f>E245-'май 2018'!E251</f>
        <v>436</v>
      </c>
      <c r="I245" s="42">
        <f>F245-'май 2018'!F251</f>
        <v>277</v>
      </c>
      <c r="J245" s="51">
        <f>'ноя 2018'!E244</f>
        <v>3552</v>
      </c>
      <c r="K245" s="51">
        <f>'ноя 2018'!F244</f>
        <v>2591</v>
      </c>
      <c r="L245">
        <f t="shared" si="42"/>
        <v>0</v>
      </c>
      <c r="M245">
        <f t="shared" si="43"/>
        <v>0</v>
      </c>
      <c r="N245" s="57">
        <f t="shared" si="36"/>
        <v>0</v>
      </c>
      <c r="O245" s="57">
        <f t="shared" si="37"/>
        <v>0</v>
      </c>
      <c r="P245" s="57">
        <f t="shared" si="40"/>
        <v>0</v>
      </c>
      <c r="Q245" s="52"/>
      <c r="R245" s="57">
        <f t="shared" si="41"/>
        <v>0</v>
      </c>
      <c r="S245" s="76">
        <f>'ноя 2018'!W244</f>
        <v>3372.3539000000001</v>
      </c>
      <c r="T245" s="88">
        <f t="shared" si="38"/>
        <v>3372.3539000000001</v>
      </c>
      <c r="U245" s="77"/>
      <c r="V245" s="52"/>
      <c r="W245" s="57">
        <f t="shared" si="39"/>
        <v>3372.3539000000001</v>
      </c>
    </row>
    <row r="246" spans="1:23" ht="15" thickBot="1">
      <c r="A246" s="3">
        <v>1899037</v>
      </c>
      <c r="B246" s="83">
        <v>43400</v>
      </c>
      <c r="C246" s="4">
        <v>228</v>
      </c>
      <c r="D246" s="94">
        <v>18532</v>
      </c>
      <c r="E246" s="91">
        <v>12427</v>
      </c>
      <c r="F246" s="91">
        <v>5915</v>
      </c>
      <c r="G246" s="4" t="s">
        <v>9</v>
      </c>
      <c r="H246" s="40">
        <f>E246-'май 2018'!E252</f>
        <v>729</v>
      </c>
      <c r="I246" s="42">
        <f>F246-'май 2018'!F252</f>
        <v>351</v>
      </c>
      <c r="J246" s="51">
        <f>'ноя 2018'!E245</f>
        <v>12427</v>
      </c>
      <c r="K246" s="51">
        <f>'ноя 2018'!F245</f>
        <v>5915</v>
      </c>
      <c r="L246">
        <f t="shared" si="42"/>
        <v>0</v>
      </c>
      <c r="M246">
        <f t="shared" si="43"/>
        <v>0</v>
      </c>
      <c r="N246" s="57">
        <f t="shared" si="36"/>
        <v>0</v>
      </c>
      <c r="O246" s="57">
        <f t="shared" si="37"/>
        <v>0</v>
      </c>
      <c r="P246" s="57">
        <f t="shared" si="40"/>
        <v>0</v>
      </c>
      <c r="Q246" s="52"/>
      <c r="R246" s="57">
        <f t="shared" si="41"/>
        <v>0</v>
      </c>
      <c r="S246" s="76">
        <f>'ноя 2018'!W245</f>
        <v>18.787200000000002</v>
      </c>
      <c r="T246" s="77">
        <f>R246+S246</f>
        <v>18.787200000000002</v>
      </c>
      <c r="U246" s="77"/>
      <c r="V246" s="52"/>
      <c r="W246" s="57">
        <f t="shared" si="39"/>
        <v>18.787200000000002</v>
      </c>
    </row>
    <row r="247" spans="1:23" ht="15" thickBot="1">
      <c r="A247" s="3">
        <v>2825538</v>
      </c>
      <c r="B247" s="83">
        <v>43400</v>
      </c>
      <c r="C247" s="4">
        <v>229</v>
      </c>
      <c r="D247" s="94">
        <v>114</v>
      </c>
      <c r="E247" s="91">
        <v>113</v>
      </c>
      <c r="F247" s="91">
        <v>1</v>
      </c>
      <c r="G247" s="56" t="s">
        <v>9</v>
      </c>
      <c r="H247" s="65">
        <f>E247-'май 2018'!E253</f>
        <v>113</v>
      </c>
      <c r="I247" s="66">
        <f>F247-'май 2018'!F253</f>
        <v>1</v>
      </c>
      <c r="J247" s="51">
        <f>'ноя 2018'!E246</f>
        <v>113</v>
      </c>
      <c r="K247" s="51">
        <f>'ноя 2018'!F246</f>
        <v>1</v>
      </c>
      <c r="L247">
        <f t="shared" si="42"/>
        <v>0</v>
      </c>
      <c r="M247">
        <f t="shared" si="43"/>
        <v>0</v>
      </c>
      <c r="N247" s="57">
        <f t="shared" si="36"/>
        <v>0</v>
      </c>
      <c r="O247" s="57">
        <f t="shared" si="37"/>
        <v>0</v>
      </c>
      <c r="P247" s="57">
        <f t="shared" si="40"/>
        <v>0</v>
      </c>
      <c r="Q247" s="52"/>
      <c r="R247" s="57">
        <f t="shared" si="41"/>
        <v>0</v>
      </c>
      <c r="S247" s="76">
        <f>'ноя 2018'!W246</f>
        <v>0</v>
      </c>
      <c r="T247" s="96">
        <f t="shared" si="38"/>
        <v>0</v>
      </c>
      <c r="U247" s="77"/>
      <c r="V247" s="52"/>
      <c r="W247" s="57">
        <f t="shared" si="39"/>
        <v>0</v>
      </c>
    </row>
    <row r="248" spans="1:23" ht="15" thickBot="1">
      <c r="A248" s="3">
        <v>1899092</v>
      </c>
      <c r="B248" s="83">
        <v>43400</v>
      </c>
      <c r="C248" s="4">
        <v>230</v>
      </c>
      <c r="D248" s="94">
        <v>4110</v>
      </c>
      <c r="E248" s="91">
        <v>3029</v>
      </c>
      <c r="F248" s="91">
        <v>971</v>
      </c>
      <c r="G248" s="4" t="s">
        <v>9</v>
      </c>
      <c r="H248" s="40">
        <f>E248-'май 2018'!E254</f>
        <v>202</v>
      </c>
      <c r="I248" s="42">
        <f>F248-'май 2018'!F254</f>
        <v>37</v>
      </c>
      <c r="J248" s="51">
        <f>'ноя 2018'!E247</f>
        <v>3027</v>
      </c>
      <c r="K248" s="51">
        <f>'ноя 2018'!F247</f>
        <v>971</v>
      </c>
      <c r="L248">
        <f t="shared" si="42"/>
        <v>2</v>
      </c>
      <c r="M248">
        <f t="shared" si="43"/>
        <v>0</v>
      </c>
      <c r="N248" s="57">
        <f t="shared" si="36"/>
        <v>12.16</v>
      </c>
      <c r="O248" s="57">
        <f t="shared" si="37"/>
        <v>0</v>
      </c>
      <c r="P248" s="57">
        <f t="shared" si="40"/>
        <v>12.16</v>
      </c>
      <c r="Q248" s="52"/>
      <c r="R248" s="57">
        <f t="shared" si="41"/>
        <v>12.524800000000001</v>
      </c>
      <c r="S248" s="76">
        <f>'ноя 2018'!W247</f>
        <v>8.5799000000000003</v>
      </c>
      <c r="T248" s="77">
        <f t="shared" si="38"/>
        <v>21.104700000000001</v>
      </c>
      <c r="U248" s="77"/>
      <c r="V248" s="52"/>
      <c r="W248" s="57">
        <f t="shared" si="39"/>
        <v>21.104700000000001</v>
      </c>
    </row>
    <row r="249" spans="1:23" ht="15" thickBot="1">
      <c r="A249" s="3">
        <v>1897345</v>
      </c>
      <c r="B249" s="83">
        <v>43400</v>
      </c>
      <c r="C249" s="4">
        <v>231</v>
      </c>
      <c r="D249" s="94">
        <v>2911</v>
      </c>
      <c r="E249" s="91">
        <v>1732</v>
      </c>
      <c r="F249" s="91">
        <v>1086</v>
      </c>
      <c r="G249" s="4" t="s">
        <v>9</v>
      </c>
      <c r="H249" s="40">
        <f>E249-'май 2018'!E255</f>
        <v>17</v>
      </c>
      <c r="I249" s="42">
        <f>F249-'май 2018'!F255</f>
        <v>8</v>
      </c>
      <c r="J249" s="51">
        <f>'ноя 2018'!E248</f>
        <v>1732</v>
      </c>
      <c r="K249" s="51">
        <f>'ноя 2018'!F248</f>
        <v>1086</v>
      </c>
      <c r="L249">
        <f t="shared" si="42"/>
        <v>0</v>
      </c>
      <c r="M249">
        <f t="shared" si="43"/>
        <v>0</v>
      </c>
      <c r="N249" s="57">
        <f t="shared" si="36"/>
        <v>0</v>
      </c>
      <c r="O249" s="57">
        <f t="shared" si="37"/>
        <v>0</v>
      </c>
      <c r="P249" s="57">
        <f t="shared" si="40"/>
        <v>0</v>
      </c>
      <c r="Q249" s="52"/>
      <c r="R249" s="57">
        <f t="shared" si="41"/>
        <v>0</v>
      </c>
      <c r="S249" s="76">
        <f>'ноя 2018'!W248</f>
        <v>0</v>
      </c>
      <c r="T249" s="88">
        <f t="shared" si="38"/>
        <v>0</v>
      </c>
      <c r="U249" s="77"/>
      <c r="V249" s="52"/>
      <c r="W249" s="57">
        <f t="shared" si="39"/>
        <v>0</v>
      </c>
    </row>
    <row r="250" spans="1:23" ht="15" thickBot="1">
      <c r="A250" s="3">
        <v>1896384</v>
      </c>
      <c r="B250" s="83">
        <v>43400</v>
      </c>
      <c r="C250" s="4">
        <v>232</v>
      </c>
      <c r="D250" s="94">
        <v>5392</v>
      </c>
      <c r="E250" s="91">
        <v>4050</v>
      </c>
      <c r="F250" s="91">
        <v>1328</v>
      </c>
      <c r="G250" s="4" t="s">
        <v>9</v>
      </c>
      <c r="H250" s="40">
        <f>E250-'май 2018'!E256</f>
        <v>1368</v>
      </c>
      <c r="I250" s="42">
        <f>F250-'май 2018'!F256</f>
        <v>478</v>
      </c>
      <c r="J250" s="51">
        <f>'ноя 2018'!E249</f>
        <v>4050</v>
      </c>
      <c r="K250" s="51">
        <f>'ноя 2018'!F249</f>
        <v>1328</v>
      </c>
      <c r="L250">
        <f t="shared" si="42"/>
        <v>0</v>
      </c>
      <c r="M250">
        <f t="shared" si="43"/>
        <v>0</v>
      </c>
      <c r="N250" s="57">
        <f t="shared" si="36"/>
        <v>0</v>
      </c>
      <c r="O250" s="57">
        <f t="shared" si="37"/>
        <v>0</v>
      </c>
      <c r="P250" s="57">
        <f t="shared" si="40"/>
        <v>0</v>
      </c>
      <c r="Q250" s="52"/>
      <c r="R250" s="57">
        <f t="shared" si="41"/>
        <v>0</v>
      </c>
      <c r="S250" s="76">
        <f>'ноя 2018'!W249</f>
        <v>-495.39500000000004</v>
      </c>
      <c r="T250" s="72">
        <f>R250+S250</f>
        <v>-495.39500000000004</v>
      </c>
      <c r="U250" s="71"/>
      <c r="V250" s="52"/>
      <c r="W250" s="54">
        <f t="shared" si="39"/>
        <v>-495.39500000000004</v>
      </c>
    </row>
    <row r="251" spans="1:23" ht="15" thickBot="1">
      <c r="A251" s="3">
        <v>1892172</v>
      </c>
      <c r="B251" s="83">
        <v>43400</v>
      </c>
      <c r="C251" s="4">
        <v>233</v>
      </c>
      <c r="D251" s="94">
        <v>4243</v>
      </c>
      <c r="E251" s="91">
        <v>3532</v>
      </c>
      <c r="F251" s="91">
        <v>692</v>
      </c>
      <c r="G251" s="4" t="s">
        <v>9</v>
      </c>
      <c r="H251" s="40">
        <f>E251-'май 2018'!E257</f>
        <v>455</v>
      </c>
      <c r="I251" s="42">
        <f>F251-'май 2018'!F257</f>
        <v>116</v>
      </c>
      <c r="J251" s="51">
        <f>'ноя 2018'!E250</f>
        <v>3530</v>
      </c>
      <c r="K251" s="51">
        <f>'ноя 2018'!F250</f>
        <v>692</v>
      </c>
      <c r="L251">
        <f t="shared" si="42"/>
        <v>2</v>
      </c>
      <c r="M251">
        <f t="shared" si="43"/>
        <v>0</v>
      </c>
      <c r="N251" s="57">
        <f t="shared" si="36"/>
        <v>12.16</v>
      </c>
      <c r="O251" s="57">
        <f t="shared" si="37"/>
        <v>0</v>
      </c>
      <c r="P251" s="57">
        <f t="shared" si="40"/>
        <v>12.16</v>
      </c>
      <c r="Q251" s="52"/>
      <c r="R251" s="57">
        <f t="shared" si="41"/>
        <v>12.524800000000001</v>
      </c>
      <c r="S251" s="76">
        <f>'ноя 2018'!W250</f>
        <v>12.524800000000001</v>
      </c>
      <c r="T251" s="71">
        <f>R251+S251</f>
        <v>25.049600000000002</v>
      </c>
      <c r="U251" s="71"/>
      <c r="V251" s="52"/>
      <c r="W251" s="57">
        <f t="shared" si="39"/>
        <v>25.049600000000002</v>
      </c>
    </row>
    <row r="252" spans="1:23" ht="15" thickBot="1">
      <c r="A252" s="13" t="s">
        <v>35</v>
      </c>
      <c r="B252" s="14"/>
      <c r="C252" s="14"/>
      <c r="D252" s="14"/>
      <c r="E252" s="14"/>
      <c r="F252" s="14"/>
      <c r="G252" s="14"/>
      <c r="H252" s="43">
        <f>SUM(H8:H251)-H102</f>
        <v>152556</v>
      </c>
      <c r="I252" s="44">
        <f>SUM(I8:I251)-I102</f>
        <v>82123</v>
      </c>
      <c r="S252" s="75"/>
      <c r="T252" s="55"/>
      <c r="U252" s="52"/>
      <c r="V252" s="52"/>
      <c r="W252" s="57">
        <f t="shared" si="39"/>
        <v>0</v>
      </c>
    </row>
    <row r="253" spans="1:23">
      <c r="D253" s="26"/>
      <c r="E253" s="26"/>
      <c r="F253" s="26"/>
      <c r="G253" s="26"/>
      <c r="H253" s="45">
        <f>H7+H102</f>
        <v>1147</v>
      </c>
      <c r="I253" s="45">
        <f>I7+I102</f>
        <v>861</v>
      </c>
      <c r="P253" s="52">
        <f>SUM(P8:P252)</f>
        <v>136709.19000000006</v>
      </c>
      <c r="Q253" s="52">
        <f>SUM(Q7:Q252)</f>
        <v>11083.43</v>
      </c>
      <c r="R253" s="52">
        <f>SUM(R8:R252)</f>
        <v>129727.03569999998</v>
      </c>
      <c r="S253" s="76">
        <f>SUM(S8:S252)</f>
        <v>63642.996799999972</v>
      </c>
      <c r="T253" s="52">
        <f>SUM(T8:T252)</f>
        <v>193370.03249999997</v>
      </c>
      <c r="U253" s="52">
        <f>SUM(U8:U251)</f>
        <v>105680.09679999998</v>
      </c>
      <c r="V253" s="52">
        <f>SUM(V8:V252)</f>
        <v>2930.2747999999983</v>
      </c>
      <c r="W253" s="57">
        <f>SUM(W8:W252)</f>
        <v>90620.207600000009</v>
      </c>
    </row>
    <row r="254" spans="1:23">
      <c r="S254" s="52"/>
      <c r="U254" s="52"/>
      <c r="V254" s="52"/>
    </row>
    <row r="255" spans="1:23">
      <c r="R255" s="52">
        <f>R253+S253</f>
        <v>193370.03249999994</v>
      </c>
      <c r="T255" s="52"/>
      <c r="U255" s="52"/>
      <c r="V255" s="52"/>
    </row>
    <row r="256" spans="1:23">
      <c r="T256" s="52"/>
    </row>
  </sheetData>
  <pageMargins left="0.7" right="0.7" top="0.75" bottom="0.75" header="0.3" footer="0.3"/>
  <pageSetup paperSize="9" orientation="portrait" r:id="rId1"/>
  <ignoredErrors>
    <ignoredError sqref="R13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W258"/>
  <sheetViews>
    <sheetView topLeftCell="C226" workbookViewId="0">
      <selection activeCell="U46" sqref="U46"/>
    </sheetView>
  </sheetViews>
  <sheetFormatPr defaultRowHeight="14.4"/>
  <cols>
    <col min="1" max="1" width="9" customWidth="1"/>
    <col min="2" max="2" width="15.6640625" customWidth="1"/>
    <col min="4" max="4" width="14.6640625" customWidth="1"/>
    <col min="5" max="5" width="14" customWidth="1"/>
    <col min="6" max="6" width="13.6640625" customWidth="1"/>
    <col min="7" max="7" width="15.109375" hidden="1" customWidth="1"/>
    <col min="8" max="9" width="0" style="27" hidden="1" customWidth="1"/>
    <col min="16" max="16" width="12.6640625" customWidth="1"/>
    <col min="18" max="18" width="9.88671875" bestFit="1" customWidth="1"/>
    <col min="19" max="20" width="10.33203125" customWidth="1"/>
    <col min="21" max="22" width="9.6640625" customWidth="1"/>
    <col min="23" max="23" width="10.6640625" customWidth="1"/>
  </cols>
  <sheetData>
    <row r="1" spans="1:23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23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23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23" ht="15" thickBot="1">
      <c r="A4" s="3"/>
      <c r="B4" s="5"/>
      <c r="C4" s="4"/>
      <c r="D4" s="4"/>
      <c r="E4" s="4"/>
      <c r="F4" s="4"/>
      <c r="G4" s="4"/>
      <c r="H4" s="40"/>
      <c r="I4" s="42"/>
    </row>
    <row r="5" spans="1:23" ht="15" thickBot="1">
      <c r="A5" s="3">
        <v>1901533</v>
      </c>
      <c r="B5" s="4"/>
      <c r="C5" s="4"/>
      <c r="D5" s="4"/>
      <c r="E5" s="4"/>
      <c r="F5" s="4"/>
      <c r="G5" s="4" t="s">
        <v>10</v>
      </c>
      <c r="H5" s="40"/>
      <c r="I5" s="42"/>
    </row>
    <row r="6" spans="1:23" ht="43.8" thickBot="1">
      <c r="A6" s="3">
        <v>2876912</v>
      </c>
      <c r="B6" s="4"/>
      <c r="C6" s="4"/>
      <c r="D6" s="4"/>
      <c r="E6" s="4"/>
      <c r="F6" s="4"/>
      <c r="G6" s="4" t="s">
        <v>7</v>
      </c>
      <c r="H6" s="40"/>
      <c r="I6" s="42"/>
      <c r="J6" s="53" t="s">
        <v>45</v>
      </c>
      <c r="K6" s="53" t="s">
        <v>46</v>
      </c>
      <c r="L6" s="53" t="s">
        <v>47</v>
      </c>
      <c r="M6" s="53" t="s">
        <v>48</v>
      </c>
      <c r="N6" s="53" t="s">
        <v>43</v>
      </c>
      <c r="O6" s="53" t="s">
        <v>44</v>
      </c>
      <c r="P6" s="53"/>
      <c r="Q6" s="53" t="s">
        <v>41</v>
      </c>
      <c r="R6" s="53" t="s">
        <v>73</v>
      </c>
      <c r="S6" s="74" t="s">
        <v>72</v>
      </c>
      <c r="T6" s="53" t="s">
        <v>77</v>
      </c>
      <c r="U6" s="84" t="s">
        <v>61</v>
      </c>
      <c r="V6" s="53" t="s">
        <v>41</v>
      </c>
      <c r="W6" s="84" t="s">
        <v>65</v>
      </c>
    </row>
    <row r="7" spans="1:23" ht="15" thickBot="1">
      <c r="A7" s="34">
        <v>1897429</v>
      </c>
      <c r="B7" s="82">
        <v>43400</v>
      </c>
      <c r="C7" s="8" t="s">
        <v>11</v>
      </c>
      <c r="D7" s="92">
        <v>30999</v>
      </c>
      <c r="E7" s="90">
        <v>16322</v>
      </c>
      <c r="F7" s="90">
        <v>10797</v>
      </c>
      <c r="G7" s="36" t="s">
        <v>9</v>
      </c>
      <c r="H7" s="38">
        <f>E7-'май 2018'!E7</f>
        <v>1233</v>
      </c>
      <c r="I7" s="39">
        <f>F7-'май 2018'!F7</f>
        <v>877</v>
      </c>
      <c r="J7" s="51">
        <f>'дек 2018'!E7</f>
        <v>16137</v>
      </c>
      <c r="K7" s="51">
        <f>'дек 2018'!F7</f>
        <v>10683</v>
      </c>
      <c r="L7">
        <f t="shared" ref="L7:M68" si="0">E7-J7</f>
        <v>185</v>
      </c>
      <c r="M7">
        <f t="shared" si="0"/>
        <v>114</v>
      </c>
      <c r="N7" s="57">
        <f>L7*6.18</f>
        <v>1143.3</v>
      </c>
      <c r="O7" s="57">
        <f>M7*2.29</f>
        <v>261.06</v>
      </c>
      <c r="P7" s="57">
        <f t="shared" ref="P7" si="1">N7+O7</f>
        <v>1404.36</v>
      </c>
      <c r="Q7" s="52"/>
      <c r="R7" s="57">
        <f>P7+P7*3%-Q7</f>
        <v>1446.4907999999998</v>
      </c>
      <c r="S7" s="76">
        <v>0</v>
      </c>
      <c r="T7" s="77">
        <f>R7+S7</f>
        <v>1446.4907999999998</v>
      </c>
      <c r="U7" s="77"/>
      <c r="V7" s="52"/>
      <c r="W7" s="52"/>
    </row>
    <row r="8" spans="1:23" ht="15" thickBot="1">
      <c r="A8" s="3">
        <v>1899148</v>
      </c>
      <c r="B8" s="83">
        <v>43400</v>
      </c>
      <c r="C8" s="4">
        <v>1</v>
      </c>
      <c r="D8" s="92">
        <v>25819</v>
      </c>
      <c r="E8" s="90">
        <v>16709</v>
      </c>
      <c r="F8" s="90">
        <v>8806</v>
      </c>
      <c r="G8" s="4" t="s">
        <v>9</v>
      </c>
      <c r="H8" s="40">
        <f>E8-'май 2018'!E8</f>
        <v>1803</v>
      </c>
      <c r="I8" s="42">
        <f>F8-'май 2018'!F8</f>
        <v>1012</v>
      </c>
      <c r="J8" s="51">
        <f>'дек 2018'!E8</f>
        <v>16395</v>
      </c>
      <c r="K8" s="51">
        <f>'дек 2018'!F8</f>
        <v>8639</v>
      </c>
      <c r="L8">
        <f>E8-J8</f>
        <v>314</v>
      </c>
      <c r="M8">
        <f t="shared" si="0"/>
        <v>167</v>
      </c>
      <c r="N8" s="57">
        <f t="shared" ref="N8:N71" si="2">L8*6.18</f>
        <v>1940.52</v>
      </c>
      <c r="O8" s="57">
        <f t="shared" ref="O8:O71" si="3">M8*2.29</f>
        <v>382.43</v>
      </c>
      <c r="P8" s="57">
        <f>N8+O8</f>
        <v>2322.9499999999998</v>
      </c>
      <c r="Q8" s="52"/>
      <c r="R8" s="102">
        <f t="shared" ref="R8" si="4">P8+P8*3%-Q8</f>
        <v>2392.6385</v>
      </c>
      <c r="S8" s="104">
        <f>'дек 2018'!W8</f>
        <v>0</v>
      </c>
      <c r="T8" s="96">
        <f>R8+S8</f>
        <v>2392.6385</v>
      </c>
      <c r="U8" s="62">
        <f>T8</f>
        <v>2392.6385</v>
      </c>
      <c r="V8" s="52"/>
      <c r="W8" s="57">
        <f>T8-U8</f>
        <v>0</v>
      </c>
    </row>
    <row r="9" spans="1:23" ht="15" thickBot="1">
      <c r="A9" s="3">
        <v>1899138</v>
      </c>
      <c r="B9" s="83">
        <v>43400</v>
      </c>
      <c r="C9" s="4">
        <v>2</v>
      </c>
      <c r="D9" s="94">
        <v>7733</v>
      </c>
      <c r="E9" s="91">
        <v>4914</v>
      </c>
      <c r="F9" s="91">
        <v>2783</v>
      </c>
      <c r="G9" s="4" t="s">
        <v>9</v>
      </c>
      <c r="H9" s="40">
        <f>E9-'май 2018'!E9</f>
        <v>400</v>
      </c>
      <c r="I9" s="42">
        <f>F9-'май 2018'!F9</f>
        <v>168</v>
      </c>
      <c r="J9" s="51">
        <f>'дек 2018'!E9</f>
        <v>4860</v>
      </c>
      <c r="K9" s="51">
        <f>'дек 2018'!F9</f>
        <v>2764</v>
      </c>
      <c r="L9">
        <f t="shared" si="0"/>
        <v>54</v>
      </c>
      <c r="M9">
        <f t="shared" si="0"/>
        <v>19</v>
      </c>
      <c r="N9" s="57">
        <f t="shared" si="2"/>
        <v>333.71999999999997</v>
      </c>
      <c r="O9" s="57">
        <f t="shared" si="3"/>
        <v>43.51</v>
      </c>
      <c r="P9" s="57">
        <f>N9+O9</f>
        <v>377.22999999999996</v>
      </c>
      <c r="Q9" s="52"/>
      <c r="R9" s="57">
        <f>P9+P9*3%-Q9</f>
        <v>388.54689999999994</v>
      </c>
      <c r="S9" s="76">
        <f>'дек 2018'!W9</f>
        <v>-3034.3359000000005</v>
      </c>
      <c r="T9" s="72">
        <f t="shared" ref="T9:T72" si="5">R9+S9</f>
        <v>-2645.7890000000007</v>
      </c>
      <c r="U9" s="77"/>
      <c r="V9" s="52"/>
      <c r="W9" s="54">
        <f>T9-U9</f>
        <v>-2645.7890000000007</v>
      </c>
    </row>
    <row r="10" spans="1:23" ht="15" thickBot="1">
      <c r="A10" s="3">
        <v>1896559</v>
      </c>
      <c r="B10" s="83">
        <v>43400</v>
      </c>
      <c r="C10" s="4">
        <v>3</v>
      </c>
      <c r="D10" s="94">
        <v>3509</v>
      </c>
      <c r="E10" s="91">
        <v>2267</v>
      </c>
      <c r="F10" s="91">
        <v>1010</v>
      </c>
      <c r="G10" s="4" t="s">
        <v>9</v>
      </c>
      <c r="H10" s="40">
        <f>E10-'май 2018'!E10</f>
        <v>388</v>
      </c>
      <c r="I10" s="42">
        <f>F10-'май 2018'!F10</f>
        <v>134</v>
      </c>
      <c r="J10" s="51">
        <f>'дек 2018'!E10</f>
        <v>2267</v>
      </c>
      <c r="K10" s="51">
        <f>'дек 2018'!F10</f>
        <v>1010</v>
      </c>
      <c r="L10">
        <f t="shared" si="0"/>
        <v>0</v>
      </c>
      <c r="M10">
        <f t="shared" si="0"/>
        <v>0</v>
      </c>
      <c r="N10" s="57">
        <f t="shared" si="2"/>
        <v>0</v>
      </c>
      <c r="O10" s="57">
        <f t="shared" si="3"/>
        <v>0</v>
      </c>
      <c r="P10" s="57">
        <f>N10+O10</f>
        <v>0</v>
      </c>
      <c r="Q10" s="52"/>
      <c r="R10" s="71">
        <f>P10+P10*3%-Q10</f>
        <v>0</v>
      </c>
      <c r="S10" s="76">
        <f>'дек 2018'!W10</f>
        <v>652.61829999999998</v>
      </c>
      <c r="T10" s="77">
        <f t="shared" si="5"/>
        <v>652.61829999999998</v>
      </c>
      <c r="U10" s="77"/>
      <c r="V10" s="52"/>
      <c r="W10" s="52">
        <f>T10-U10</f>
        <v>652.61829999999998</v>
      </c>
    </row>
    <row r="11" spans="1:23" ht="15" thickBot="1">
      <c r="A11" s="3">
        <v>1898264</v>
      </c>
      <c r="B11" s="83">
        <v>43400</v>
      </c>
      <c r="C11" s="4">
        <v>4</v>
      </c>
      <c r="D11" s="94">
        <v>5972</v>
      </c>
      <c r="E11" s="91">
        <v>3574</v>
      </c>
      <c r="F11" s="91">
        <v>1937</v>
      </c>
      <c r="G11" s="4" t="s">
        <v>9</v>
      </c>
      <c r="H11" s="40">
        <f>E11-'май 2018'!E11</f>
        <v>401</v>
      </c>
      <c r="I11" s="42">
        <f>F11-'май 2018'!F11</f>
        <v>261</v>
      </c>
      <c r="J11" s="51">
        <f>'дек 2018'!E11</f>
        <v>3574</v>
      </c>
      <c r="K11" s="51">
        <f>'дек 2018'!F11</f>
        <v>1937</v>
      </c>
      <c r="L11">
        <f t="shared" si="0"/>
        <v>0</v>
      </c>
      <c r="M11">
        <f t="shared" si="0"/>
        <v>0</v>
      </c>
      <c r="N11" s="57">
        <f t="shared" si="2"/>
        <v>0</v>
      </c>
      <c r="O11" s="57">
        <f t="shared" si="3"/>
        <v>0</v>
      </c>
      <c r="P11" s="57">
        <f t="shared" ref="P11:P74" si="6">N11+O11</f>
        <v>0</v>
      </c>
      <c r="Q11" s="52"/>
      <c r="R11" s="57">
        <f t="shared" ref="R11:R74" si="7">P11+P11*3%-Q11</f>
        <v>0</v>
      </c>
      <c r="S11" s="76">
        <f>'дек 2018'!W11</f>
        <v>649.27380000000016</v>
      </c>
      <c r="T11" s="77">
        <f t="shared" si="5"/>
        <v>649.27380000000016</v>
      </c>
      <c r="U11" s="77"/>
      <c r="V11" s="52"/>
      <c r="W11" s="52">
        <f t="shared" ref="W11:W73" si="8">T11-U11</f>
        <v>649.27380000000016</v>
      </c>
    </row>
    <row r="12" spans="1:23" ht="15" thickBot="1">
      <c r="A12" s="3">
        <v>1899140</v>
      </c>
      <c r="B12" s="83">
        <v>43400</v>
      </c>
      <c r="C12" s="4">
        <v>5</v>
      </c>
      <c r="D12" s="94">
        <v>3603</v>
      </c>
      <c r="E12" s="91">
        <v>2399</v>
      </c>
      <c r="F12" s="91">
        <v>1169</v>
      </c>
      <c r="G12" s="4" t="s">
        <v>9</v>
      </c>
      <c r="H12" s="40">
        <f>E12-'май 2018'!E12</f>
        <v>324</v>
      </c>
      <c r="I12" s="42">
        <f>F12-'май 2018'!F12</f>
        <v>202</v>
      </c>
      <c r="J12" s="51">
        <f>'дек 2018'!E12</f>
        <v>2399</v>
      </c>
      <c r="K12" s="51">
        <f>'дек 2018'!F12</f>
        <v>1169</v>
      </c>
      <c r="L12">
        <f t="shared" si="0"/>
        <v>0</v>
      </c>
      <c r="M12">
        <f t="shared" si="0"/>
        <v>0</v>
      </c>
      <c r="N12" s="57">
        <f t="shared" si="2"/>
        <v>0</v>
      </c>
      <c r="O12" s="57">
        <f t="shared" si="3"/>
        <v>0</v>
      </c>
      <c r="P12" s="57">
        <f t="shared" si="6"/>
        <v>0</v>
      </c>
      <c r="Q12" s="52"/>
      <c r="R12" s="57">
        <f t="shared" si="7"/>
        <v>0</v>
      </c>
      <c r="S12" s="76">
        <f>'дек 2018'!W12</f>
        <v>104.58620000000001</v>
      </c>
      <c r="T12" s="77">
        <f t="shared" si="5"/>
        <v>104.58620000000001</v>
      </c>
      <c r="U12" s="77"/>
      <c r="V12" s="52"/>
      <c r="W12" s="52">
        <f t="shared" si="8"/>
        <v>104.58620000000001</v>
      </c>
    </row>
    <row r="13" spans="1:23" ht="15" thickBot="1">
      <c r="A13" s="3">
        <v>1898866</v>
      </c>
      <c r="B13" s="83">
        <v>43400</v>
      </c>
      <c r="C13" s="4">
        <v>6</v>
      </c>
      <c r="D13" s="94">
        <v>2510</v>
      </c>
      <c r="E13" s="91">
        <v>1522</v>
      </c>
      <c r="F13" s="91">
        <v>648</v>
      </c>
      <c r="G13" s="4" t="s">
        <v>9</v>
      </c>
      <c r="H13" s="40">
        <f>E13-'май 2018'!E13</f>
        <v>136</v>
      </c>
      <c r="I13" s="42">
        <f>F13-'май 2018'!F13</f>
        <v>52</v>
      </c>
      <c r="J13" s="51">
        <f>'дек 2018'!E13</f>
        <v>1522</v>
      </c>
      <c r="K13" s="51">
        <f>'дек 2018'!F13</f>
        <v>648</v>
      </c>
      <c r="L13">
        <f t="shared" si="0"/>
        <v>0</v>
      </c>
      <c r="M13">
        <f t="shared" si="0"/>
        <v>0</v>
      </c>
      <c r="N13" s="57">
        <f t="shared" si="2"/>
        <v>0</v>
      </c>
      <c r="O13" s="57">
        <f t="shared" si="3"/>
        <v>0</v>
      </c>
      <c r="P13" s="57">
        <f t="shared" si="6"/>
        <v>0</v>
      </c>
      <c r="Q13" s="52"/>
      <c r="R13" s="71">
        <f t="shared" si="7"/>
        <v>0</v>
      </c>
      <c r="S13" s="76">
        <f>'дек 2018'!W13</f>
        <v>-579.53339999999992</v>
      </c>
      <c r="T13" s="72">
        <f t="shared" si="5"/>
        <v>-579.53339999999992</v>
      </c>
      <c r="U13" s="77"/>
      <c r="V13" s="52"/>
      <c r="W13" s="54">
        <f t="shared" si="8"/>
        <v>-579.53339999999992</v>
      </c>
    </row>
    <row r="14" spans="1:23" ht="15" thickBot="1">
      <c r="A14" s="3">
        <v>1899216</v>
      </c>
      <c r="B14" s="83">
        <v>43400</v>
      </c>
      <c r="C14" s="4">
        <v>7</v>
      </c>
      <c r="D14" s="94">
        <v>46747</v>
      </c>
      <c r="E14" s="91">
        <v>29732</v>
      </c>
      <c r="F14" s="91">
        <v>16542</v>
      </c>
      <c r="G14" s="4" t="s">
        <v>9</v>
      </c>
      <c r="H14" s="40">
        <f>E14-'май 2018'!E14</f>
        <v>1012</v>
      </c>
      <c r="I14" s="42">
        <f>F14-'май 2018'!F14</f>
        <v>702</v>
      </c>
      <c r="J14" s="51">
        <f>'дек 2018'!E14</f>
        <v>29732</v>
      </c>
      <c r="K14" s="51">
        <f>'дек 2018'!F14</f>
        <v>16542</v>
      </c>
      <c r="L14">
        <f t="shared" si="0"/>
        <v>0</v>
      </c>
      <c r="M14">
        <f t="shared" si="0"/>
        <v>0</v>
      </c>
      <c r="N14" s="57">
        <f t="shared" si="2"/>
        <v>0</v>
      </c>
      <c r="O14" s="57">
        <f t="shared" si="3"/>
        <v>0</v>
      </c>
      <c r="P14" s="57">
        <f t="shared" si="6"/>
        <v>0</v>
      </c>
      <c r="Q14" s="52"/>
      <c r="R14" s="57">
        <f t="shared" si="7"/>
        <v>0</v>
      </c>
      <c r="S14" s="76">
        <f>'дек 2018'!W14</f>
        <v>2605.5807</v>
      </c>
      <c r="T14" s="70">
        <f t="shared" si="5"/>
        <v>2605.5807</v>
      </c>
      <c r="U14" s="77"/>
      <c r="V14" s="52"/>
      <c r="W14" s="52">
        <f t="shared" si="8"/>
        <v>2605.5807</v>
      </c>
    </row>
    <row r="15" spans="1:23" ht="15" thickBot="1">
      <c r="A15" s="3">
        <v>1892234</v>
      </c>
      <c r="B15" s="83">
        <v>43400</v>
      </c>
      <c r="C15" s="4">
        <v>8</v>
      </c>
      <c r="D15" s="94">
        <v>2989</v>
      </c>
      <c r="E15" s="91">
        <v>2228</v>
      </c>
      <c r="F15" s="91">
        <v>682</v>
      </c>
      <c r="G15" s="4" t="s">
        <v>9</v>
      </c>
      <c r="H15" s="40">
        <f>E15-'май 2018'!E15</f>
        <v>158</v>
      </c>
      <c r="I15" s="42">
        <f>F15-'май 2018'!F15</f>
        <v>60</v>
      </c>
      <c r="J15" s="51">
        <f>'дек 2018'!E15</f>
        <v>2228</v>
      </c>
      <c r="K15" s="51">
        <f>'дек 2018'!F15</f>
        <v>682</v>
      </c>
      <c r="L15">
        <f t="shared" si="0"/>
        <v>0</v>
      </c>
      <c r="M15">
        <f t="shared" si="0"/>
        <v>0</v>
      </c>
      <c r="N15" s="57">
        <f t="shared" si="2"/>
        <v>0</v>
      </c>
      <c r="O15" s="57">
        <f t="shared" si="3"/>
        <v>0</v>
      </c>
      <c r="P15" s="57">
        <f t="shared" si="6"/>
        <v>0</v>
      </c>
      <c r="Q15" s="52"/>
      <c r="R15" s="57">
        <f t="shared" si="7"/>
        <v>0</v>
      </c>
      <c r="S15" s="76">
        <f>'дек 2018'!W15</f>
        <v>314.00580000000002</v>
      </c>
      <c r="T15" s="77">
        <f t="shared" si="5"/>
        <v>314.00580000000002</v>
      </c>
      <c r="U15" s="77"/>
      <c r="V15" s="52"/>
      <c r="W15" s="52">
        <f t="shared" si="8"/>
        <v>314.00580000000002</v>
      </c>
    </row>
    <row r="16" spans="1:23" ht="15" thickBot="1">
      <c r="A16" s="3">
        <v>1897340</v>
      </c>
      <c r="B16" s="83">
        <v>43400</v>
      </c>
      <c r="C16" s="4">
        <v>9</v>
      </c>
      <c r="D16" s="92">
        <v>24</v>
      </c>
      <c r="E16" s="90">
        <v>0</v>
      </c>
      <c r="F16" s="90">
        <v>0</v>
      </c>
      <c r="G16" s="4" t="s">
        <v>9</v>
      </c>
      <c r="H16" s="40">
        <f>E16-'май 2018'!E16</f>
        <v>0</v>
      </c>
      <c r="I16" s="42">
        <f>F16-'май 2018'!F16</f>
        <v>0</v>
      </c>
      <c r="J16" s="51">
        <f>'дек 2018'!E16</f>
        <v>0</v>
      </c>
      <c r="K16" s="51">
        <f>'дек 2018'!F16</f>
        <v>0</v>
      </c>
      <c r="L16">
        <f t="shared" si="0"/>
        <v>0</v>
      </c>
      <c r="M16">
        <f t="shared" si="0"/>
        <v>0</v>
      </c>
      <c r="N16" s="57">
        <f t="shared" si="2"/>
        <v>0</v>
      </c>
      <c r="O16" s="57">
        <f t="shared" si="3"/>
        <v>0</v>
      </c>
      <c r="P16" s="57">
        <f t="shared" si="6"/>
        <v>0</v>
      </c>
      <c r="Q16" s="52"/>
      <c r="R16" s="57">
        <f t="shared" si="7"/>
        <v>0</v>
      </c>
      <c r="S16" s="76">
        <f>'дек 2018'!W16</f>
        <v>0</v>
      </c>
      <c r="T16" s="77">
        <f t="shared" si="5"/>
        <v>0</v>
      </c>
      <c r="U16" s="77"/>
      <c r="V16" s="52"/>
      <c r="W16" s="52">
        <f t="shared" si="8"/>
        <v>0</v>
      </c>
    </row>
    <row r="17" spans="1:23" ht="15" thickBot="1">
      <c r="A17" s="3">
        <v>1897151</v>
      </c>
      <c r="B17" s="83">
        <v>43400</v>
      </c>
      <c r="C17" s="4" t="s">
        <v>12</v>
      </c>
      <c r="D17" s="92">
        <v>235</v>
      </c>
      <c r="E17" s="90">
        <v>6</v>
      </c>
      <c r="F17" s="90">
        <v>2</v>
      </c>
      <c r="G17" s="4" t="s">
        <v>9</v>
      </c>
      <c r="H17" s="40">
        <f>E17-'май 2018'!E17</f>
        <v>0</v>
      </c>
      <c r="I17" s="42">
        <f>F17-'май 2018'!F17</f>
        <v>0</v>
      </c>
      <c r="J17" s="51">
        <f>'дек 2018'!E17</f>
        <v>6</v>
      </c>
      <c r="K17" s="51">
        <f>'дек 2018'!F17</f>
        <v>2</v>
      </c>
      <c r="L17">
        <f t="shared" si="0"/>
        <v>0</v>
      </c>
      <c r="M17">
        <f t="shared" si="0"/>
        <v>0</v>
      </c>
      <c r="N17" s="57">
        <f t="shared" si="2"/>
        <v>0</v>
      </c>
      <c r="O17" s="57">
        <f t="shared" si="3"/>
        <v>0</v>
      </c>
      <c r="P17" s="57">
        <f t="shared" si="6"/>
        <v>0</v>
      </c>
      <c r="Q17" s="52"/>
      <c r="R17" s="57">
        <f t="shared" si="7"/>
        <v>0</v>
      </c>
      <c r="S17" s="76">
        <f>'дек 2018'!W17</f>
        <v>40.1494</v>
      </c>
      <c r="T17" s="77">
        <f t="shared" si="5"/>
        <v>40.1494</v>
      </c>
      <c r="U17" s="77"/>
      <c r="V17" s="52"/>
      <c r="W17" s="52">
        <f t="shared" si="8"/>
        <v>40.1494</v>
      </c>
    </row>
    <row r="18" spans="1:23" ht="15" thickBot="1">
      <c r="A18" s="3">
        <v>1897229</v>
      </c>
      <c r="B18" s="83">
        <v>43400</v>
      </c>
      <c r="C18" s="4">
        <v>10</v>
      </c>
      <c r="D18" s="92">
        <v>2349</v>
      </c>
      <c r="E18" s="90">
        <v>1690</v>
      </c>
      <c r="F18" s="90">
        <v>444</v>
      </c>
      <c r="G18" s="4" t="s">
        <v>9</v>
      </c>
      <c r="H18" s="40">
        <f>E18-'май 2018'!E18</f>
        <v>256</v>
      </c>
      <c r="I18" s="42">
        <f>F18-'май 2018'!F18</f>
        <v>58</v>
      </c>
      <c r="J18" s="51">
        <f>'дек 2018'!E18</f>
        <v>1690</v>
      </c>
      <c r="K18" s="51">
        <f>'дек 2018'!F18</f>
        <v>444</v>
      </c>
      <c r="L18">
        <f t="shared" si="0"/>
        <v>0</v>
      </c>
      <c r="M18">
        <f t="shared" si="0"/>
        <v>0</v>
      </c>
      <c r="N18" s="57">
        <f t="shared" si="2"/>
        <v>0</v>
      </c>
      <c r="O18" s="57">
        <f t="shared" si="3"/>
        <v>0</v>
      </c>
      <c r="P18" s="57">
        <f t="shared" si="6"/>
        <v>0</v>
      </c>
      <c r="Q18" s="52"/>
      <c r="R18" s="57">
        <f t="shared" si="7"/>
        <v>0</v>
      </c>
      <c r="S18" s="76">
        <f>'дек 2018'!W18</f>
        <v>6.2624000000000004</v>
      </c>
      <c r="T18" s="77">
        <f t="shared" si="5"/>
        <v>6.2624000000000004</v>
      </c>
      <c r="U18" s="77"/>
      <c r="V18" s="52"/>
      <c r="W18" s="52">
        <f t="shared" si="8"/>
        <v>6.2624000000000004</v>
      </c>
    </row>
    <row r="19" spans="1:23" ht="15" thickBot="1">
      <c r="A19" s="3">
        <v>1897104</v>
      </c>
      <c r="B19" s="83">
        <v>43400</v>
      </c>
      <c r="C19" s="4">
        <v>11</v>
      </c>
      <c r="D19" s="94">
        <v>23076</v>
      </c>
      <c r="E19" s="91">
        <v>13613</v>
      </c>
      <c r="F19" s="91">
        <v>9195</v>
      </c>
      <c r="G19" s="4" t="s">
        <v>9</v>
      </c>
      <c r="H19" s="40">
        <f>E19-'май 2018'!E19</f>
        <v>1592</v>
      </c>
      <c r="I19" s="42">
        <f>F19-'май 2018'!F19</f>
        <v>1111</v>
      </c>
      <c r="J19" s="51">
        <f>'дек 2018'!E19</f>
        <v>13190</v>
      </c>
      <c r="K19" s="51">
        <f>'дек 2018'!F19</f>
        <v>8934</v>
      </c>
      <c r="L19">
        <f t="shared" si="0"/>
        <v>423</v>
      </c>
      <c r="M19">
        <f t="shared" si="0"/>
        <v>261</v>
      </c>
      <c r="N19" s="57">
        <f t="shared" si="2"/>
        <v>2614.14</v>
      </c>
      <c r="O19" s="57">
        <f t="shared" si="3"/>
        <v>597.69000000000005</v>
      </c>
      <c r="P19" s="57">
        <f t="shared" si="6"/>
        <v>3211.83</v>
      </c>
      <c r="Q19" s="52"/>
      <c r="R19" s="102">
        <f t="shared" si="7"/>
        <v>3308.1848999999997</v>
      </c>
      <c r="S19" s="104">
        <f>'дек 2018'!W19</f>
        <v>0</v>
      </c>
      <c r="T19" s="96">
        <f t="shared" si="5"/>
        <v>3308.1848999999997</v>
      </c>
      <c r="U19" s="62">
        <f>T19</f>
        <v>3308.1848999999997</v>
      </c>
      <c r="V19" s="52"/>
      <c r="W19" s="52">
        <f t="shared" si="8"/>
        <v>0</v>
      </c>
    </row>
    <row r="20" spans="1:23" ht="15" thickBot="1">
      <c r="A20" s="3">
        <v>1897192</v>
      </c>
      <c r="B20" s="83">
        <v>43400</v>
      </c>
      <c r="C20" s="4">
        <v>12</v>
      </c>
      <c r="D20" s="94">
        <v>8517</v>
      </c>
      <c r="E20" s="91">
        <v>6198</v>
      </c>
      <c r="F20" s="91">
        <v>2122</v>
      </c>
      <c r="G20" s="4" t="s">
        <v>9</v>
      </c>
      <c r="H20" s="40">
        <f>E20-'май 2018'!E20</f>
        <v>572</v>
      </c>
      <c r="I20" s="42">
        <f>F20-'май 2018'!F20</f>
        <v>197</v>
      </c>
      <c r="J20" s="51">
        <f>'дек 2018'!E20</f>
        <v>6198</v>
      </c>
      <c r="K20" s="51">
        <f>'дек 2018'!F20</f>
        <v>2122</v>
      </c>
      <c r="L20">
        <f t="shared" si="0"/>
        <v>0</v>
      </c>
      <c r="M20">
        <f t="shared" si="0"/>
        <v>0</v>
      </c>
      <c r="N20" s="57">
        <f t="shared" si="2"/>
        <v>0</v>
      </c>
      <c r="O20" s="57">
        <f t="shared" si="3"/>
        <v>0</v>
      </c>
      <c r="P20" s="57">
        <f t="shared" si="6"/>
        <v>0</v>
      </c>
      <c r="Q20" s="52"/>
      <c r="R20" s="57">
        <f t="shared" si="7"/>
        <v>0</v>
      </c>
      <c r="S20" s="76">
        <f>'дек 2018'!W20</f>
        <v>-289.52490000000006</v>
      </c>
      <c r="T20" s="72">
        <f t="shared" si="5"/>
        <v>-289.52490000000006</v>
      </c>
      <c r="U20" s="77"/>
      <c r="V20" s="52"/>
      <c r="W20" s="54">
        <f t="shared" si="8"/>
        <v>-289.52490000000006</v>
      </c>
    </row>
    <row r="21" spans="1:23" ht="15" thickBot="1">
      <c r="A21" s="3">
        <v>1898874</v>
      </c>
      <c r="B21" s="83">
        <v>43400</v>
      </c>
      <c r="C21" s="4">
        <v>13</v>
      </c>
      <c r="D21" s="94">
        <v>21342</v>
      </c>
      <c r="E21" s="91">
        <v>14027</v>
      </c>
      <c r="F21" s="91">
        <v>6150</v>
      </c>
      <c r="G21" s="4" t="s">
        <v>9</v>
      </c>
      <c r="H21" s="40">
        <f>E21-'май 2018'!E21</f>
        <v>1737</v>
      </c>
      <c r="I21" s="42">
        <f>F21-'май 2018'!F21</f>
        <v>910</v>
      </c>
      <c r="J21" s="51">
        <f>'дек 2018'!E21</f>
        <v>14027</v>
      </c>
      <c r="K21" s="51">
        <f>'дек 2018'!F21</f>
        <v>6150</v>
      </c>
      <c r="L21">
        <f t="shared" si="0"/>
        <v>0</v>
      </c>
      <c r="M21">
        <f t="shared" si="0"/>
        <v>0</v>
      </c>
      <c r="N21" s="57">
        <f t="shared" si="2"/>
        <v>0</v>
      </c>
      <c r="O21" s="57">
        <f t="shared" si="3"/>
        <v>0</v>
      </c>
      <c r="P21" s="57">
        <f t="shared" si="6"/>
        <v>0</v>
      </c>
      <c r="Q21" s="52"/>
      <c r="R21" s="57">
        <f t="shared" si="7"/>
        <v>0</v>
      </c>
      <c r="S21" s="76">
        <f>'дек 2018'!W21</f>
        <v>35.367600000000039</v>
      </c>
      <c r="T21" s="96">
        <f t="shared" si="5"/>
        <v>35.367600000000039</v>
      </c>
      <c r="U21" s="77"/>
      <c r="V21" s="77"/>
      <c r="W21" s="52">
        <f t="shared" si="8"/>
        <v>35.367600000000039</v>
      </c>
    </row>
    <row r="22" spans="1:23" ht="15" thickBot="1">
      <c r="A22" s="3">
        <v>1892500</v>
      </c>
      <c r="B22" s="83">
        <v>43400</v>
      </c>
      <c r="C22" s="4" t="s">
        <v>13</v>
      </c>
      <c r="D22" s="92">
        <v>13748</v>
      </c>
      <c r="E22" s="90">
        <v>10405</v>
      </c>
      <c r="F22" s="90">
        <v>3208</v>
      </c>
      <c r="G22" s="4" t="s">
        <v>9</v>
      </c>
      <c r="H22" s="40">
        <f>E22-'май 2018'!E22</f>
        <v>9522</v>
      </c>
      <c r="I22" s="42">
        <f>F22-'май 2018'!F22</f>
        <v>2829</v>
      </c>
      <c r="J22" s="51">
        <f>'дек 2018'!E22</f>
        <v>10405</v>
      </c>
      <c r="K22" s="51">
        <f>'дек 2018'!F22</f>
        <v>3208</v>
      </c>
      <c r="L22">
        <f t="shared" si="0"/>
        <v>0</v>
      </c>
      <c r="M22">
        <f t="shared" si="0"/>
        <v>0</v>
      </c>
      <c r="N22" s="57">
        <f t="shared" si="2"/>
        <v>0</v>
      </c>
      <c r="O22" s="57">
        <f t="shared" si="3"/>
        <v>0</v>
      </c>
      <c r="P22" s="57">
        <f t="shared" si="6"/>
        <v>0</v>
      </c>
      <c r="Q22" s="52"/>
      <c r="R22" s="57">
        <f t="shared" si="7"/>
        <v>0</v>
      </c>
      <c r="S22" s="76">
        <f>'дек 2018'!W22</f>
        <v>-870.33920000000001</v>
      </c>
      <c r="T22" s="100">
        <f t="shared" si="5"/>
        <v>-870.33920000000001</v>
      </c>
      <c r="U22" s="77"/>
      <c r="V22" s="52"/>
      <c r="W22" s="54">
        <f t="shared" si="8"/>
        <v>-870.33920000000001</v>
      </c>
    </row>
    <row r="23" spans="1:23" ht="15" thickBot="1">
      <c r="A23" s="3">
        <v>1897270</v>
      </c>
      <c r="B23" s="83">
        <v>43400</v>
      </c>
      <c r="C23" s="4">
        <v>14</v>
      </c>
      <c r="D23" s="92">
        <v>1348</v>
      </c>
      <c r="E23" s="90">
        <v>883</v>
      </c>
      <c r="F23" s="90">
        <v>379</v>
      </c>
      <c r="G23" s="4" t="s">
        <v>9</v>
      </c>
      <c r="H23" s="40">
        <f>E23-'май 2018'!E23</f>
        <v>-8800</v>
      </c>
      <c r="I23" s="42">
        <f>F23-'май 2018'!F23</f>
        <v>-2439</v>
      </c>
      <c r="J23" s="51">
        <f>'дек 2018'!E23</f>
        <v>883</v>
      </c>
      <c r="K23" s="51">
        <f>'дек 2018'!F23</f>
        <v>379</v>
      </c>
      <c r="L23">
        <f t="shared" si="0"/>
        <v>0</v>
      </c>
      <c r="M23">
        <f t="shared" si="0"/>
        <v>0</v>
      </c>
      <c r="N23" s="57">
        <f t="shared" si="2"/>
        <v>0</v>
      </c>
      <c r="O23" s="57">
        <f t="shared" si="3"/>
        <v>0</v>
      </c>
      <c r="P23" s="57">
        <f t="shared" si="6"/>
        <v>0</v>
      </c>
      <c r="Q23" s="52"/>
      <c r="R23" s="57">
        <f t="shared" si="7"/>
        <v>0</v>
      </c>
      <c r="S23" s="76">
        <f>'дек 2018'!W23</f>
        <v>0</v>
      </c>
      <c r="T23" s="96">
        <f t="shared" si="5"/>
        <v>0</v>
      </c>
      <c r="U23" s="77"/>
      <c r="V23" s="52"/>
      <c r="W23" s="52">
        <f t="shared" si="8"/>
        <v>0</v>
      </c>
    </row>
    <row r="24" spans="1:23" ht="15" thickBot="1">
      <c r="A24" s="3">
        <v>1893468</v>
      </c>
      <c r="B24" s="83">
        <v>43400</v>
      </c>
      <c r="C24" s="4">
        <v>15</v>
      </c>
      <c r="D24" s="92">
        <v>3278</v>
      </c>
      <c r="E24" s="90">
        <v>2698</v>
      </c>
      <c r="F24" s="90">
        <v>434</v>
      </c>
      <c r="G24" s="4" t="s">
        <v>9</v>
      </c>
      <c r="H24" s="40">
        <f>E24-'май 2018'!E24</f>
        <v>373</v>
      </c>
      <c r="I24" s="42">
        <f>F24-'май 2018'!F24</f>
        <v>81</v>
      </c>
      <c r="J24" s="51">
        <f>'дек 2018'!E24</f>
        <v>2698</v>
      </c>
      <c r="K24" s="51">
        <f>'дек 2018'!F24</f>
        <v>434</v>
      </c>
      <c r="L24">
        <f t="shared" si="0"/>
        <v>0</v>
      </c>
      <c r="M24">
        <f t="shared" si="0"/>
        <v>0</v>
      </c>
      <c r="N24" s="57">
        <f t="shared" si="2"/>
        <v>0</v>
      </c>
      <c r="O24" s="57">
        <f t="shared" si="3"/>
        <v>0</v>
      </c>
      <c r="P24" s="57">
        <f t="shared" si="6"/>
        <v>0</v>
      </c>
      <c r="Q24" s="52"/>
      <c r="R24" s="57">
        <f t="shared" si="7"/>
        <v>0</v>
      </c>
      <c r="S24" s="76">
        <f>'дек 2018'!W24</f>
        <v>1778.2229000000002</v>
      </c>
      <c r="T24" s="77">
        <f t="shared" si="5"/>
        <v>1778.2229000000002</v>
      </c>
      <c r="U24" s="77"/>
      <c r="V24" s="52"/>
      <c r="W24" s="52">
        <f t="shared" si="8"/>
        <v>1778.2229000000002</v>
      </c>
    </row>
    <row r="25" spans="1:23" ht="15" thickBot="1">
      <c r="A25" s="3">
        <v>1897320</v>
      </c>
      <c r="B25" s="83">
        <v>43400</v>
      </c>
      <c r="C25" s="4">
        <v>16</v>
      </c>
      <c r="D25" s="94">
        <v>16199</v>
      </c>
      <c r="E25" s="91">
        <v>10179</v>
      </c>
      <c r="F25" s="91">
        <v>5962</v>
      </c>
      <c r="G25" s="4" t="s">
        <v>9</v>
      </c>
      <c r="H25" s="40">
        <f>E25-'май 2018'!E25</f>
        <v>1931</v>
      </c>
      <c r="I25" s="42">
        <f>F25-'май 2018'!F25</f>
        <v>1147</v>
      </c>
      <c r="J25" s="51">
        <f>'дек 2018'!E25</f>
        <v>10178</v>
      </c>
      <c r="K25" s="51">
        <f>'дек 2018'!F25</f>
        <v>5961</v>
      </c>
      <c r="L25">
        <f t="shared" si="0"/>
        <v>1</v>
      </c>
      <c r="M25">
        <f t="shared" si="0"/>
        <v>1</v>
      </c>
      <c r="N25" s="57">
        <f t="shared" si="2"/>
        <v>6.18</v>
      </c>
      <c r="O25" s="57">
        <f t="shared" si="3"/>
        <v>2.29</v>
      </c>
      <c r="P25" s="57">
        <f t="shared" si="6"/>
        <v>8.4699999999999989</v>
      </c>
      <c r="Q25" s="52"/>
      <c r="R25" s="57">
        <f t="shared" si="7"/>
        <v>8.7240999999999982</v>
      </c>
      <c r="S25" s="76">
        <f>'дек 2018'!W25</f>
        <v>0</v>
      </c>
      <c r="T25" s="77">
        <f>R25+S25</f>
        <v>8.7240999999999982</v>
      </c>
      <c r="U25" s="77"/>
      <c r="V25" s="52"/>
      <c r="W25" s="52">
        <f t="shared" si="8"/>
        <v>8.7240999999999982</v>
      </c>
    </row>
    <row r="26" spans="1:23" ht="15" thickBot="1">
      <c r="A26" s="3">
        <v>1897141</v>
      </c>
      <c r="B26" s="83">
        <v>43400</v>
      </c>
      <c r="C26" s="4">
        <v>17</v>
      </c>
      <c r="D26" s="94">
        <v>4821</v>
      </c>
      <c r="E26" s="91">
        <v>2620</v>
      </c>
      <c r="F26" s="91">
        <v>1149</v>
      </c>
      <c r="G26" s="4" t="s">
        <v>9</v>
      </c>
      <c r="H26" s="40">
        <f>E26-'май 2018'!E26</f>
        <v>353</v>
      </c>
      <c r="I26" s="42">
        <f>F26-'май 2018'!F26</f>
        <v>136</v>
      </c>
      <c r="J26" s="51">
        <f>'дек 2018'!E26</f>
        <v>2620</v>
      </c>
      <c r="K26" s="51">
        <f>'дек 2018'!F26</f>
        <v>1149</v>
      </c>
      <c r="L26">
        <f t="shared" si="0"/>
        <v>0</v>
      </c>
      <c r="M26">
        <f t="shared" si="0"/>
        <v>0</v>
      </c>
      <c r="N26" s="57">
        <f t="shared" si="2"/>
        <v>0</v>
      </c>
      <c r="O26" s="57">
        <f t="shared" si="3"/>
        <v>0</v>
      </c>
      <c r="P26" s="57">
        <f t="shared" si="6"/>
        <v>0</v>
      </c>
      <c r="Q26" s="52"/>
      <c r="R26" s="57">
        <f t="shared" si="7"/>
        <v>0</v>
      </c>
      <c r="S26" s="76">
        <f>'дек 2018'!W26</f>
        <v>279.68619999999999</v>
      </c>
      <c r="T26" s="77">
        <f t="shared" si="5"/>
        <v>279.68619999999999</v>
      </c>
      <c r="U26" s="77"/>
      <c r="V26" s="52"/>
      <c r="W26" s="52">
        <f t="shared" si="8"/>
        <v>279.68619999999999</v>
      </c>
    </row>
    <row r="27" spans="1:23" ht="15" thickBot="1">
      <c r="A27" s="3">
        <v>1887572</v>
      </c>
      <c r="B27" s="83">
        <v>43400</v>
      </c>
      <c r="C27" s="4">
        <v>18</v>
      </c>
      <c r="D27" s="94">
        <v>1616</v>
      </c>
      <c r="E27" s="91">
        <v>1000</v>
      </c>
      <c r="F27" s="91">
        <v>435</v>
      </c>
      <c r="G27" s="4" t="s">
        <v>9</v>
      </c>
      <c r="H27" s="40">
        <f>E27-'май 2018'!E27</f>
        <v>237</v>
      </c>
      <c r="I27" s="42">
        <f>F27-'май 2018'!F27</f>
        <v>111</v>
      </c>
      <c r="J27" s="51">
        <f>'дек 2018'!E27</f>
        <v>1000</v>
      </c>
      <c r="K27" s="51">
        <f>'дек 2018'!F27</f>
        <v>435</v>
      </c>
      <c r="L27">
        <f t="shared" si="0"/>
        <v>0</v>
      </c>
      <c r="M27">
        <f t="shared" si="0"/>
        <v>0</v>
      </c>
      <c r="N27" s="57">
        <f t="shared" si="2"/>
        <v>0</v>
      </c>
      <c r="O27" s="57">
        <f t="shared" si="3"/>
        <v>0</v>
      </c>
      <c r="P27" s="57">
        <f t="shared" si="6"/>
        <v>0</v>
      </c>
      <c r="Q27" s="52"/>
      <c r="R27" s="57">
        <f t="shared" si="7"/>
        <v>0</v>
      </c>
      <c r="S27" s="76">
        <f>'дек 2018'!W27</f>
        <v>6.2624000000000004</v>
      </c>
      <c r="T27" s="77">
        <f t="shared" si="5"/>
        <v>6.2624000000000004</v>
      </c>
      <c r="U27" s="77"/>
      <c r="V27" s="52"/>
      <c r="W27" s="52">
        <f t="shared" si="8"/>
        <v>6.2624000000000004</v>
      </c>
    </row>
    <row r="28" spans="1:23" ht="15" thickBot="1">
      <c r="A28" s="3">
        <v>1892454</v>
      </c>
      <c r="B28" s="83">
        <v>43400</v>
      </c>
      <c r="C28" s="4">
        <v>19</v>
      </c>
      <c r="D28" s="94">
        <v>887</v>
      </c>
      <c r="E28" s="91">
        <v>629</v>
      </c>
      <c r="F28" s="91">
        <v>151</v>
      </c>
      <c r="G28" s="4" t="s">
        <v>9</v>
      </c>
      <c r="H28" s="40">
        <f>E28-'май 2018'!E28</f>
        <v>100</v>
      </c>
      <c r="I28" s="42">
        <f>F28-'май 2018'!F28</f>
        <v>26</v>
      </c>
      <c r="J28" s="51">
        <f>'дек 2018'!E28</f>
        <v>629</v>
      </c>
      <c r="K28" s="51">
        <f>'дек 2018'!F28</f>
        <v>151</v>
      </c>
      <c r="L28">
        <f t="shared" si="0"/>
        <v>0</v>
      </c>
      <c r="M28">
        <f t="shared" si="0"/>
        <v>0</v>
      </c>
      <c r="N28" s="57">
        <f t="shared" si="2"/>
        <v>0</v>
      </c>
      <c r="O28" s="57">
        <f t="shared" si="3"/>
        <v>0</v>
      </c>
      <c r="P28" s="57">
        <f t="shared" si="6"/>
        <v>0</v>
      </c>
      <c r="Q28" s="52"/>
      <c r="R28" s="57">
        <f t="shared" si="7"/>
        <v>0</v>
      </c>
      <c r="S28" s="76">
        <f>'дек 2018'!W28</f>
        <v>6.2624000000000004</v>
      </c>
      <c r="T28" s="96">
        <f t="shared" si="5"/>
        <v>6.2624000000000004</v>
      </c>
      <c r="U28" s="77"/>
      <c r="V28" s="52"/>
      <c r="W28" s="52">
        <f t="shared" si="8"/>
        <v>6.2624000000000004</v>
      </c>
    </row>
    <row r="29" spans="1:23" ht="15" thickBot="1">
      <c r="A29" s="3">
        <v>1898867</v>
      </c>
      <c r="B29" s="83">
        <v>43400.541666666664</v>
      </c>
      <c r="C29" s="4">
        <v>20</v>
      </c>
      <c r="D29" s="94">
        <v>164</v>
      </c>
      <c r="E29" s="91">
        <v>80</v>
      </c>
      <c r="F29" s="91">
        <v>66</v>
      </c>
      <c r="G29" s="4" t="s">
        <v>9</v>
      </c>
      <c r="H29" s="40">
        <f>E29-'май 2018'!E29</f>
        <v>0</v>
      </c>
      <c r="I29" s="42">
        <f>F29-'май 2018'!F29</f>
        <v>0</v>
      </c>
      <c r="J29" s="51">
        <f>'дек 2018'!E29</f>
        <v>80</v>
      </c>
      <c r="K29" s="51">
        <f>'дек 2018'!F29</f>
        <v>66</v>
      </c>
      <c r="L29">
        <f t="shared" si="0"/>
        <v>0</v>
      </c>
      <c r="M29">
        <f t="shared" si="0"/>
        <v>0</v>
      </c>
      <c r="N29" s="57">
        <f t="shared" si="2"/>
        <v>0</v>
      </c>
      <c r="O29" s="57">
        <f t="shared" si="3"/>
        <v>0</v>
      </c>
      <c r="P29" s="57">
        <f t="shared" si="6"/>
        <v>0</v>
      </c>
      <c r="Q29" s="52"/>
      <c r="R29" s="57">
        <f t="shared" si="7"/>
        <v>0</v>
      </c>
      <c r="S29" s="76">
        <f>'дек 2018'!W29</f>
        <v>0</v>
      </c>
      <c r="T29" s="87">
        <f t="shared" si="5"/>
        <v>0</v>
      </c>
      <c r="U29" s="77"/>
      <c r="V29" s="52"/>
      <c r="W29" s="52">
        <f t="shared" si="8"/>
        <v>0</v>
      </c>
    </row>
    <row r="30" spans="1:23" ht="15" thickBot="1">
      <c r="A30" s="3">
        <v>1897243</v>
      </c>
      <c r="B30" s="83">
        <v>43400</v>
      </c>
      <c r="C30" s="4">
        <v>21</v>
      </c>
      <c r="D30" s="94">
        <v>2851</v>
      </c>
      <c r="E30" s="91">
        <v>2180</v>
      </c>
      <c r="F30" s="91">
        <v>667</v>
      </c>
      <c r="G30" s="4" t="s">
        <v>9</v>
      </c>
      <c r="H30" s="40">
        <f>E30-'май 2018'!E30</f>
        <v>263</v>
      </c>
      <c r="I30" s="42">
        <f>F30-'май 2018'!F30</f>
        <v>61</v>
      </c>
      <c r="J30" s="51">
        <f>'дек 2018'!E30</f>
        <v>2180</v>
      </c>
      <c r="K30" s="51">
        <f>'дек 2018'!F30</f>
        <v>667</v>
      </c>
      <c r="L30">
        <f t="shared" si="0"/>
        <v>0</v>
      </c>
      <c r="M30">
        <f t="shared" si="0"/>
        <v>0</v>
      </c>
      <c r="N30" s="57">
        <f t="shared" si="2"/>
        <v>0</v>
      </c>
      <c r="O30" s="57">
        <f t="shared" si="3"/>
        <v>0</v>
      </c>
      <c r="P30" s="57">
        <f t="shared" si="6"/>
        <v>0</v>
      </c>
      <c r="Q30" s="52"/>
      <c r="R30" s="57">
        <f t="shared" si="7"/>
        <v>0</v>
      </c>
      <c r="S30" s="76">
        <f>'дек 2018'!W30</f>
        <v>342.55740000000003</v>
      </c>
      <c r="T30" s="77">
        <f t="shared" si="5"/>
        <v>342.55740000000003</v>
      </c>
      <c r="U30" s="77"/>
      <c r="V30" s="52"/>
      <c r="W30" s="52">
        <f t="shared" si="8"/>
        <v>342.55740000000003</v>
      </c>
    </row>
    <row r="31" spans="1:23" ht="15" thickBot="1">
      <c r="A31" s="3">
        <v>1898639</v>
      </c>
      <c r="B31" s="83">
        <v>43400</v>
      </c>
      <c r="C31" s="4">
        <v>22</v>
      </c>
      <c r="D31" s="94">
        <v>54173</v>
      </c>
      <c r="E31" s="91">
        <v>34594</v>
      </c>
      <c r="F31" s="91">
        <v>19318</v>
      </c>
      <c r="G31" s="4" t="s">
        <v>9</v>
      </c>
      <c r="H31" s="40">
        <f>E31-'май 2018'!E31</f>
        <v>2470</v>
      </c>
      <c r="I31" s="42">
        <f>F31-'май 2018'!F31</f>
        <v>1342</v>
      </c>
      <c r="J31" s="51">
        <f>'дек 2018'!E31</f>
        <v>34498</v>
      </c>
      <c r="K31" s="51">
        <f>'дек 2018'!F31</f>
        <v>19260</v>
      </c>
      <c r="L31">
        <f t="shared" si="0"/>
        <v>96</v>
      </c>
      <c r="M31">
        <f t="shared" si="0"/>
        <v>58</v>
      </c>
      <c r="N31" s="57">
        <f t="shared" si="2"/>
        <v>593.28</v>
      </c>
      <c r="O31" s="57">
        <f t="shared" si="3"/>
        <v>132.82</v>
      </c>
      <c r="P31" s="57">
        <f t="shared" si="6"/>
        <v>726.09999999999991</v>
      </c>
      <c r="Q31" s="52"/>
      <c r="R31" s="57">
        <f t="shared" si="7"/>
        <v>747.88299999999992</v>
      </c>
      <c r="S31" s="76">
        <f>'дек 2018'!W31</f>
        <v>-11575.423000000001</v>
      </c>
      <c r="T31" s="72">
        <f t="shared" si="5"/>
        <v>-10827.54</v>
      </c>
      <c r="U31" s="77"/>
      <c r="V31" s="52"/>
      <c r="W31" s="54">
        <f t="shared" si="8"/>
        <v>-10827.54</v>
      </c>
    </row>
    <row r="32" spans="1:23" ht="15" thickBot="1">
      <c r="A32" s="3">
        <v>1892163</v>
      </c>
      <c r="B32" s="83">
        <v>43400</v>
      </c>
      <c r="C32" s="4">
        <v>23</v>
      </c>
      <c r="D32" s="94">
        <v>13727</v>
      </c>
      <c r="E32" s="91">
        <v>9922</v>
      </c>
      <c r="F32" s="91">
        <v>2283</v>
      </c>
      <c r="G32" s="4" t="s">
        <v>9</v>
      </c>
      <c r="H32" s="40">
        <f>E32-'май 2018'!E32</f>
        <v>1125</v>
      </c>
      <c r="I32" s="42">
        <f>F32-'май 2018'!F32</f>
        <v>248</v>
      </c>
      <c r="J32" s="51">
        <f>'дек 2018'!E32</f>
        <v>9922</v>
      </c>
      <c r="K32" s="51">
        <f>'дек 2018'!F32</f>
        <v>2283</v>
      </c>
      <c r="L32">
        <f t="shared" si="0"/>
        <v>0</v>
      </c>
      <c r="M32">
        <f t="shared" si="0"/>
        <v>0</v>
      </c>
      <c r="N32" s="57">
        <f t="shared" si="2"/>
        <v>0</v>
      </c>
      <c r="O32" s="57">
        <f t="shared" si="3"/>
        <v>0</v>
      </c>
      <c r="P32" s="57">
        <f t="shared" si="6"/>
        <v>0</v>
      </c>
      <c r="Q32" s="52"/>
      <c r="R32" s="57">
        <f t="shared" si="7"/>
        <v>0</v>
      </c>
      <c r="S32" s="76">
        <f>'дек 2018'!W32</f>
        <v>-1000</v>
      </c>
      <c r="T32" s="72">
        <f t="shared" si="5"/>
        <v>-1000</v>
      </c>
      <c r="U32" s="71"/>
      <c r="V32" s="52"/>
      <c r="W32" s="54">
        <f t="shared" si="8"/>
        <v>-1000</v>
      </c>
    </row>
    <row r="33" spans="1:23" ht="15" thickBot="1">
      <c r="A33" s="3">
        <v>1897193</v>
      </c>
      <c r="B33" s="83">
        <v>43400</v>
      </c>
      <c r="C33" s="4">
        <v>24</v>
      </c>
      <c r="D33" s="94">
        <v>3218</v>
      </c>
      <c r="E33" s="91">
        <v>1488</v>
      </c>
      <c r="F33" s="91">
        <v>452</v>
      </c>
      <c r="G33" s="4" t="s">
        <v>9</v>
      </c>
      <c r="H33" s="40">
        <f>E33-'май 2018'!E33</f>
        <v>71</v>
      </c>
      <c r="I33" s="42">
        <f>F33-'май 2018'!F33</f>
        <v>18</v>
      </c>
      <c r="J33" s="51">
        <f>'дек 2018'!E33</f>
        <v>1488</v>
      </c>
      <c r="K33" s="51">
        <f>'дек 2018'!F33</f>
        <v>452</v>
      </c>
      <c r="L33">
        <f t="shared" si="0"/>
        <v>0</v>
      </c>
      <c r="M33">
        <f t="shared" si="0"/>
        <v>0</v>
      </c>
      <c r="N33" s="57">
        <f t="shared" si="2"/>
        <v>0</v>
      </c>
      <c r="O33" s="57">
        <f t="shared" si="3"/>
        <v>0</v>
      </c>
      <c r="P33" s="57">
        <f t="shared" si="6"/>
        <v>0</v>
      </c>
      <c r="Q33" s="52"/>
      <c r="R33" s="57">
        <f t="shared" si="7"/>
        <v>0</v>
      </c>
      <c r="S33" s="76">
        <f>'дек 2018'!W33</f>
        <v>153.99530000000001</v>
      </c>
      <c r="T33" s="71">
        <f t="shared" si="5"/>
        <v>153.99530000000001</v>
      </c>
      <c r="U33" s="77"/>
      <c r="V33" s="52"/>
      <c r="W33" s="52">
        <f t="shared" si="8"/>
        <v>153.99530000000001</v>
      </c>
    </row>
    <row r="34" spans="1:23" ht="15" thickBot="1">
      <c r="A34" s="3">
        <v>1896703</v>
      </c>
      <c r="B34" s="83">
        <v>43400</v>
      </c>
      <c r="C34" s="4">
        <v>25</v>
      </c>
      <c r="D34" s="94">
        <v>517</v>
      </c>
      <c r="E34" s="91">
        <v>363</v>
      </c>
      <c r="F34" s="91">
        <v>83</v>
      </c>
      <c r="G34" s="4" t="s">
        <v>9</v>
      </c>
      <c r="H34" s="40">
        <f>E34-'май 2018'!E34</f>
        <v>0</v>
      </c>
      <c r="I34" s="42">
        <f>F34-'май 2018'!F34</f>
        <v>0</v>
      </c>
      <c r="J34" s="51">
        <f>'дек 2018'!E34</f>
        <v>363</v>
      </c>
      <c r="K34" s="51">
        <f>'дек 2018'!F34</f>
        <v>83</v>
      </c>
      <c r="L34">
        <f t="shared" si="0"/>
        <v>0</v>
      </c>
      <c r="M34">
        <f t="shared" si="0"/>
        <v>0</v>
      </c>
      <c r="N34" s="57">
        <f t="shared" si="2"/>
        <v>0</v>
      </c>
      <c r="O34" s="57">
        <f t="shared" si="3"/>
        <v>0</v>
      </c>
      <c r="P34" s="57">
        <f t="shared" si="6"/>
        <v>0</v>
      </c>
      <c r="Q34" s="52"/>
      <c r="R34" s="71">
        <f t="shared" si="7"/>
        <v>0</v>
      </c>
      <c r="S34" s="76">
        <f>'дек 2018'!W34</f>
        <v>746.31740000000002</v>
      </c>
      <c r="T34" s="88">
        <f t="shared" si="5"/>
        <v>746.31740000000002</v>
      </c>
      <c r="U34" s="77"/>
      <c r="V34" s="52"/>
      <c r="W34" s="52">
        <f t="shared" si="8"/>
        <v>746.31740000000002</v>
      </c>
    </row>
    <row r="35" spans="1:23" ht="15" thickBot="1">
      <c r="A35" s="3">
        <v>1896759</v>
      </c>
      <c r="B35" s="83">
        <v>43400</v>
      </c>
      <c r="C35" s="4">
        <v>26</v>
      </c>
      <c r="D35" s="94">
        <v>8954</v>
      </c>
      <c r="E35" s="91">
        <v>5915</v>
      </c>
      <c r="F35" s="91">
        <v>2067</v>
      </c>
      <c r="G35" s="4" t="s">
        <v>9</v>
      </c>
      <c r="H35" s="40">
        <f>E35-'май 2018'!E35</f>
        <v>741</v>
      </c>
      <c r="I35" s="42">
        <f>F35-'май 2018'!F35</f>
        <v>228</v>
      </c>
      <c r="J35" s="51">
        <f>'дек 2018'!E35</f>
        <v>5915</v>
      </c>
      <c r="K35" s="51">
        <f>'дек 2018'!F35</f>
        <v>2067</v>
      </c>
      <c r="L35">
        <f t="shared" si="0"/>
        <v>0</v>
      </c>
      <c r="M35">
        <f t="shared" si="0"/>
        <v>0</v>
      </c>
      <c r="N35" s="57">
        <f t="shared" si="2"/>
        <v>0</v>
      </c>
      <c r="O35" s="57">
        <f t="shared" si="3"/>
        <v>0</v>
      </c>
      <c r="P35" s="57">
        <f t="shared" si="6"/>
        <v>0</v>
      </c>
      <c r="Q35" s="52"/>
      <c r="R35" s="57">
        <f t="shared" si="7"/>
        <v>0</v>
      </c>
      <c r="S35" s="76">
        <f>'дек 2018'!W35</f>
        <v>-102.4256</v>
      </c>
      <c r="T35" s="100">
        <f t="shared" si="5"/>
        <v>-102.4256</v>
      </c>
      <c r="U35" s="71"/>
      <c r="V35" s="52"/>
      <c r="W35" s="54">
        <f t="shared" si="8"/>
        <v>-102.4256</v>
      </c>
    </row>
    <row r="36" spans="1:23" ht="15" thickBot="1">
      <c r="A36" s="3">
        <v>1890808</v>
      </c>
      <c r="B36" s="83">
        <v>43400</v>
      </c>
      <c r="C36" s="4">
        <v>27</v>
      </c>
      <c r="D36" s="94">
        <v>13113</v>
      </c>
      <c r="E36" s="91">
        <v>8981</v>
      </c>
      <c r="F36" s="91">
        <v>3626</v>
      </c>
      <c r="G36" s="4" t="s">
        <v>9</v>
      </c>
      <c r="H36" s="40">
        <f>E36-'май 2018'!E36</f>
        <v>814</v>
      </c>
      <c r="I36" s="42">
        <f>F36-'май 2018'!F36</f>
        <v>237</v>
      </c>
      <c r="J36" s="51">
        <f>'дек 2018'!E36</f>
        <v>8902</v>
      </c>
      <c r="K36" s="51">
        <f>'дек 2018'!F36</f>
        <v>3579</v>
      </c>
      <c r="L36">
        <f t="shared" si="0"/>
        <v>79</v>
      </c>
      <c r="M36">
        <f t="shared" si="0"/>
        <v>47</v>
      </c>
      <c r="N36" s="57">
        <f t="shared" si="2"/>
        <v>488.21999999999997</v>
      </c>
      <c r="O36" s="57">
        <f t="shared" si="3"/>
        <v>107.63</v>
      </c>
      <c r="P36" s="57">
        <f t="shared" si="6"/>
        <v>595.84999999999991</v>
      </c>
      <c r="Q36" s="52"/>
      <c r="R36" s="57">
        <f t="shared" si="7"/>
        <v>613.7254999999999</v>
      </c>
      <c r="S36" s="76">
        <f>'дек 2018'!W36</f>
        <v>-1223.5654</v>
      </c>
      <c r="T36" s="100">
        <f t="shared" si="5"/>
        <v>-609.83990000000006</v>
      </c>
      <c r="U36" s="71"/>
      <c r="V36" s="52"/>
      <c r="W36" s="54">
        <f t="shared" si="8"/>
        <v>-609.83990000000006</v>
      </c>
    </row>
    <row r="37" spans="1:23" ht="15" thickBot="1">
      <c r="A37" s="3">
        <v>1895265</v>
      </c>
      <c r="B37" s="83">
        <v>43400</v>
      </c>
      <c r="C37" s="4">
        <v>28</v>
      </c>
      <c r="D37" s="94">
        <v>13272</v>
      </c>
      <c r="E37" s="91">
        <v>7906</v>
      </c>
      <c r="F37" s="91">
        <v>5006</v>
      </c>
      <c r="G37" s="4" t="s">
        <v>9</v>
      </c>
      <c r="H37" s="40">
        <f>E37-'май 2018'!E37</f>
        <v>260</v>
      </c>
      <c r="I37" s="42">
        <f>F37-'май 2018'!F37</f>
        <v>143</v>
      </c>
      <c r="J37" s="51">
        <f>'дек 2018'!E37</f>
        <v>7890</v>
      </c>
      <c r="K37" s="51">
        <f>'дек 2018'!F37</f>
        <v>4996</v>
      </c>
      <c r="L37">
        <f t="shared" si="0"/>
        <v>16</v>
      </c>
      <c r="M37">
        <f t="shared" si="0"/>
        <v>10</v>
      </c>
      <c r="N37" s="57">
        <f t="shared" si="2"/>
        <v>98.88</v>
      </c>
      <c r="O37" s="57">
        <f t="shared" si="3"/>
        <v>22.9</v>
      </c>
      <c r="P37" s="57">
        <f t="shared" si="6"/>
        <v>121.78</v>
      </c>
      <c r="Q37" s="52"/>
      <c r="R37" s="57">
        <f t="shared" si="7"/>
        <v>125.43340000000001</v>
      </c>
      <c r="S37" s="76">
        <f>'дек 2018'!W37</f>
        <v>-1288.1453000000001</v>
      </c>
      <c r="T37" s="72">
        <f t="shared" si="5"/>
        <v>-1162.7119000000002</v>
      </c>
      <c r="U37" s="77"/>
      <c r="V37" s="52"/>
      <c r="W37" s="54">
        <f t="shared" si="8"/>
        <v>-1162.7119000000002</v>
      </c>
    </row>
    <row r="38" spans="1:23" ht="27" thickBot="1">
      <c r="A38" s="3">
        <v>2376874</v>
      </c>
      <c r="B38" s="83">
        <v>43400</v>
      </c>
      <c r="C38" s="4" t="s">
        <v>14</v>
      </c>
      <c r="D38" s="94">
        <v>4410</v>
      </c>
      <c r="E38" s="91">
        <v>2169</v>
      </c>
      <c r="F38" s="91">
        <v>2051</v>
      </c>
      <c r="G38" s="4" t="s">
        <v>9</v>
      </c>
      <c r="H38" s="40">
        <f>E38-'май 2018'!E38</f>
        <v>407</v>
      </c>
      <c r="I38" s="42">
        <f>F38-'май 2018'!F38</f>
        <v>379</v>
      </c>
      <c r="J38" s="51">
        <f>'дек 2018'!E38</f>
        <v>2169</v>
      </c>
      <c r="K38" s="51">
        <f>'дек 2018'!F38</f>
        <v>2051</v>
      </c>
      <c r="L38">
        <f t="shared" si="0"/>
        <v>0</v>
      </c>
      <c r="M38">
        <f t="shared" si="0"/>
        <v>0</v>
      </c>
      <c r="N38" s="57">
        <f t="shared" si="2"/>
        <v>0</v>
      </c>
      <c r="O38" s="57">
        <f t="shared" si="3"/>
        <v>0</v>
      </c>
      <c r="P38" s="57">
        <f t="shared" si="6"/>
        <v>0</v>
      </c>
      <c r="Q38" s="52"/>
      <c r="R38" s="57">
        <f t="shared" si="7"/>
        <v>0</v>
      </c>
      <c r="S38" s="104">
        <f>'дек 2018'!W38</f>
        <v>258.27839999999992</v>
      </c>
      <c r="T38" s="97">
        <f t="shared" si="5"/>
        <v>258.27839999999992</v>
      </c>
      <c r="U38" s="73">
        <f>T38</f>
        <v>258.27839999999992</v>
      </c>
      <c r="V38" s="52"/>
      <c r="W38" s="52">
        <f t="shared" si="8"/>
        <v>0</v>
      </c>
    </row>
    <row r="39" spans="1:23" ht="15" thickBot="1">
      <c r="A39" s="3">
        <v>1897262</v>
      </c>
      <c r="B39" s="83">
        <v>43400</v>
      </c>
      <c r="C39" s="4">
        <v>30</v>
      </c>
      <c r="D39" s="94">
        <v>1491</v>
      </c>
      <c r="E39" s="91">
        <v>1120</v>
      </c>
      <c r="F39" s="91">
        <v>339</v>
      </c>
      <c r="G39" s="4" t="s">
        <v>9</v>
      </c>
      <c r="H39" s="40">
        <f>E39-'май 2018'!E40</f>
        <v>106</v>
      </c>
      <c r="I39" s="42">
        <f>F39-'май 2018'!F40</f>
        <v>25</v>
      </c>
      <c r="J39" s="51">
        <f>'дек 2018'!E39</f>
        <v>1100</v>
      </c>
      <c r="K39" s="51">
        <f>'дек 2018'!F39</f>
        <v>333</v>
      </c>
      <c r="L39">
        <f t="shared" si="0"/>
        <v>20</v>
      </c>
      <c r="M39">
        <f t="shared" si="0"/>
        <v>6</v>
      </c>
      <c r="N39" s="57">
        <f t="shared" si="2"/>
        <v>123.6</v>
      </c>
      <c r="O39" s="57">
        <f t="shared" si="3"/>
        <v>13.74</v>
      </c>
      <c r="P39" s="57">
        <f t="shared" si="6"/>
        <v>137.34</v>
      </c>
      <c r="Q39" s="52"/>
      <c r="R39" s="102">
        <f t="shared" si="7"/>
        <v>141.46020000000001</v>
      </c>
      <c r="S39" s="104">
        <f>'дек 2018'!W39</f>
        <v>0</v>
      </c>
      <c r="T39" s="96">
        <f t="shared" si="5"/>
        <v>141.46020000000001</v>
      </c>
      <c r="U39" s="62">
        <f>T39</f>
        <v>141.46020000000001</v>
      </c>
      <c r="V39" s="52"/>
      <c r="W39" s="52">
        <f t="shared" si="8"/>
        <v>0</v>
      </c>
    </row>
    <row r="40" spans="1:23" ht="15" thickBot="1">
      <c r="A40" s="3">
        <v>1892320</v>
      </c>
      <c r="B40" s="83">
        <v>43400</v>
      </c>
      <c r="C40" s="4">
        <v>31</v>
      </c>
      <c r="D40" s="94">
        <v>2202</v>
      </c>
      <c r="E40" s="91">
        <v>1378</v>
      </c>
      <c r="F40" s="91">
        <v>517</v>
      </c>
      <c r="G40" s="4" t="s">
        <v>9</v>
      </c>
      <c r="H40" s="40">
        <f>E40-'май 2018'!E41</f>
        <v>344</v>
      </c>
      <c r="I40" s="42">
        <f>F40-'май 2018'!F41</f>
        <v>128</v>
      </c>
      <c r="J40" s="51">
        <f>'дек 2018'!E40</f>
        <v>1378</v>
      </c>
      <c r="K40" s="51">
        <f>'дек 2018'!F40</f>
        <v>517</v>
      </c>
      <c r="L40">
        <f t="shared" si="0"/>
        <v>0</v>
      </c>
      <c r="M40">
        <f t="shared" si="0"/>
        <v>0</v>
      </c>
      <c r="N40" s="57">
        <f t="shared" si="2"/>
        <v>0</v>
      </c>
      <c r="O40" s="57">
        <f t="shared" si="3"/>
        <v>0</v>
      </c>
      <c r="P40" s="57">
        <f t="shared" si="6"/>
        <v>0</v>
      </c>
      <c r="Q40" s="52"/>
      <c r="R40" s="57">
        <f t="shared" si="7"/>
        <v>0</v>
      </c>
      <c r="S40" s="76">
        <f>'дек 2018'!W40</f>
        <v>0</v>
      </c>
      <c r="T40" s="77">
        <f t="shared" si="5"/>
        <v>0</v>
      </c>
      <c r="U40" s="77"/>
      <c r="V40" s="52"/>
      <c r="W40" s="52">
        <f t="shared" si="8"/>
        <v>0</v>
      </c>
    </row>
    <row r="41" spans="1:23" ht="15" thickBot="1">
      <c r="A41" s="3">
        <v>1898367</v>
      </c>
      <c r="B41" s="83">
        <v>43400</v>
      </c>
      <c r="C41" s="4">
        <v>32</v>
      </c>
      <c r="D41" s="94">
        <v>26325</v>
      </c>
      <c r="E41" s="91">
        <v>16559</v>
      </c>
      <c r="F41" s="91">
        <v>9688</v>
      </c>
      <c r="G41" s="4" t="s">
        <v>9</v>
      </c>
      <c r="H41" s="40">
        <f>E41-'май 2018'!E42</f>
        <v>1825</v>
      </c>
      <c r="I41" s="42">
        <f>F41-'май 2018'!F42</f>
        <v>1219</v>
      </c>
      <c r="J41" s="51">
        <f>'дек 2018'!E41</f>
        <v>16559</v>
      </c>
      <c r="K41" s="51">
        <f>'дек 2018'!F41</f>
        <v>9688</v>
      </c>
      <c r="L41">
        <f t="shared" si="0"/>
        <v>0</v>
      </c>
      <c r="M41">
        <f t="shared" si="0"/>
        <v>0</v>
      </c>
      <c r="N41" s="57">
        <f t="shared" si="2"/>
        <v>0</v>
      </c>
      <c r="O41" s="57">
        <f t="shared" si="3"/>
        <v>0</v>
      </c>
      <c r="P41" s="57">
        <f t="shared" si="6"/>
        <v>0</v>
      </c>
      <c r="Q41" s="52"/>
      <c r="R41" s="57">
        <f t="shared" si="7"/>
        <v>0</v>
      </c>
      <c r="S41" s="76">
        <f>'дек 2018'!W41</f>
        <v>2609.6286000000005</v>
      </c>
      <c r="T41" s="99">
        <f t="shared" si="5"/>
        <v>2609.6286000000005</v>
      </c>
      <c r="U41" s="62">
        <f>T41</f>
        <v>2609.6286000000005</v>
      </c>
      <c r="V41" s="52"/>
      <c r="W41" s="52">
        <f t="shared" si="8"/>
        <v>0</v>
      </c>
    </row>
    <row r="42" spans="1:23" ht="15" thickBot="1">
      <c r="A42" s="3">
        <v>1900264</v>
      </c>
      <c r="B42" s="83">
        <v>43400</v>
      </c>
      <c r="C42" s="4">
        <v>33</v>
      </c>
      <c r="D42" s="94">
        <v>32356</v>
      </c>
      <c r="E42" s="91">
        <v>20524</v>
      </c>
      <c r="F42" s="91">
        <v>11412</v>
      </c>
      <c r="G42" s="4" t="s">
        <v>9</v>
      </c>
      <c r="H42" s="40">
        <f>E42-'май 2018'!E43</f>
        <v>2052</v>
      </c>
      <c r="I42" s="42">
        <f>F42-'май 2018'!F43</f>
        <v>1163</v>
      </c>
      <c r="J42" s="51">
        <f>'дек 2018'!E42</f>
        <v>20521</v>
      </c>
      <c r="K42" s="51">
        <f>'дек 2018'!F42</f>
        <v>11410</v>
      </c>
      <c r="L42">
        <f t="shared" si="0"/>
        <v>3</v>
      </c>
      <c r="M42">
        <f t="shared" si="0"/>
        <v>2</v>
      </c>
      <c r="N42" s="57">
        <f t="shared" si="2"/>
        <v>18.54</v>
      </c>
      <c r="O42" s="57">
        <f t="shared" si="3"/>
        <v>4.58</v>
      </c>
      <c r="P42" s="57">
        <f t="shared" si="6"/>
        <v>23.119999999999997</v>
      </c>
      <c r="Q42" s="52"/>
      <c r="R42" s="57">
        <f t="shared" si="7"/>
        <v>23.813599999999997</v>
      </c>
      <c r="S42" s="76">
        <f>'дек 2018'!W42</f>
        <v>-2109.3112000000001</v>
      </c>
      <c r="T42" s="100">
        <f t="shared" si="5"/>
        <v>-2085.4976000000001</v>
      </c>
      <c r="U42" s="77"/>
      <c r="V42" s="52"/>
      <c r="W42" s="54">
        <f t="shared" si="8"/>
        <v>-2085.4976000000001</v>
      </c>
    </row>
    <row r="43" spans="1:23" ht="15" thickBot="1">
      <c r="A43" s="3">
        <v>1897076</v>
      </c>
      <c r="B43" s="83">
        <v>43400</v>
      </c>
      <c r="C43" s="4">
        <v>34</v>
      </c>
      <c r="D43" s="94">
        <v>508</v>
      </c>
      <c r="E43" s="91">
        <v>281</v>
      </c>
      <c r="F43" s="91">
        <v>115</v>
      </c>
      <c r="G43" s="4" t="s">
        <v>9</v>
      </c>
      <c r="H43" s="40">
        <f>E43-'май 2018'!E44</f>
        <v>0</v>
      </c>
      <c r="I43" s="42">
        <f>F43-'май 2018'!F44</f>
        <v>0</v>
      </c>
      <c r="J43" s="51">
        <f>'дек 2018'!E43</f>
        <v>281</v>
      </c>
      <c r="K43" s="51">
        <f>'дек 2018'!F43</f>
        <v>115</v>
      </c>
      <c r="L43">
        <f t="shared" si="0"/>
        <v>0</v>
      </c>
      <c r="M43">
        <f t="shared" si="0"/>
        <v>0</v>
      </c>
      <c r="N43" s="57">
        <f t="shared" si="2"/>
        <v>0</v>
      </c>
      <c r="O43" s="57">
        <f t="shared" si="3"/>
        <v>0</v>
      </c>
      <c r="P43" s="57">
        <f t="shared" si="6"/>
        <v>0</v>
      </c>
      <c r="Q43" s="52"/>
      <c r="R43" s="57">
        <f t="shared" si="7"/>
        <v>0</v>
      </c>
      <c r="S43" s="76">
        <f>'дек 2018'!W43</f>
        <v>0</v>
      </c>
      <c r="T43" s="77">
        <f t="shared" si="5"/>
        <v>0</v>
      </c>
      <c r="U43" s="77"/>
      <c r="V43" s="52"/>
      <c r="W43" s="52">
        <f t="shared" si="8"/>
        <v>0</v>
      </c>
    </row>
    <row r="44" spans="1:23" ht="15" thickBot="1">
      <c r="A44" s="3">
        <v>1896835</v>
      </c>
      <c r="B44" s="83">
        <v>43400</v>
      </c>
      <c r="C44" s="4">
        <v>35</v>
      </c>
      <c r="D44" s="94">
        <v>10905</v>
      </c>
      <c r="E44" s="91">
        <v>6714</v>
      </c>
      <c r="F44" s="91">
        <v>4159</v>
      </c>
      <c r="G44" s="4" t="s">
        <v>9</v>
      </c>
      <c r="H44" s="40">
        <f>E44-'май 2018'!E45</f>
        <v>1053</v>
      </c>
      <c r="I44" s="42">
        <f>F44-'май 2018'!F45</f>
        <v>495</v>
      </c>
      <c r="J44" s="51">
        <f>'дек 2018'!E44</f>
        <v>6706</v>
      </c>
      <c r="K44" s="51">
        <f>'дек 2018'!F44</f>
        <v>4154</v>
      </c>
      <c r="L44">
        <f t="shared" si="0"/>
        <v>8</v>
      </c>
      <c r="M44">
        <f t="shared" si="0"/>
        <v>5</v>
      </c>
      <c r="N44" s="57">
        <f t="shared" si="2"/>
        <v>49.44</v>
      </c>
      <c r="O44" s="57">
        <f t="shared" si="3"/>
        <v>11.45</v>
      </c>
      <c r="P44" s="57">
        <f t="shared" si="6"/>
        <v>60.89</v>
      </c>
      <c r="Q44" s="52"/>
      <c r="R44" s="57">
        <f t="shared" si="7"/>
        <v>62.716700000000003</v>
      </c>
      <c r="S44" s="76">
        <f>'дек 2018'!W44</f>
        <v>9003.9921999999988</v>
      </c>
      <c r="T44" s="87">
        <f t="shared" si="5"/>
        <v>9066.7088999999996</v>
      </c>
      <c r="U44" s="77"/>
      <c r="V44" s="52"/>
      <c r="W44" s="52">
        <f t="shared" si="8"/>
        <v>9066.7088999999996</v>
      </c>
    </row>
    <row r="45" spans="1:23" ht="15" thickBot="1">
      <c r="A45" s="3">
        <v>1899099</v>
      </c>
      <c r="B45" s="83">
        <v>43400</v>
      </c>
      <c r="C45" s="4">
        <v>36</v>
      </c>
      <c r="D45" s="94">
        <v>11435</v>
      </c>
      <c r="E45" s="91">
        <v>7035</v>
      </c>
      <c r="F45" s="91">
        <v>3279</v>
      </c>
      <c r="G45" s="4" t="s">
        <v>9</v>
      </c>
      <c r="H45" s="40">
        <f>E45-'май 2018'!E46</f>
        <v>629</v>
      </c>
      <c r="I45" s="42">
        <f>F45-'май 2018'!F46</f>
        <v>560</v>
      </c>
      <c r="J45" s="51">
        <f>'дек 2018'!E45</f>
        <v>6985</v>
      </c>
      <c r="K45" s="51">
        <f>'дек 2018'!F45</f>
        <v>3273</v>
      </c>
      <c r="L45">
        <f t="shared" si="0"/>
        <v>50</v>
      </c>
      <c r="M45">
        <f t="shared" si="0"/>
        <v>6</v>
      </c>
      <c r="N45" s="57">
        <f t="shared" si="2"/>
        <v>309</v>
      </c>
      <c r="O45" s="57">
        <f t="shared" si="3"/>
        <v>13.74</v>
      </c>
      <c r="P45" s="57">
        <f t="shared" si="6"/>
        <v>322.74</v>
      </c>
      <c r="Q45" s="52"/>
      <c r="R45" s="102">
        <f>P45*3%</f>
        <v>9.6821999999999999</v>
      </c>
      <c r="S45" s="104">
        <f>'дек 2018'!W45</f>
        <v>66.038399999999996</v>
      </c>
      <c r="T45" s="96">
        <f t="shared" si="5"/>
        <v>75.72059999999999</v>
      </c>
      <c r="U45" s="77"/>
      <c r="V45" s="52"/>
      <c r="W45" s="52">
        <f t="shared" si="8"/>
        <v>75.72059999999999</v>
      </c>
    </row>
    <row r="46" spans="1:23" ht="15" thickBot="1">
      <c r="A46" s="3">
        <v>1897163</v>
      </c>
      <c r="B46" s="83">
        <v>43400</v>
      </c>
      <c r="C46" s="4">
        <v>37</v>
      </c>
      <c r="D46" s="94">
        <v>31993</v>
      </c>
      <c r="E46" s="91">
        <v>19830</v>
      </c>
      <c r="F46" s="91">
        <v>12132</v>
      </c>
      <c r="G46" s="4" t="s">
        <v>9</v>
      </c>
      <c r="H46" s="40">
        <f>E46-'май 2018'!E47</f>
        <v>3147</v>
      </c>
      <c r="I46" s="42">
        <f>F46-'май 2018'!F47</f>
        <v>1687</v>
      </c>
      <c r="J46" s="51">
        <f>'дек 2018'!E46</f>
        <v>19048</v>
      </c>
      <c r="K46" s="51">
        <f>'дек 2018'!F46</f>
        <v>11685</v>
      </c>
      <c r="L46">
        <f t="shared" si="0"/>
        <v>782</v>
      </c>
      <c r="M46">
        <f t="shared" si="0"/>
        <v>447</v>
      </c>
      <c r="N46" s="57">
        <f t="shared" si="2"/>
        <v>4832.76</v>
      </c>
      <c r="O46" s="57">
        <f t="shared" si="3"/>
        <v>1023.63</v>
      </c>
      <c r="P46" s="57">
        <f t="shared" si="6"/>
        <v>5856.39</v>
      </c>
      <c r="Q46" s="52"/>
      <c r="R46" s="102">
        <f t="shared" si="7"/>
        <v>6032.0817000000006</v>
      </c>
      <c r="S46" s="104">
        <f>'дек 2018'!W46</f>
        <v>0.27300000000013824</v>
      </c>
      <c r="T46" s="96">
        <f t="shared" si="5"/>
        <v>6032.3547000000008</v>
      </c>
      <c r="U46" s="77"/>
      <c r="V46" s="52"/>
      <c r="W46" s="52">
        <f t="shared" si="8"/>
        <v>6032.3547000000008</v>
      </c>
    </row>
    <row r="47" spans="1:23" ht="15" thickBot="1">
      <c r="A47" s="3">
        <v>1900263</v>
      </c>
      <c r="B47" s="83">
        <v>43400</v>
      </c>
      <c r="C47" s="4">
        <v>38</v>
      </c>
      <c r="D47" s="94">
        <v>5114</v>
      </c>
      <c r="E47" s="91">
        <v>3358</v>
      </c>
      <c r="F47" s="91">
        <v>1491</v>
      </c>
      <c r="G47" s="4" t="s">
        <v>9</v>
      </c>
      <c r="H47" s="40">
        <f>E47-'май 2018'!E48</f>
        <v>400</v>
      </c>
      <c r="I47" s="42">
        <f>F47-'май 2018'!F48</f>
        <v>173</v>
      </c>
      <c r="J47" s="51">
        <f>'дек 2018'!E47</f>
        <v>3312</v>
      </c>
      <c r="K47" s="51">
        <f>'дек 2018'!F47</f>
        <v>1477</v>
      </c>
      <c r="L47">
        <f t="shared" si="0"/>
        <v>46</v>
      </c>
      <c r="M47">
        <f t="shared" si="0"/>
        <v>14</v>
      </c>
      <c r="N47" s="57">
        <f t="shared" si="2"/>
        <v>284.27999999999997</v>
      </c>
      <c r="O47" s="57">
        <f t="shared" si="3"/>
        <v>32.06</v>
      </c>
      <c r="P47" s="57">
        <f t="shared" si="6"/>
        <v>316.33999999999997</v>
      </c>
      <c r="Q47" s="52"/>
      <c r="R47" s="102">
        <f t="shared" si="7"/>
        <v>325.83019999999999</v>
      </c>
      <c r="S47" s="104">
        <f>'дек 2018'!W47</f>
        <v>0</v>
      </c>
      <c r="T47" s="96">
        <f t="shared" si="5"/>
        <v>325.83019999999999</v>
      </c>
      <c r="U47" s="77"/>
      <c r="V47" s="52"/>
      <c r="W47" s="52">
        <f t="shared" si="8"/>
        <v>325.83019999999999</v>
      </c>
    </row>
    <row r="48" spans="1:23" ht="15" thickBot="1">
      <c r="A48" s="3">
        <v>1892264</v>
      </c>
      <c r="B48" s="83">
        <v>43400</v>
      </c>
      <c r="C48" s="4">
        <v>39</v>
      </c>
      <c r="D48" s="94">
        <v>18896</v>
      </c>
      <c r="E48" s="91">
        <v>12882</v>
      </c>
      <c r="F48" s="91">
        <v>5981</v>
      </c>
      <c r="G48" s="4" t="s">
        <v>9</v>
      </c>
      <c r="H48" s="40">
        <f>E48-'май 2018'!E49</f>
        <v>829</v>
      </c>
      <c r="I48" s="42">
        <f>F48-'май 2018'!F49</f>
        <v>450</v>
      </c>
      <c r="J48" s="51">
        <f>'дек 2018'!E48</f>
        <v>12876</v>
      </c>
      <c r="K48" s="51">
        <f>'дек 2018'!F48</f>
        <v>5977</v>
      </c>
      <c r="L48">
        <f t="shared" si="0"/>
        <v>6</v>
      </c>
      <c r="M48">
        <f t="shared" si="0"/>
        <v>4</v>
      </c>
      <c r="N48" s="57">
        <f t="shared" si="2"/>
        <v>37.08</v>
      </c>
      <c r="O48" s="57">
        <f t="shared" si="3"/>
        <v>9.16</v>
      </c>
      <c r="P48" s="57">
        <f t="shared" si="6"/>
        <v>46.239999999999995</v>
      </c>
      <c r="Q48" s="52"/>
      <c r="R48" s="57">
        <f t="shared" si="7"/>
        <v>47.627199999999995</v>
      </c>
      <c r="S48" s="76">
        <f>'дек 2018'!W48</f>
        <v>-790.2487000000001</v>
      </c>
      <c r="T48" s="72">
        <f t="shared" si="5"/>
        <v>-742.62150000000008</v>
      </c>
      <c r="U48" s="77"/>
      <c r="V48" s="52"/>
      <c r="W48" s="54">
        <f t="shared" si="8"/>
        <v>-742.62150000000008</v>
      </c>
    </row>
    <row r="49" spans="1:23" ht="15" thickBot="1">
      <c r="A49" s="3">
        <v>1893218</v>
      </c>
      <c r="B49" s="83">
        <v>43400</v>
      </c>
      <c r="C49" s="4">
        <v>40</v>
      </c>
      <c r="D49" s="94">
        <v>10367</v>
      </c>
      <c r="E49" s="91">
        <v>7004</v>
      </c>
      <c r="F49" s="91">
        <v>2917</v>
      </c>
      <c r="G49" s="4" t="s">
        <v>9</v>
      </c>
      <c r="H49" s="40">
        <f>E49-'май 2018'!E50</f>
        <v>754</v>
      </c>
      <c r="I49" s="42">
        <f>F49-'май 2018'!F50</f>
        <v>197</v>
      </c>
      <c r="J49" s="51">
        <f>'дек 2018'!E49</f>
        <v>7004</v>
      </c>
      <c r="K49" s="51">
        <f>'дек 2018'!F49</f>
        <v>2917</v>
      </c>
      <c r="L49">
        <f t="shared" si="0"/>
        <v>0</v>
      </c>
      <c r="M49">
        <f t="shared" si="0"/>
        <v>0</v>
      </c>
      <c r="N49" s="57">
        <f t="shared" si="2"/>
        <v>0</v>
      </c>
      <c r="O49" s="57">
        <f t="shared" si="3"/>
        <v>0</v>
      </c>
      <c r="P49" s="57">
        <f t="shared" si="6"/>
        <v>0</v>
      </c>
      <c r="Q49" s="52"/>
      <c r="R49" s="57">
        <f t="shared" si="7"/>
        <v>0</v>
      </c>
      <c r="S49" s="76">
        <f>'дек 2018'!W49</f>
        <v>-260.79190000000006</v>
      </c>
      <c r="T49" s="100">
        <f t="shared" si="5"/>
        <v>-260.79190000000006</v>
      </c>
      <c r="U49" s="77"/>
      <c r="V49" s="52"/>
      <c r="W49" s="54">
        <f t="shared" si="8"/>
        <v>-260.79190000000006</v>
      </c>
    </row>
    <row r="50" spans="1:23" ht="15" thickBot="1">
      <c r="A50" s="3">
        <v>1896949</v>
      </c>
      <c r="B50" s="83">
        <v>43400</v>
      </c>
      <c r="C50" s="4">
        <v>41</v>
      </c>
      <c r="D50" s="94">
        <v>4407</v>
      </c>
      <c r="E50" s="91">
        <v>2701</v>
      </c>
      <c r="F50" s="91">
        <v>1623</v>
      </c>
      <c r="G50" s="4" t="s">
        <v>9</v>
      </c>
      <c r="H50" s="40">
        <f>E50-'май 2018'!E51</f>
        <v>300</v>
      </c>
      <c r="I50" s="42">
        <f>F50-'май 2018'!F51</f>
        <v>106</v>
      </c>
      <c r="J50" s="51">
        <f>'дек 2018'!E50</f>
        <v>2701</v>
      </c>
      <c r="K50" s="51">
        <f>'дек 2018'!F50</f>
        <v>1623</v>
      </c>
      <c r="L50">
        <f t="shared" si="0"/>
        <v>0</v>
      </c>
      <c r="M50">
        <f t="shared" si="0"/>
        <v>0</v>
      </c>
      <c r="N50" s="57">
        <f t="shared" si="2"/>
        <v>0</v>
      </c>
      <c r="O50" s="57">
        <f t="shared" si="3"/>
        <v>0</v>
      </c>
      <c r="P50" s="57">
        <f t="shared" si="6"/>
        <v>0</v>
      </c>
      <c r="Q50" s="52"/>
      <c r="R50" s="57">
        <f t="shared" si="7"/>
        <v>0</v>
      </c>
      <c r="S50" s="76">
        <f>'дек 2018'!W50</f>
        <v>211.98429999999999</v>
      </c>
      <c r="T50" s="77">
        <f t="shared" si="5"/>
        <v>211.98429999999999</v>
      </c>
      <c r="U50" s="77"/>
      <c r="V50" s="52"/>
      <c r="W50" s="52">
        <f t="shared" si="8"/>
        <v>211.98429999999999</v>
      </c>
    </row>
    <row r="51" spans="1:23" ht="15" thickBot="1">
      <c r="A51" s="3">
        <v>1899012</v>
      </c>
      <c r="B51" s="83">
        <v>43400</v>
      </c>
      <c r="C51" s="4">
        <v>42</v>
      </c>
      <c r="D51" s="94">
        <v>3548</v>
      </c>
      <c r="E51" s="91">
        <v>1399</v>
      </c>
      <c r="F51" s="91">
        <v>993</v>
      </c>
      <c r="G51" s="4" t="s">
        <v>9</v>
      </c>
      <c r="H51" s="40">
        <f>E51-'май 2018'!E52</f>
        <v>638</v>
      </c>
      <c r="I51" s="42">
        <f>F51-'май 2018'!F52</f>
        <v>386</v>
      </c>
      <c r="J51" s="51">
        <f>'дек 2018'!E51</f>
        <v>1251</v>
      </c>
      <c r="K51" s="51">
        <f>'дек 2018'!F51</f>
        <v>883</v>
      </c>
      <c r="L51">
        <f t="shared" si="0"/>
        <v>148</v>
      </c>
      <c r="M51">
        <f t="shared" si="0"/>
        <v>110</v>
      </c>
      <c r="N51" s="57">
        <f t="shared" si="2"/>
        <v>914.64</v>
      </c>
      <c r="O51" s="57">
        <f t="shared" si="3"/>
        <v>251.9</v>
      </c>
      <c r="P51" s="57">
        <f t="shared" si="6"/>
        <v>1166.54</v>
      </c>
      <c r="Q51" s="52"/>
      <c r="R51" s="102">
        <f t="shared" si="7"/>
        <v>1201.5362</v>
      </c>
      <c r="S51" s="104">
        <f>'дек 2018'!W51</f>
        <v>2688.3</v>
      </c>
      <c r="T51" s="97">
        <f t="shared" si="5"/>
        <v>3889.8362000000002</v>
      </c>
      <c r="U51" s="62">
        <v>3890</v>
      </c>
      <c r="V51" s="52">
        <f>U51-T51</f>
        <v>0.1637999999998101</v>
      </c>
      <c r="W51" s="54">
        <f t="shared" si="8"/>
        <v>-0.1637999999998101</v>
      </c>
    </row>
    <row r="52" spans="1:23" ht="15" thickBot="1">
      <c r="A52" s="3">
        <v>1899139</v>
      </c>
      <c r="B52" s="83">
        <v>43400</v>
      </c>
      <c r="C52" s="4">
        <v>43</v>
      </c>
      <c r="D52" s="94">
        <v>268</v>
      </c>
      <c r="E52" s="91">
        <v>173</v>
      </c>
      <c r="F52" s="91">
        <v>45</v>
      </c>
      <c r="G52" s="4" t="s">
        <v>9</v>
      </c>
      <c r="H52" s="40">
        <f>E52-'май 2018'!E53</f>
        <v>23</v>
      </c>
      <c r="I52" s="42">
        <f>F52-'май 2018'!F53</f>
        <v>4</v>
      </c>
      <c r="J52" s="51">
        <f>'дек 2018'!E52</f>
        <v>173</v>
      </c>
      <c r="K52" s="51">
        <f>'дек 2018'!F52</f>
        <v>45</v>
      </c>
      <c r="L52">
        <f t="shared" si="0"/>
        <v>0</v>
      </c>
      <c r="M52">
        <f t="shared" si="0"/>
        <v>0</v>
      </c>
      <c r="N52" s="57">
        <f t="shared" si="2"/>
        <v>0</v>
      </c>
      <c r="O52" s="57">
        <f t="shared" si="3"/>
        <v>0</v>
      </c>
      <c r="P52" s="57">
        <f t="shared" si="6"/>
        <v>0</v>
      </c>
      <c r="Q52" s="52"/>
      <c r="R52" s="57">
        <f t="shared" si="7"/>
        <v>0</v>
      </c>
      <c r="S52" s="76">
        <f>'дек 2018'!W52</f>
        <v>12.524800000000001</v>
      </c>
      <c r="T52" s="77">
        <f t="shared" si="5"/>
        <v>12.524800000000001</v>
      </c>
      <c r="U52" s="77"/>
      <c r="V52" s="52"/>
      <c r="W52" s="52">
        <f t="shared" si="8"/>
        <v>12.524800000000001</v>
      </c>
    </row>
    <row r="53" spans="1:23" ht="15" thickBot="1">
      <c r="A53" s="3">
        <v>1892450</v>
      </c>
      <c r="B53" s="83">
        <v>43400</v>
      </c>
      <c r="C53" s="4">
        <v>44</v>
      </c>
      <c r="D53" s="94">
        <v>2500</v>
      </c>
      <c r="E53" s="91">
        <v>1834</v>
      </c>
      <c r="F53" s="91">
        <v>636</v>
      </c>
      <c r="G53" s="4" t="s">
        <v>9</v>
      </c>
      <c r="H53" s="40">
        <f>E53-'май 2018'!E54</f>
        <v>179</v>
      </c>
      <c r="I53" s="42">
        <f>F53-'май 2018'!F54</f>
        <v>66</v>
      </c>
      <c r="J53" s="51">
        <f>'дек 2018'!E53</f>
        <v>1834</v>
      </c>
      <c r="K53" s="51">
        <f>'дек 2018'!F53</f>
        <v>636</v>
      </c>
      <c r="L53">
        <f t="shared" si="0"/>
        <v>0</v>
      </c>
      <c r="M53">
        <f t="shared" si="0"/>
        <v>0</v>
      </c>
      <c r="N53" s="57">
        <f t="shared" si="2"/>
        <v>0</v>
      </c>
      <c r="O53" s="57">
        <f t="shared" si="3"/>
        <v>0</v>
      </c>
      <c r="P53" s="57">
        <f t="shared" si="6"/>
        <v>0</v>
      </c>
      <c r="Q53" s="52"/>
      <c r="R53" s="57">
        <f t="shared" si="7"/>
        <v>0</v>
      </c>
      <c r="S53" s="76">
        <f>'дек 2018'!W53</f>
        <v>32.002100000000006</v>
      </c>
      <c r="T53" s="96">
        <f t="shared" si="5"/>
        <v>32.002100000000006</v>
      </c>
      <c r="U53" s="77"/>
      <c r="V53" s="52"/>
      <c r="W53" s="52">
        <f t="shared" si="8"/>
        <v>32.002100000000006</v>
      </c>
    </row>
    <row r="54" spans="1:23" ht="15" thickBot="1">
      <c r="A54" s="6">
        <v>1889809</v>
      </c>
      <c r="B54" s="83">
        <v>43400</v>
      </c>
      <c r="C54" s="4">
        <v>45</v>
      </c>
      <c r="D54" s="94">
        <v>27</v>
      </c>
      <c r="E54" s="91">
        <v>19</v>
      </c>
      <c r="F54" s="91">
        <v>1</v>
      </c>
      <c r="G54" s="8" t="s">
        <v>9</v>
      </c>
      <c r="H54" s="40">
        <f>E54-'май 2018'!E55</f>
        <v>3</v>
      </c>
      <c r="I54" s="42">
        <f>F54-'май 2018'!F55</f>
        <v>0</v>
      </c>
      <c r="J54" s="51">
        <f>'дек 2018'!E54</f>
        <v>19</v>
      </c>
      <c r="K54" s="51">
        <f>'дек 2018'!F54</f>
        <v>1</v>
      </c>
      <c r="L54">
        <f t="shared" si="0"/>
        <v>0</v>
      </c>
      <c r="M54">
        <f t="shared" si="0"/>
        <v>0</v>
      </c>
      <c r="N54" s="57">
        <f t="shared" si="2"/>
        <v>0</v>
      </c>
      <c r="O54" s="57">
        <f t="shared" si="3"/>
        <v>0</v>
      </c>
      <c r="P54" s="57">
        <f t="shared" si="6"/>
        <v>0</v>
      </c>
      <c r="Q54" s="52"/>
      <c r="R54" s="57">
        <f t="shared" si="7"/>
        <v>0</v>
      </c>
      <c r="S54" s="76">
        <f>'дек 2018'!W54</f>
        <v>0</v>
      </c>
      <c r="T54" s="96">
        <f t="shared" si="5"/>
        <v>0</v>
      </c>
      <c r="U54" s="77"/>
      <c r="V54" s="52"/>
      <c r="W54" s="52">
        <f t="shared" si="8"/>
        <v>0</v>
      </c>
    </row>
    <row r="55" spans="1:23" ht="15" thickBot="1">
      <c r="A55" s="3">
        <v>1897191</v>
      </c>
      <c r="B55" s="83">
        <v>43400</v>
      </c>
      <c r="C55" s="4">
        <v>46</v>
      </c>
      <c r="D55" s="94">
        <v>6889</v>
      </c>
      <c r="E55" s="91">
        <v>4096</v>
      </c>
      <c r="F55" s="91">
        <v>2626</v>
      </c>
      <c r="G55" s="4" t="s">
        <v>9</v>
      </c>
      <c r="H55" s="40">
        <f>E55-'май 2018'!E56</f>
        <v>451</v>
      </c>
      <c r="I55" s="42">
        <f>F55-'май 2018'!F56</f>
        <v>303</v>
      </c>
      <c r="J55" s="51">
        <f>'дек 2018'!E55</f>
        <v>4096</v>
      </c>
      <c r="K55" s="51">
        <f>'дек 2018'!F55</f>
        <v>2626</v>
      </c>
      <c r="L55">
        <f t="shared" si="0"/>
        <v>0</v>
      </c>
      <c r="M55">
        <f t="shared" si="0"/>
        <v>0</v>
      </c>
      <c r="N55" s="57">
        <f t="shared" si="2"/>
        <v>0</v>
      </c>
      <c r="O55" s="57">
        <f t="shared" si="3"/>
        <v>0</v>
      </c>
      <c r="P55" s="57">
        <f t="shared" si="6"/>
        <v>0</v>
      </c>
      <c r="Q55" s="52"/>
      <c r="R55" s="57">
        <f t="shared" si="7"/>
        <v>0</v>
      </c>
      <c r="S55" s="76">
        <f>'дек 2018'!W55</f>
        <v>1403.2102</v>
      </c>
      <c r="T55" s="70">
        <f t="shared" si="5"/>
        <v>1403.2102</v>
      </c>
      <c r="U55" s="77"/>
      <c r="V55" s="52"/>
      <c r="W55" s="52">
        <f t="shared" si="8"/>
        <v>1403.2102</v>
      </c>
    </row>
    <row r="56" spans="1:23" ht="15" thickBot="1">
      <c r="A56" s="3">
        <v>1899158</v>
      </c>
      <c r="B56" s="83">
        <v>43400</v>
      </c>
      <c r="C56" s="4">
        <v>47</v>
      </c>
      <c r="D56" s="94">
        <v>10992</v>
      </c>
      <c r="E56" s="91">
        <v>6757</v>
      </c>
      <c r="F56" s="91">
        <v>2928</v>
      </c>
      <c r="G56" s="4" t="s">
        <v>9</v>
      </c>
      <c r="H56" s="40">
        <f>E56-'май 2018'!E57</f>
        <v>596</v>
      </c>
      <c r="I56" s="42">
        <f>F56-'май 2018'!F57</f>
        <v>270</v>
      </c>
      <c r="J56" s="51">
        <f>'дек 2018'!E56</f>
        <v>6757</v>
      </c>
      <c r="K56" s="51">
        <f>'дек 2018'!F56</f>
        <v>2928</v>
      </c>
      <c r="L56">
        <f t="shared" si="0"/>
        <v>0</v>
      </c>
      <c r="M56">
        <f t="shared" si="0"/>
        <v>0</v>
      </c>
      <c r="N56" s="57">
        <f t="shared" si="2"/>
        <v>0</v>
      </c>
      <c r="O56" s="57">
        <f t="shared" si="3"/>
        <v>0</v>
      </c>
      <c r="P56" s="57">
        <f t="shared" si="6"/>
        <v>0</v>
      </c>
      <c r="Q56" s="52"/>
      <c r="R56" s="102">
        <f t="shared" si="7"/>
        <v>0</v>
      </c>
      <c r="S56" s="104">
        <f>'дек 2018'!W56</f>
        <v>1381.6625999999999</v>
      </c>
      <c r="T56" s="96">
        <f t="shared" si="5"/>
        <v>1381.6625999999999</v>
      </c>
      <c r="U56" s="62">
        <f>T56</f>
        <v>1381.6625999999999</v>
      </c>
      <c r="V56" s="52"/>
      <c r="W56" s="52">
        <f t="shared" si="8"/>
        <v>0</v>
      </c>
    </row>
    <row r="57" spans="1:23" ht="15" thickBot="1">
      <c r="A57" s="3">
        <v>1896868</v>
      </c>
      <c r="B57" s="83">
        <v>43400</v>
      </c>
      <c r="C57" s="4">
        <v>49</v>
      </c>
      <c r="D57" s="94">
        <v>3175</v>
      </c>
      <c r="E57" s="91">
        <v>1993</v>
      </c>
      <c r="F57" s="91">
        <v>646</v>
      </c>
      <c r="G57" s="4" t="s">
        <v>9</v>
      </c>
      <c r="H57" s="40">
        <f>E57-'май 2018'!E59</f>
        <v>365</v>
      </c>
      <c r="I57" s="42">
        <f>F57-'май 2018'!F59</f>
        <v>145</v>
      </c>
      <c r="J57" s="51">
        <f>'дек 2018'!E57</f>
        <v>1978</v>
      </c>
      <c r="K57" s="51">
        <f>'дек 2018'!F57</f>
        <v>645</v>
      </c>
      <c r="L57">
        <f t="shared" si="0"/>
        <v>15</v>
      </c>
      <c r="M57">
        <f t="shared" si="0"/>
        <v>1</v>
      </c>
      <c r="N57" s="57">
        <f t="shared" si="2"/>
        <v>92.699999999999989</v>
      </c>
      <c r="O57" s="57">
        <f t="shared" si="3"/>
        <v>2.29</v>
      </c>
      <c r="P57" s="57">
        <f t="shared" si="6"/>
        <v>94.99</v>
      </c>
      <c r="Q57" s="52"/>
      <c r="R57" s="57">
        <f t="shared" si="7"/>
        <v>97.839699999999993</v>
      </c>
      <c r="S57" s="76">
        <f>'дек 2018'!W57</f>
        <v>-830</v>
      </c>
      <c r="T57" s="100">
        <f t="shared" si="5"/>
        <v>-732.16030000000001</v>
      </c>
      <c r="U57" s="71"/>
      <c r="V57" s="52"/>
      <c r="W57" s="54">
        <f t="shared" si="8"/>
        <v>-732.16030000000001</v>
      </c>
    </row>
    <row r="58" spans="1:23" ht="15" thickBot="1">
      <c r="A58" s="3">
        <v>1899231</v>
      </c>
      <c r="B58" s="83">
        <v>43400</v>
      </c>
      <c r="C58" s="4">
        <v>50</v>
      </c>
      <c r="D58" s="94">
        <v>6288</v>
      </c>
      <c r="E58" s="91">
        <v>3495</v>
      </c>
      <c r="F58" s="91">
        <v>2234</v>
      </c>
      <c r="G58" s="4" t="s">
        <v>9</v>
      </c>
      <c r="H58" s="40">
        <f>E58-'май 2018'!E60</f>
        <v>293</v>
      </c>
      <c r="I58" s="42">
        <f>F58-'май 2018'!F60</f>
        <v>187</v>
      </c>
      <c r="J58" s="51">
        <f>'дек 2018'!E58</f>
        <v>3495</v>
      </c>
      <c r="K58" s="51">
        <f>'дек 2018'!F58</f>
        <v>2234</v>
      </c>
      <c r="L58">
        <f t="shared" si="0"/>
        <v>0</v>
      </c>
      <c r="M58">
        <f t="shared" si="0"/>
        <v>0</v>
      </c>
      <c r="N58" s="57">
        <f t="shared" si="2"/>
        <v>0</v>
      </c>
      <c r="O58" s="57">
        <f t="shared" si="3"/>
        <v>0</v>
      </c>
      <c r="P58" s="57">
        <f t="shared" si="6"/>
        <v>0</v>
      </c>
      <c r="Q58" s="52"/>
      <c r="R58" s="57">
        <f t="shared" si="7"/>
        <v>0</v>
      </c>
      <c r="S58" s="104">
        <f>'дек 2018'!W58</f>
        <v>330.22829999999999</v>
      </c>
      <c r="T58" s="96">
        <f t="shared" si="5"/>
        <v>330.22829999999999</v>
      </c>
      <c r="U58" s="62">
        <f>T58</f>
        <v>330.22829999999999</v>
      </c>
      <c r="V58" s="52"/>
      <c r="W58" s="52">
        <f t="shared" si="8"/>
        <v>0</v>
      </c>
    </row>
    <row r="59" spans="1:23" ht="15" thickBot="1">
      <c r="A59" s="3">
        <v>1893425</v>
      </c>
      <c r="B59" s="83">
        <v>43400</v>
      </c>
      <c r="C59" s="4">
        <v>51</v>
      </c>
      <c r="D59" s="94">
        <v>25199</v>
      </c>
      <c r="E59" s="91">
        <v>16657</v>
      </c>
      <c r="F59" s="91">
        <v>8237</v>
      </c>
      <c r="G59" s="4" t="s">
        <v>9</v>
      </c>
      <c r="H59" s="40">
        <f>E59-'май 2018'!E61</f>
        <v>4866</v>
      </c>
      <c r="I59" s="42">
        <f>F59-'май 2018'!F61</f>
        <v>2764</v>
      </c>
      <c r="J59" s="51">
        <f>'дек 2018'!E59</f>
        <v>16403</v>
      </c>
      <c r="K59" s="51">
        <f>'дек 2018'!F59</f>
        <v>8069</v>
      </c>
      <c r="L59">
        <f t="shared" si="0"/>
        <v>254</v>
      </c>
      <c r="M59">
        <f t="shared" si="0"/>
        <v>168</v>
      </c>
      <c r="N59" s="57">
        <f t="shared" si="2"/>
        <v>1569.72</v>
      </c>
      <c r="O59" s="57">
        <f t="shared" si="3"/>
        <v>384.72</v>
      </c>
      <c r="P59" s="57">
        <f t="shared" si="6"/>
        <v>1954.44</v>
      </c>
      <c r="Q59" s="52"/>
      <c r="R59" s="102">
        <f t="shared" si="7"/>
        <v>2013.0732</v>
      </c>
      <c r="S59" s="104">
        <f>'дек 2018'!W59</f>
        <v>0</v>
      </c>
      <c r="T59" s="96">
        <f>R59+S59</f>
        <v>2013.0732</v>
      </c>
      <c r="U59" s="62">
        <f>T59</f>
        <v>2013.0732</v>
      </c>
      <c r="V59" s="52"/>
      <c r="W59" s="52">
        <f t="shared" si="8"/>
        <v>0</v>
      </c>
    </row>
    <row r="60" spans="1:23" ht="15" thickBot="1">
      <c r="A60" s="3">
        <v>1887493</v>
      </c>
      <c r="B60" s="83">
        <v>43400</v>
      </c>
      <c r="C60" s="4">
        <v>52</v>
      </c>
      <c r="D60" s="94">
        <v>7487</v>
      </c>
      <c r="E60" s="91">
        <v>4887</v>
      </c>
      <c r="F60" s="91">
        <v>2163</v>
      </c>
      <c r="G60" s="4" t="s">
        <v>9</v>
      </c>
      <c r="H60" s="40">
        <f>E60-'май 2018'!E62</f>
        <v>504</v>
      </c>
      <c r="I60" s="42">
        <f>F60-'май 2018'!F62</f>
        <v>233</v>
      </c>
      <c r="J60" s="51">
        <f>'дек 2018'!E60</f>
        <v>4887</v>
      </c>
      <c r="K60" s="51">
        <f>'дек 2018'!F60</f>
        <v>2163</v>
      </c>
      <c r="L60">
        <f t="shared" si="0"/>
        <v>0</v>
      </c>
      <c r="M60">
        <f t="shared" si="0"/>
        <v>0</v>
      </c>
      <c r="N60" s="57">
        <f t="shared" si="2"/>
        <v>0</v>
      </c>
      <c r="O60" s="57">
        <f t="shared" si="3"/>
        <v>0</v>
      </c>
      <c r="P60" s="57">
        <f t="shared" si="6"/>
        <v>0</v>
      </c>
      <c r="Q60" s="52"/>
      <c r="R60" s="57">
        <f t="shared" si="7"/>
        <v>0</v>
      </c>
      <c r="S60" s="76">
        <f>'дек 2018'!W60</f>
        <v>-611.14650000000006</v>
      </c>
      <c r="T60" s="100">
        <f t="shared" si="5"/>
        <v>-611.14650000000006</v>
      </c>
      <c r="U60" s="77"/>
      <c r="V60" s="52"/>
      <c r="W60" s="54">
        <f t="shared" si="8"/>
        <v>-611.14650000000006</v>
      </c>
    </row>
    <row r="61" spans="1:23" ht="15" thickBot="1">
      <c r="A61" s="3">
        <v>1899001</v>
      </c>
      <c r="B61" s="83">
        <v>43400</v>
      </c>
      <c r="C61" s="4">
        <v>53</v>
      </c>
      <c r="D61" s="94">
        <v>56400</v>
      </c>
      <c r="E61" s="91">
        <v>35141</v>
      </c>
      <c r="F61" s="91">
        <v>19701</v>
      </c>
      <c r="G61" s="4" t="s">
        <v>9</v>
      </c>
      <c r="H61" s="40">
        <f>E61-'май 2018'!E63</f>
        <v>1040</v>
      </c>
      <c r="I61" s="42">
        <f>F61-'май 2018'!F63</f>
        <v>2194</v>
      </c>
      <c r="J61" s="51">
        <f>'дек 2018'!E61</f>
        <v>35135</v>
      </c>
      <c r="K61" s="51">
        <f>'дек 2018'!F61</f>
        <v>19698</v>
      </c>
      <c r="L61">
        <f t="shared" si="0"/>
        <v>6</v>
      </c>
      <c r="M61">
        <f t="shared" si="0"/>
        <v>3</v>
      </c>
      <c r="N61" s="57">
        <f t="shared" si="2"/>
        <v>37.08</v>
      </c>
      <c r="O61" s="57">
        <f t="shared" si="3"/>
        <v>6.87</v>
      </c>
      <c r="P61" s="57">
        <f t="shared" si="6"/>
        <v>43.949999999999996</v>
      </c>
      <c r="Q61" s="52">
        <f>'дек 2018'!V61</f>
        <v>0.67539999999999623</v>
      </c>
      <c r="R61" s="57">
        <f t="shared" si="7"/>
        <v>44.5931</v>
      </c>
      <c r="S61" s="76">
        <f>'дек 2018'!W61</f>
        <v>0</v>
      </c>
      <c r="T61" s="96">
        <f t="shared" si="5"/>
        <v>44.5931</v>
      </c>
      <c r="U61" s="77"/>
      <c r="V61" s="52"/>
      <c r="W61" s="52">
        <f t="shared" si="8"/>
        <v>44.5931</v>
      </c>
    </row>
    <row r="62" spans="1:23" ht="15" thickBot="1">
      <c r="A62" s="3">
        <v>1897503</v>
      </c>
      <c r="B62" s="83">
        <v>43400</v>
      </c>
      <c r="C62" s="4">
        <v>54</v>
      </c>
      <c r="D62" s="94">
        <v>426</v>
      </c>
      <c r="E62" s="91">
        <v>229</v>
      </c>
      <c r="F62" s="91">
        <v>184</v>
      </c>
      <c r="G62" s="4" t="s">
        <v>9</v>
      </c>
      <c r="H62" s="40">
        <f>E62-'май 2018'!E64</f>
        <v>3</v>
      </c>
      <c r="I62" s="42">
        <f>F62-'май 2018'!F64</f>
        <v>8</v>
      </c>
      <c r="J62" s="51">
        <f>'дек 2018'!E62</f>
        <v>229</v>
      </c>
      <c r="K62" s="51">
        <f>'дек 2018'!F62</f>
        <v>184</v>
      </c>
      <c r="L62">
        <f t="shared" si="0"/>
        <v>0</v>
      </c>
      <c r="M62">
        <f t="shared" si="0"/>
        <v>0</v>
      </c>
      <c r="N62" s="57">
        <f t="shared" si="2"/>
        <v>0</v>
      </c>
      <c r="O62" s="57">
        <f t="shared" si="3"/>
        <v>0</v>
      </c>
      <c r="P62" s="57">
        <f t="shared" si="6"/>
        <v>0</v>
      </c>
      <c r="Q62" s="52"/>
      <c r="R62" s="57">
        <f t="shared" si="7"/>
        <v>0</v>
      </c>
      <c r="S62" s="76">
        <f>'дек 2018'!W62</f>
        <v>37.327200000000005</v>
      </c>
      <c r="T62" s="77">
        <f t="shared" si="5"/>
        <v>37.327200000000005</v>
      </c>
      <c r="U62" s="77"/>
      <c r="V62" s="52"/>
      <c r="W62" s="52">
        <f t="shared" si="8"/>
        <v>37.327200000000005</v>
      </c>
    </row>
    <row r="63" spans="1:23" ht="15" thickBot="1">
      <c r="A63" s="3">
        <v>1892300</v>
      </c>
      <c r="B63" s="83">
        <v>43400</v>
      </c>
      <c r="C63" s="4">
        <v>55</v>
      </c>
      <c r="D63" s="94">
        <v>8767</v>
      </c>
      <c r="E63" s="91">
        <v>6234</v>
      </c>
      <c r="F63" s="91">
        <v>2489</v>
      </c>
      <c r="G63" s="4" t="s">
        <v>9</v>
      </c>
      <c r="H63" s="40">
        <f>E63-'май 2018'!E65</f>
        <v>937</v>
      </c>
      <c r="I63" s="42">
        <f>F63-'май 2018'!F65</f>
        <v>484</v>
      </c>
      <c r="J63" s="51">
        <f>'дек 2018'!E63</f>
        <v>6004</v>
      </c>
      <c r="K63" s="51">
        <f>'дек 2018'!F63</f>
        <v>2359</v>
      </c>
      <c r="L63">
        <f t="shared" si="0"/>
        <v>230</v>
      </c>
      <c r="M63">
        <f t="shared" si="0"/>
        <v>130</v>
      </c>
      <c r="N63" s="57">
        <f t="shared" si="2"/>
        <v>1421.3999999999999</v>
      </c>
      <c r="O63" s="57">
        <f t="shared" si="3"/>
        <v>297.7</v>
      </c>
      <c r="P63" s="57">
        <f t="shared" si="6"/>
        <v>1719.1</v>
      </c>
      <c r="Q63" s="52"/>
      <c r="R63" s="102">
        <f t="shared" si="7"/>
        <v>1770.673</v>
      </c>
      <c r="S63" s="104">
        <f>'дек 2018'!W63</f>
        <v>0</v>
      </c>
      <c r="T63" s="96">
        <f t="shared" si="5"/>
        <v>1770.673</v>
      </c>
      <c r="U63" s="62">
        <f>T63</f>
        <v>1770.673</v>
      </c>
      <c r="V63" s="52"/>
      <c r="W63" s="52">
        <f t="shared" si="8"/>
        <v>0</v>
      </c>
    </row>
    <row r="64" spans="1:23" ht="15" thickBot="1">
      <c r="A64" s="3">
        <v>1898851</v>
      </c>
      <c r="B64" s="83">
        <v>43400</v>
      </c>
      <c r="C64" s="4">
        <v>56</v>
      </c>
      <c r="D64" s="94">
        <v>22442</v>
      </c>
      <c r="E64" s="91">
        <v>14776</v>
      </c>
      <c r="F64" s="91">
        <v>6967</v>
      </c>
      <c r="G64" s="4" t="s">
        <v>9</v>
      </c>
      <c r="H64" s="40">
        <f>E64-'май 2018'!E66</f>
        <v>1714</v>
      </c>
      <c r="I64" s="42">
        <f>F64-'май 2018'!F66</f>
        <v>792</v>
      </c>
      <c r="J64" s="51">
        <f>'дек 2018'!E64</f>
        <v>14776</v>
      </c>
      <c r="K64" s="51">
        <f>'дек 2018'!F64</f>
        <v>6967</v>
      </c>
      <c r="L64">
        <f t="shared" si="0"/>
        <v>0</v>
      </c>
      <c r="M64">
        <f t="shared" si="0"/>
        <v>0</v>
      </c>
      <c r="N64" s="57">
        <f t="shared" si="2"/>
        <v>0</v>
      </c>
      <c r="O64" s="57">
        <f t="shared" si="3"/>
        <v>0</v>
      </c>
      <c r="P64" s="57">
        <f t="shared" si="6"/>
        <v>0</v>
      </c>
      <c r="Q64" s="52"/>
      <c r="R64" s="57">
        <f t="shared" si="7"/>
        <v>0</v>
      </c>
      <c r="S64" s="104">
        <f>'дек 2018'!W64</f>
        <v>605.72239999999988</v>
      </c>
      <c r="T64" s="96">
        <f t="shared" si="5"/>
        <v>605.72239999999988</v>
      </c>
      <c r="U64" s="77"/>
      <c r="V64" s="52"/>
      <c r="W64" s="52">
        <f t="shared" si="8"/>
        <v>605.72239999999988</v>
      </c>
    </row>
    <row r="65" spans="1:23" ht="15" thickBot="1">
      <c r="A65" s="3">
        <v>1900126</v>
      </c>
      <c r="B65" s="83">
        <v>43400</v>
      </c>
      <c r="C65" s="4">
        <v>57</v>
      </c>
      <c r="D65" s="94">
        <v>5058</v>
      </c>
      <c r="E65" s="91">
        <v>3936</v>
      </c>
      <c r="F65" s="91">
        <v>1066</v>
      </c>
      <c r="G65" s="4" t="s">
        <v>9</v>
      </c>
      <c r="H65" s="40">
        <f>E65-'май 2018'!E67</f>
        <v>263</v>
      </c>
      <c r="I65" s="42">
        <f>F65-'май 2018'!F67</f>
        <v>62</v>
      </c>
      <c r="J65" s="51">
        <f>'дек 2018'!E65</f>
        <v>3936</v>
      </c>
      <c r="K65" s="51">
        <f>'дек 2018'!F65</f>
        <v>1066</v>
      </c>
      <c r="L65">
        <f t="shared" si="0"/>
        <v>0</v>
      </c>
      <c r="M65">
        <f t="shared" si="0"/>
        <v>0</v>
      </c>
      <c r="N65" s="57">
        <f t="shared" si="2"/>
        <v>0</v>
      </c>
      <c r="O65" s="57">
        <f t="shared" si="3"/>
        <v>0</v>
      </c>
      <c r="P65" s="57">
        <f t="shared" si="6"/>
        <v>0</v>
      </c>
      <c r="Q65" s="52"/>
      <c r="R65" s="57">
        <f t="shared" si="7"/>
        <v>0</v>
      </c>
      <c r="S65" s="104">
        <f>'дек 2018'!W65</f>
        <v>118.98559999999999</v>
      </c>
      <c r="T65" s="96">
        <f t="shared" si="5"/>
        <v>118.98559999999999</v>
      </c>
      <c r="U65" s="77"/>
      <c r="V65" s="52"/>
      <c r="W65" s="52">
        <f t="shared" si="8"/>
        <v>118.98559999999999</v>
      </c>
    </row>
    <row r="66" spans="1:23" ht="15" thickBot="1">
      <c r="A66" s="3">
        <v>1899583</v>
      </c>
      <c r="B66" s="83">
        <v>43400</v>
      </c>
      <c r="C66" s="4">
        <v>58</v>
      </c>
      <c r="D66" s="94">
        <v>1629</v>
      </c>
      <c r="E66" s="91">
        <v>878</v>
      </c>
      <c r="F66" s="91">
        <v>553</v>
      </c>
      <c r="G66" s="4" t="s">
        <v>9</v>
      </c>
      <c r="H66" s="40">
        <f>E66-'май 2018'!E68</f>
        <v>106</v>
      </c>
      <c r="I66" s="42">
        <f>F66-'май 2018'!F68</f>
        <v>75</v>
      </c>
      <c r="J66" s="51">
        <f>'дек 2018'!E66</f>
        <v>878</v>
      </c>
      <c r="K66" s="51">
        <f>'дек 2018'!F66</f>
        <v>553</v>
      </c>
      <c r="L66">
        <f t="shared" si="0"/>
        <v>0</v>
      </c>
      <c r="M66">
        <f t="shared" si="0"/>
        <v>0</v>
      </c>
      <c r="N66" s="57">
        <f t="shared" si="2"/>
        <v>0</v>
      </c>
      <c r="O66" s="57">
        <f t="shared" si="3"/>
        <v>0</v>
      </c>
      <c r="P66" s="57">
        <f t="shared" si="6"/>
        <v>0</v>
      </c>
      <c r="Q66" s="52"/>
      <c r="R66" s="57">
        <f t="shared" si="7"/>
        <v>0</v>
      </c>
      <c r="S66" s="76">
        <f>'дек 2018'!W66</f>
        <v>426.23460000000006</v>
      </c>
      <c r="T66" s="77">
        <f t="shared" si="5"/>
        <v>426.23460000000006</v>
      </c>
      <c r="U66" s="77"/>
      <c r="V66" s="52"/>
      <c r="W66" s="52">
        <f t="shared" si="8"/>
        <v>426.23460000000006</v>
      </c>
    </row>
    <row r="67" spans="1:23" ht="15" thickBot="1">
      <c r="A67" s="3">
        <v>1895451</v>
      </c>
      <c r="B67" s="83">
        <v>43400</v>
      </c>
      <c r="C67" s="4">
        <v>59</v>
      </c>
      <c r="D67" s="94">
        <v>575</v>
      </c>
      <c r="E67" s="91">
        <v>384</v>
      </c>
      <c r="F67" s="91">
        <v>175</v>
      </c>
      <c r="G67" s="4" t="s">
        <v>9</v>
      </c>
      <c r="H67" s="40">
        <f>E67-'май 2018'!E69</f>
        <v>26</v>
      </c>
      <c r="I67" s="42">
        <f>F67-'май 2018'!F69</f>
        <v>7</v>
      </c>
      <c r="J67" s="51">
        <f>'дек 2018'!E67</f>
        <v>384</v>
      </c>
      <c r="K67" s="51">
        <f>'дек 2018'!F67</f>
        <v>175</v>
      </c>
      <c r="L67">
        <f t="shared" si="0"/>
        <v>0</v>
      </c>
      <c r="M67">
        <f t="shared" si="0"/>
        <v>0</v>
      </c>
      <c r="N67" s="57">
        <f t="shared" si="2"/>
        <v>0</v>
      </c>
      <c r="O67" s="57">
        <f t="shared" si="3"/>
        <v>0</v>
      </c>
      <c r="P67" s="57">
        <f t="shared" si="6"/>
        <v>0</v>
      </c>
      <c r="Q67" s="52"/>
      <c r="R67" s="57">
        <f t="shared" si="7"/>
        <v>0</v>
      </c>
      <c r="S67" s="76">
        <f>'дек 2018'!W67</f>
        <v>18.787200000000002</v>
      </c>
      <c r="T67" s="77">
        <f t="shared" si="5"/>
        <v>18.787200000000002</v>
      </c>
      <c r="U67" s="77"/>
      <c r="V67" s="52"/>
      <c r="W67" s="52">
        <f t="shared" si="8"/>
        <v>18.787200000000002</v>
      </c>
    </row>
    <row r="68" spans="1:23" ht="15" thickBot="1">
      <c r="A68" s="3">
        <v>1893420</v>
      </c>
      <c r="B68" s="83">
        <v>43400</v>
      </c>
      <c r="C68" s="4">
        <v>60</v>
      </c>
      <c r="D68" s="92">
        <v>1645</v>
      </c>
      <c r="E68" s="90">
        <v>992</v>
      </c>
      <c r="F68" s="90">
        <v>318</v>
      </c>
      <c r="G68" s="4" t="s">
        <v>9</v>
      </c>
      <c r="H68" s="40">
        <f>E68-'май 2018'!E70</f>
        <v>65</v>
      </c>
      <c r="I68" s="42">
        <f>F68-'май 2018'!F70</f>
        <v>0</v>
      </c>
      <c r="J68" s="51">
        <f>'дек 2018'!E68</f>
        <v>984</v>
      </c>
      <c r="K68" s="51">
        <f>'дек 2018'!F68</f>
        <v>318</v>
      </c>
      <c r="L68">
        <f t="shared" si="0"/>
        <v>8</v>
      </c>
      <c r="M68">
        <f t="shared" si="0"/>
        <v>0</v>
      </c>
      <c r="N68" s="57">
        <f t="shared" si="2"/>
        <v>49.44</v>
      </c>
      <c r="O68" s="57">
        <f t="shared" si="3"/>
        <v>0</v>
      </c>
      <c r="P68" s="57">
        <f t="shared" si="6"/>
        <v>49.44</v>
      </c>
      <c r="Q68" s="52"/>
      <c r="R68" s="57">
        <f t="shared" si="7"/>
        <v>50.923199999999994</v>
      </c>
      <c r="S68" s="76">
        <f>'дек 2018'!W68</f>
        <v>353.78440000000001</v>
      </c>
      <c r="T68" s="77">
        <f t="shared" si="5"/>
        <v>404.70760000000001</v>
      </c>
      <c r="U68" s="77"/>
      <c r="V68" s="52"/>
      <c r="W68" s="52">
        <f t="shared" si="8"/>
        <v>404.70760000000001</v>
      </c>
    </row>
    <row r="69" spans="1:23" ht="15" thickBot="1">
      <c r="A69" s="3">
        <v>1896958</v>
      </c>
      <c r="B69" s="83">
        <v>43400</v>
      </c>
      <c r="C69" s="4" t="s">
        <v>15</v>
      </c>
      <c r="D69" s="94">
        <v>3300</v>
      </c>
      <c r="E69" s="91">
        <v>2170</v>
      </c>
      <c r="F69" s="91">
        <v>619</v>
      </c>
      <c r="G69" s="4" t="s">
        <v>9</v>
      </c>
      <c r="H69" s="40">
        <f>E69-'май 2018'!E71</f>
        <v>157</v>
      </c>
      <c r="I69" s="42">
        <f>F69-'май 2018'!F71</f>
        <v>60</v>
      </c>
      <c r="J69" s="51">
        <f>'дек 2018'!E69</f>
        <v>2170</v>
      </c>
      <c r="K69" s="51">
        <f>'дек 2018'!F69</f>
        <v>619</v>
      </c>
      <c r="L69">
        <f t="shared" ref="L69:M84" si="9">E69-J69</f>
        <v>0</v>
      </c>
      <c r="M69">
        <f t="shared" si="9"/>
        <v>0</v>
      </c>
      <c r="N69" s="57">
        <f t="shared" si="2"/>
        <v>0</v>
      </c>
      <c r="O69" s="57">
        <f t="shared" si="3"/>
        <v>0</v>
      </c>
      <c r="P69" s="57">
        <f t="shared" si="6"/>
        <v>0</v>
      </c>
      <c r="Q69" s="52"/>
      <c r="R69" s="57">
        <f t="shared" si="7"/>
        <v>0</v>
      </c>
      <c r="S69" s="104">
        <f>'дек 2018'!W69</f>
        <v>231.7088</v>
      </c>
      <c r="T69" s="96">
        <f t="shared" si="5"/>
        <v>231.7088</v>
      </c>
      <c r="U69" s="77"/>
      <c r="V69" s="52"/>
      <c r="W69" s="52">
        <f t="shared" si="8"/>
        <v>231.7088</v>
      </c>
    </row>
    <row r="70" spans="1:23" ht="15" thickBot="1">
      <c r="A70" s="3">
        <v>1897047</v>
      </c>
      <c r="B70" s="83">
        <v>43400</v>
      </c>
      <c r="C70" s="4">
        <v>61</v>
      </c>
      <c r="D70" s="94">
        <v>2963</v>
      </c>
      <c r="E70" s="91">
        <v>1759</v>
      </c>
      <c r="F70" s="91">
        <v>528</v>
      </c>
      <c r="G70" s="4" t="s">
        <v>9</v>
      </c>
      <c r="H70" s="40">
        <f>E70-'май 2018'!E72</f>
        <v>177</v>
      </c>
      <c r="I70" s="42">
        <f>F70-'май 2018'!F72</f>
        <v>42</v>
      </c>
      <c r="J70" s="51">
        <f>'дек 2018'!E70</f>
        <v>1759</v>
      </c>
      <c r="K70" s="51">
        <f>'дек 2018'!F70</f>
        <v>528</v>
      </c>
      <c r="L70">
        <f t="shared" si="9"/>
        <v>0</v>
      </c>
      <c r="M70">
        <f t="shared" si="9"/>
        <v>0</v>
      </c>
      <c r="N70" s="57">
        <f t="shared" si="2"/>
        <v>0</v>
      </c>
      <c r="O70" s="57">
        <f t="shared" si="3"/>
        <v>0</v>
      </c>
      <c r="P70" s="57">
        <f t="shared" si="6"/>
        <v>0</v>
      </c>
      <c r="Q70" s="52"/>
      <c r="R70" s="57">
        <f t="shared" si="7"/>
        <v>0</v>
      </c>
      <c r="S70" s="104">
        <f>'дек 2018'!W70</f>
        <v>142.54460000000006</v>
      </c>
      <c r="T70" s="97">
        <f t="shared" si="5"/>
        <v>142.54460000000006</v>
      </c>
      <c r="U70" s="77"/>
      <c r="V70" s="52"/>
      <c r="W70" s="52">
        <f t="shared" si="8"/>
        <v>142.54460000000006</v>
      </c>
    </row>
    <row r="71" spans="1:23" ht="15" thickBot="1">
      <c r="A71" s="3">
        <v>5038385</v>
      </c>
      <c r="B71" s="83">
        <v>43400</v>
      </c>
      <c r="C71" s="4">
        <v>62</v>
      </c>
      <c r="D71" s="94">
        <v>24819</v>
      </c>
      <c r="E71" s="91">
        <v>14728</v>
      </c>
      <c r="F71" s="91">
        <v>8600</v>
      </c>
      <c r="G71" s="4" t="s">
        <v>16</v>
      </c>
      <c r="H71" s="40">
        <f>E71-'май 2018'!E73</f>
        <v>1221</v>
      </c>
      <c r="I71" s="42">
        <f>F71-'май 2018'!F73</f>
        <v>647</v>
      </c>
      <c r="J71" s="51">
        <f>'дек 2018'!E71</f>
        <v>14495</v>
      </c>
      <c r="K71" s="51">
        <f>'дек 2018'!F71</f>
        <v>8453</v>
      </c>
      <c r="L71">
        <f t="shared" si="9"/>
        <v>233</v>
      </c>
      <c r="M71">
        <f t="shared" si="9"/>
        <v>147</v>
      </c>
      <c r="N71" s="57">
        <f t="shared" si="2"/>
        <v>1439.9399999999998</v>
      </c>
      <c r="O71" s="57">
        <f t="shared" si="3"/>
        <v>336.63</v>
      </c>
      <c r="P71" s="57">
        <f t="shared" si="6"/>
        <v>1776.5699999999997</v>
      </c>
      <c r="Q71" s="52"/>
      <c r="R71" s="102">
        <f t="shared" si="7"/>
        <v>1829.8670999999997</v>
      </c>
      <c r="S71" s="104">
        <f>'дек 2018'!W71</f>
        <v>0</v>
      </c>
      <c r="T71" s="96">
        <f t="shared" si="5"/>
        <v>1829.8670999999997</v>
      </c>
      <c r="U71" s="62">
        <f>T71</f>
        <v>1829.8670999999997</v>
      </c>
      <c r="V71" s="52"/>
      <c r="W71" s="52">
        <f t="shared" si="8"/>
        <v>0</v>
      </c>
    </row>
    <row r="72" spans="1:23" ht="15" thickBot="1">
      <c r="A72" s="3">
        <v>1851821</v>
      </c>
      <c r="B72" s="83">
        <v>43400</v>
      </c>
      <c r="C72" s="4" t="s">
        <v>17</v>
      </c>
      <c r="D72" s="92">
        <v>7714</v>
      </c>
      <c r="E72" s="90">
        <v>6197</v>
      </c>
      <c r="F72" s="90">
        <v>1492</v>
      </c>
      <c r="G72" s="4" t="s">
        <v>9</v>
      </c>
      <c r="H72" s="40">
        <f>E72-'май 2018'!E74</f>
        <v>4701</v>
      </c>
      <c r="I72" s="42">
        <f>F72-'май 2018'!F74</f>
        <v>876</v>
      </c>
      <c r="J72" s="51">
        <f>'дек 2018'!E72</f>
        <v>6197</v>
      </c>
      <c r="K72" s="51">
        <f>'дек 2018'!F72</f>
        <v>1492</v>
      </c>
      <c r="L72">
        <f t="shared" si="9"/>
        <v>0</v>
      </c>
      <c r="M72">
        <f t="shared" si="9"/>
        <v>0</v>
      </c>
      <c r="N72" s="57">
        <f t="shared" ref="N72:N135" si="10">L72*6.18</f>
        <v>0</v>
      </c>
      <c r="O72" s="57">
        <f t="shared" ref="O72:O135" si="11">M72*2.29</f>
        <v>0</v>
      </c>
      <c r="P72" s="57">
        <f t="shared" si="6"/>
        <v>0</v>
      </c>
      <c r="Q72" s="52">
        <f>'дек 2018'!V72</f>
        <v>34.019399999999905</v>
      </c>
      <c r="R72" s="54">
        <f t="shared" si="7"/>
        <v>-34.019399999999905</v>
      </c>
      <c r="S72" s="76">
        <f>'дек 2018'!W72</f>
        <v>0</v>
      </c>
      <c r="T72" s="100">
        <f t="shared" si="5"/>
        <v>-34.019399999999905</v>
      </c>
      <c r="U72" s="77"/>
      <c r="V72" s="52"/>
      <c r="W72" s="54">
        <f t="shared" si="8"/>
        <v>-34.019399999999905</v>
      </c>
    </row>
    <row r="73" spans="1:23" ht="15" thickBot="1">
      <c r="A73" s="3">
        <v>1832248</v>
      </c>
      <c r="B73" s="83">
        <v>43400</v>
      </c>
      <c r="C73" s="4">
        <v>63</v>
      </c>
      <c r="D73" s="94">
        <v>2398</v>
      </c>
      <c r="E73" s="91">
        <v>1691</v>
      </c>
      <c r="F73" s="91">
        <v>671</v>
      </c>
      <c r="G73" s="4" t="s">
        <v>9</v>
      </c>
      <c r="H73" s="40">
        <f>E73-'май 2018'!E75</f>
        <v>-3541</v>
      </c>
      <c r="I73" s="42">
        <f>F73-'май 2018'!F75</f>
        <v>-504</v>
      </c>
      <c r="J73" s="51">
        <f>'дек 2018'!E73</f>
        <v>1691</v>
      </c>
      <c r="K73" s="51">
        <f>'дек 2018'!F73</f>
        <v>671</v>
      </c>
      <c r="L73">
        <f t="shared" si="9"/>
        <v>0</v>
      </c>
      <c r="M73">
        <f t="shared" si="9"/>
        <v>0</v>
      </c>
      <c r="N73" s="57">
        <f t="shared" si="10"/>
        <v>0</v>
      </c>
      <c r="O73" s="57">
        <f t="shared" si="11"/>
        <v>0</v>
      </c>
      <c r="P73" s="57">
        <f t="shared" si="6"/>
        <v>0</v>
      </c>
      <c r="Q73" s="52"/>
      <c r="R73" s="57">
        <f t="shared" si="7"/>
        <v>0</v>
      </c>
      <c r="S73" s="76">
        <f>'дек 2018'!W73</f>
        <v>-92.75199999999991</v>
      </c>
      <c r="T73" s="72">
        <f t="shared" ref="T73:T136" si="12">R73+S73</f>
        <v>-92.75199999999991</v>
      </c>
      <c r="U73" s="77"/>
      <c r="V73" s="52"/>
      <c r="W73" s="54">
        <f t="shared" si="8"/>
        <v>-92.75199999999991</v>
      </c>
    </row>
    <row r="74" spans="1:23" ht="15" thickBot="1">
      <c r="A74" s="3">
        <v>1854020</v>
      </c>
      <c r="B74" s="83">
        <v>43400</v>
      </c>
      <c r="C74" s="4">
        <v>64</v>
      </c>
      <c r="D74" s="94">
        <v>15826</v>
      </c>
      <c r="E74" s="91">
        <v>10003</v>
      </c>
      <c r="F74" s="91">
        <v>5715</v>
      </c>
      <c r="G74" s="4" t="s">
        <v>9</v>
      </c>
      <c r="H74" s="40">
        <f>E74-'май 2018'!E76</f>
        <v>40</v>
      </c>
      <c r="I74" s="42">
        <f>F74-'май 2018'!F76</f>
        <v>4</v>
      </c>
      <c r="J74" s="51">
        <f>'дек 2018'!E74</f>
        <v>10003</v>
      </c>
      <c r="K74" s="51">
        <f>'дек 2018'!F74</f>
        <v>5715</v>
      </c>
      <c r="L74">
        <f t="shared" si="9"/>
        <v>0</v>
      </c>
      <c r="M74">
        <f t="shared" si="9"/>
        <v>0</v>
      </c>
      <c r="N74" s="57">
        <f t="shared" si="10"/>
        <v>0</v>
      </c>
      <c r="O74" s="57">
        <f t="shared" si="11"/>
        <v>0</v>
      </c>
      <c r="P74" s="57">
        <f t="shared" si="6"/>
        <v>0</v>
      </c>
      <c r="Q74" s="52"/>
      <c r="R74" s="57">
        <f t="shared" si="7"/>
        <v>0</v>
      </c>
      <c r="S74" s="76">
        <f>'дек 2018'!W74</f>
        <v>98.570999999999998</v>
      </c>
      <c r="T74" s="71">
        <f t="shared" si="12"/>
        <v>98.570999999999998</v>
      </c>
      <c r="U74" s="77"/>
      <c r="V74" s="52"/>
      <c r="W74" s="52">
        <f t="shared" ref="W74:W137" si="13">T74-U74</f>
        <v>98.570999999999998</v>
      </c>
    </row>
    <row r="75" spans="1:23" ht="15" thickBot="1">
      <c r="A75" s="3">
        <v>1899103</v>
      </c>
      <c r="B75" s="83">
        <v>43400</v>
      </c>
      <c r="C75" s="4">
        <v>65</v>
      </c>
      <c r="D75" s="94">
        <v>13749</v>
      </c>
      <c r="E75" s="91">
        <v>8733</v>
      </c>
      <c r="F75" s="91">
        <v>4446</v>
      </c>
      <c r="G75" s="4" t="s">
        <v>9</v>
      </c>
      <c r="H75" s="40">
        <f>E75-'май 2018'!E77</f>
        <v>963</v>
      </c>
      <c r="I75" s="42">
        <f>F75-'май 2018'!F77</f>
        <v>647</v>
      </c>
      <c r="J75" s="51">
        <f>'дек 2018'!E75</f>
        <v>8733</v>
      </c>
      <c r="K75" s="51">
        <f>'дек 2018'!F75</f>
        <v>4446</v>
      </c>
      <c r="L75">
        <f t="shared" si="9"/>
        <v>0</v>
      </c>
      <c r="M75">
        <f t="shared" si="9"/>
        <v>0</v>
      </c>
      <c r="N75" s="57">
        <f t="shared" si="10"/>
        <v>0</v>
      </c>
      <c r="O75" s="57">
        <f t="shared" si="11"/>
        <v>0</v>
      </c>
      <c r="P75" s="57">
        <f t="shared" ref="P75:P138" si="14">N75+O75</f>
        <v>0</v>
      </c>
      <c r="Q75" s="52"/>
      <c r="R75" s="57">
        <f t="shared" ref="R75:R138" si="15">P75+P75*3%-Q75</f>
        <v>0</v>
      </c>
      <c r="S75" s="76">
        <f>'дек 2018'!W75</f>
        <v>-919</v>
      </c>
      <c r="T75" s="100">
        <f t="shared" si="12"/>
        <v>-919</v>
      </c>
      <c r="U75" s="71"/>
      <c r="V75" s="52"/>
      <c r="W75" s="54">
        <f t="shared" si="13"/>
        <v>-919</v>
      </c>
    </row>
    <row r="76" spans="1:23" ht="15" thickBot="1">
      <c r="A76" s="3">
        <v>1897162</v>
      </c>
      <c r="B76" s="83">
        <v>43400</v>
      </c>
      <c r="C76" s="4">
        <v>66</v>
      </c>
      <c r="D76" s="94">
        <v>11553</v>
      </c>
      <c r="E76" s="91">
        <v>6273</v>
      </c>
      <c r="F76" s="91">
        <v>4881</v>
      </c>
      <c r="G76" s="4" t="s">
        <v>9</v>
      </c>
      <c r="H76" s="40">
        <f>E76-'май 2018'!E78</f>
        <v>1214</v>
      </c>
      <c r="I76" s="42">
        <f>F76-'май 2018'!F78</f>
        <v>907</v>
      </c>
      <c r="J76" s="51">
        <f>'дек 2018'!E76</f>
        <v>6273</v>
      </c>
      <c r="K76" s="51">
        <f>'дек 2018'!F76</f>
        <v>4881</v>
      </c>
      <c r="L76">
        <f t="shared" si="9"/>
        <v>0</v>
      </c>
      <c r="M76">
        <f t="shared" si="9"/>
        <v>0</v>
      </c>
      <c r="N76" s="57">
        <f t="shared" si="10"/>
        <v>0</v>
      </c>
      <c r="O76" s="57">
        <f t="shared" si="11"/>
        <v>0</v>
      </c>
      <c r="P76" s="57">
        <f t="shared" si="14"/>
        <v>0</v>
      </c>
      <c r="Q76" s="52"/>
      <c r="R76" s="57">
        <f t="shared" si="15"/>
        <v>0</v>
      </c>
      <c r="S76" s="76">
        <f>'дек 2018'!W76</f>
        <v>0</v>
      </c>
      <c r="T76" s="97">
        <f t="shared" si="12"/>
        <v>0</v>
      </c>
      <c r="U76" s="62">
        <v>5000</v>
      </c>
      <c r="V76" s="52">
        <f>U76-T76</f>
        <v>5000</v>
      </c>
      <c r="W76" s="54">
        <f t="shared" si="13"/>
        <v>-5000</v>
      </c>
    </row>
    <row r="77" spans="1:23" ht="15" thickBot="1">
      <c r="A77" s="3">
        <v>1897281</v>
      </c>
      <c r="B77" s="83">
        <v>43400</v>
      </c>
      <c r="C77" s="4">
        <v>67</v>
      </c>
      <c r="D77" s="94">
        <v>2487</v>
      </c>
      <c r="E77" s="91">
        <v>1585</v>
      </c>
      <c r="F77" s="91">
        <v>576</v>
      </c>
      <c r="G77" s="4" t="s">
        <v>9</v>
      </c>
      <c r="H77" s="40">
        <f>E77-'май 2018'!E79</f>
        <v>219</v>
      </c>
      <c r="I77" s="42">
        <f>F77-'май 2018'!F79</f>
        <v>97</v>
      </c>
      <c r="J77" s="51">
        <f>'дек 2018'!E77</f>
        <v>1585</v>
      </c>
      <c r="K77" s="51">
        <f>'дек 2018'!F77</f>
        <v>576</v>
      </c>
      <c r="L77">
        <f t="shared" si="9"/>
        <v>0</v>
      </c>
      <c r="M77">
        <f t="shared" si="9"/>
        <v>0</v>
      </c>
      <c r="N77" s="57">
        <f t="shared" si="10"/>
        <v>0</v>
      </c>
      <c r="O77" s="57">
        <f t="shared" si="11"/>
        <v>0</v>
      </c>
      <c r="P77" s="57">
        <f t="shared" si="14"/>
        <v>0</v>
      </c>
      <c r="Q77" s="52"/>
      <c r="R77" s="57">
        <f t="shared" si="15"/>
        <v>0</v>
      </c>
      <c r="S77" s="76">
        <f>'дек 2018'!W77</f>
        <v>25.049600000000002</v>
      </c>
      <c r="T77" s="71">
        <f t="shared" si="12"/>
        <v>25.049600000000002</v>
      </c>
      <c r="U77" s="71"/>
      <c r="V77" s="52"/>
      <c r="W77" s="52">
        <f t="shared" si="13"/>
        <v>25.049600000000002</v>
      </c>
    </row>
    <row r="78" spans="1:23" ht="15" thickBot="1">
      <c r="A78" s="3">
        <v>1896605</v>
      </c>
      <c r="B78" s="83">
        <v>43400</v>
      </c>
      <c r="C78" s="4">
        <v>68</v>
      </c>
      <c r="D78" s="94">
        <v>1643</v>
      </c>
      <c r="E78" s="91">
        <v>1145</v>
      </c>
      <c r="F78" s="91">
        <v>448</v>
      </c>
      <c r="G78" s="4" t="s">
        <v>9</v>
      </c>
      <c r="H78" s="40">
        <f>E78-'май 2018'!E80</f>
        <v>144</v>
      </c>
      <c r="I78" s="42">
        <f>F78-'май 2018'!F80</f>
        <v>52</v>
      </c>
      <c r="J78" s="51">
        <f>'дек 2018'!E78</f>
        <v>1145</v>
      </c>
      <c r="K78" s="51">
        <f>'дек 2018'!F78</f>
        <v>448</v>
      </c>
      <c r="L78">
        <f t="shared" si="9"/>
        <v>0</v>
      </c>
      <c r="M78">
        <f t="shared" si="9"/>
        <v>0</v>
      </c>
      <c r="N78" s="57">
        <f t="shared" si="10"/>
        <v>0</v>
      </c>
      <c r="O78" s="57">
        <f t="shared" si="11"/>
        <v>0</v>
      </c>
      <c r="P78" s="57">
        <f t="shared" si="14"/>
        <v>0</v>
      </c>
      <c r="Q78" s="52"/>
      <c r="R78" s="57">
        <f t="shared" si="15"/>
        <v>0</v>
      </c>
      <c r="S78" s="76">
        <f>'дек 2018'!W78</f>
        <v>232.15169999999998</v>
      </c>
      <c r="T78" s="71">
        <f t="shared" si="12"/>
        <v>232.15169999999998</v>
      </c>
      <c r="U78" s="77"/>
      <c r="V78" s="52"/>
      <c r="W78" s="52">
        <f t="shared" si="13"/>
        <v>232.15169999999998</v>
      </c>
    </row>
    <row r="79" spans="1:23" ht="15" thickBot="1">
      <c r="A79" s="3">
        <v>1897959</v>
      </c>
      <c r="B79" s="83">
        <v>43400</v>
      </c>
      <c r="C79" s="4">
        <v>69</v>
      </c>
      <c r="D79" s="94">
        <v>1017</v>
      </c>
      <c r="E79" s="91">
        <v>482</v>
      </c>
      <c r="F79" s="91">
        <v>535</v>
      </c>
      <c r="G79" s="4" t="s">
        <v>9</v>
      </c>
      <c r="H79" s="40">
        <f>E79-'май 2018'!E81</f>
        <v>16</v>
      </c>
      <c r="I79" s="42">
        <f>F79-'май 2018'!F81</f>
        <v>25</v>
      </c>
      <c r="J79" s="51">
        <f>'дек 2018'!E79</f>
        <v>482</v>
      </c>
      <c r="K79" s="51">
        <f>'дек 2018'!F79</f>
        <v>535</v>
      </c>
      <c r="L79">
        <f t="shared" si="9"/>
        <v>0</v>
      </c>
      <c r="M79">
        <f t="shared" si="9"/>
        <v>0</v>
      </c>
      <c r="N79" s="57">
        <f t="shared" si="10"/>
        <v>0</v>
      </c>
      <c r="O79" s="57">
        <f t="shared" si="11"/>
        <v>0</v>
      </c>
      <c r="P79" s="57">
        <f t="shared" si="14"/>
        <v>0</v>
      </c>
      <c r="Q79" s="52"/>
      <c r="R79" s="57">
        <f t="shared" si="15"/>
        <v>0</v>
      </c>
      <c r="S79" s="76">
        <f>'дек 2018'!W79</f>
        <v>-2242.0751999999998</v>
      </c>
      <c r="T79" s="87">
        <f t="shared" si="12"/>
        <v>-2242.0751999999998</v>
      </c>
      <c r="U79" s="77"/>
      <c r="V79" s="52"/>
      <c r="W79" s="54">
        <f t="shared" si="13"/>
        <v>-2242.0751999999998</v>
      </c>
    </row>
    <row r="80" spans="1:23" ht="15" thickBot="1">
      <c r="A80" s="3">
        <v>1899086</v>
      </c>
      <c r="B80" s="83">
        <v>43400</v>
      </c>
      <c r="C80" s="4">
        <v>70</v>
      </c>
      <c r="D80" s="94">
        <v>24263</v>
      </c>
      <c r="E80" s="91">
        <v>16289</v>
      </c>
      <c r="F80" s="91">
        <v>7733</v>
      </c>
      <c r="G80" s="4" t="s">
        <v>9</v>
      </c>
      <c r="H80" s="40">
        <f>E80-'май 2018'!E82</f>
        <v>1669</v>
      </c>
      <c r="I80" s="42">
        <f>F80-'май 2018'!F82</f>
        <v>695</v>
      </c>
      <c r="J80" s="51">
        <f>'дек 2018'!E80</f>
        <v>16095</v>
      </c>
      <c r="K80" s="51">
        <f>'дек 2018'!F80</f>
        <v>7624</v>
      </c>
      <c r="L80">
        <f t="shared" si="9"/>
        <v>194</v>
      </c>
      <c r="M80">
        <f t="shared" si="9"/>
        <v>109</v>
      </c>
      <c r="N80" s="57">
        <f t="shared" si="10"/>
        <v>1198.9199999999998</v>
      </c>
      <c r="O80" s="57">
        <f t="shared" si="11"/>
        <v>249.61</v>
      </c>
      <c r="P80" s="57">
        <f t="shared" si="14"/>
        <v>1448.5299999999997</v>
      </c>
      <c r="Q80" s="52"/>
      <c r="R80" s="102">
        <f t="shared" si="15"/>
        <v>1491.9858999999997</v>
      </c>
      <c r="S80" s="104">
        <f>'дек 2018'!W80</f>
        <v>1365.1929</v>
      </c>
      <c r="T80" s="98">
        <f>R80+S80</f>
        <v>2857.1787999999997</v>
      </c>
      <c r="U80" s="89">
        <v>2900</v>
      </c>
      <c r="V80" s="52">
        <f>U80-T80</f>
        <v>42.821200000000317</v>
      </c>
      <c r="W80" s="54">
        <f t="shared" si="13"/>
        <v>-42.821200000000317</v>
      </c>
    </row>
    <row r="81" spans="1:23" ht="15" thickBot="1">
      <c r="A81" s="3">
        <v>1897136</v>
      </c>
      <c r="B81" s="83">
        <v>43400</v>
      </c>
      <c r="C81" s="4">
        <v>71</v>
      </c>
      <c r="D81" s="94">
        <v>29830</v>
      </c>
      <c r="E81" s="91">
        <v>17965</v>
      </c>
      <c r="F81" s="91">
        <v>10294</v>
      </c>
      <c r="G81" s="4" t="s">
        <v>9</v>
      </c>
      <c r="H81" s="40">
        <f>E81-'май 2018'!E83</f>
        <v>4810</v>
      </c>
      <c r="I81" s="42">
        <f>F81-'май 2018'!F83</f>
        <v>2819</v>
      </c>
      <c r="J81" s="51">
        <f>'дек 2018'!E81</f>
        <v>16662</v>
      </c>
      <c r="K81" s="51">
        <f>'дек 2018'!F81</f>
        <v>9436</v>
      </c>
      <c r="L81">
        <f t="shared" si="9"/>
        <v>1303</v>
      </c>
      <c r="M81">
        <f t="shared" si="9"/>
        <v>858</v>
      </c>
      <c r="N81" s="57">
        <f t="shared" si="10"/>
        <v>8052.54</v>
      </c>
      <c r="O81" s="57">
        <f t="shared" si="11"/>
        <v>1964.82</v>
      </c>
      <c r="P81" s="57">
        <f t="shared" si="14"/>
        <v>10017.36</v>
      </c>
      <c r="Q81" s="52">
        <f>'дек 2018'!V81</f>
        <v>-0.21</v>
      </c>
      <c r="R81" s="102">
        <f t="shared" si="15"/>
        <v>10318.0908</v>
      </c>
      <c r="S81" s="104">
        <f>'дек 2018'!W81</f>
        <v>0</v>
      </c>
      <c r="T81" s="96">
        <f t="shared" si="12"/>
        <v>10318.0908</v>
      </c>
      <c r="U81" s="62">
        <v>10318</v>
      </c>
      <c r="V81" s="52">
        <f>U81-T81</f>
        <v>-9.0799999999944703E-2</v>
      </c>
      <c r="W81" s="52">
        <f t="shared" si="13"/>
        <v>9.0799999999944703E-2</v>
      </c>
    </row>
    <row r="82" spans="1:23" ht="15" thickBot="1">
      <c r="A82" s="3">
        <v>1898827</v>
      </c>
      <c r="B82" s="83">
        <v>43400</v>
      </c>
      <c r="C82" s="4">
        <v>72</v>
      </c>
      <c r="D82" s="94">
        <v>3971</v>
      </c>
      <c r="E82" s="91">
        <v>2343</v>
      </c>
      <c r="F82" s="91">
        <v>969</v>
      </c>
      <c r="G82" s="4" t="s">
        <v>9</v>
      </c>
      <c r="H82" s="40">
        <f>E82-'май 2018'!E84</f>
        <v>313</v>
      </c>
      <c r="I82" s="42">
        <f>F82-'май 2018'!F84</f>
        <v>135</v>
      </c>
      <c r="J82" s="51">
        <f>'дек 2018'!E82</f>
        <v>2343</v>
      </c>
      <c r="K82" s="51">
        <f>'дек 2018'!F82</f>
        <v>969</v>
      </c>
      <c r="L82">
        <f t="shared" si="9"/>
        <v>0</v>
      </c>
      <c r="M82">
        <f t="shared" si="9"/>
        <v>0</v>
      </c>
      <c r="N82" s="57">
        <f t="shared" si="10"/>
        <v>0</v>
      </c>
      <c r="O82" s="57">
        <f t="shared" si="11"/>
        <v>0</v>
      </c>
      <c r="P82" s="57">
        <f t="shared" si="14"/>
        <v>0</v>
      </c>
      <c r="Q82" s="52"/>
      <c r="R82" s="57">
        <f t="shared" si="15"/>
        <v>0</v>
      </c>
      <c r="S82" s="76">
        <f>'дек 2018'!W82</f>
        <v>-46.251900000000006</v>
      </c>
      <c r="T82" s="72">
        <f t="shared" si="12"/>
        <v>-46.251900000000006</v>
      </c>
      <c r="U82" s="77"/>
      <c r="V82" s="52"/>
      <c r="W82" s="54">
        <f t="shared" si="13"/>
        <v>-46.251900000000006</v>
      </c>
    </row>
    <row r="83" spans="1:23" ht="15" thickBot="1">
      <c r="A83" s="3">
        <v>1894002</v>
      </c>
      <c r="B83" s="83">
        <v>43400</v>
      </c>
      <c r="C83" s="4">
        <v>73</v>
      </c>
      <c r="D83" s="94">
        <v>131</v>
      </c>
      <c r="E83" s="91">
        <v>92</v>
      </c>
      <c r="F83" s="91">
        <v>24</v>
      </c>
      <c r="G83" s="4" t="s">
        <v>9</v>
      </c>
      <c r="H83" s="40">
        <f>E83-'май 2018'!E85</f>
        <v>10</v>
      </c>
      <c r="I83" s="42">
        <f>F83-'май 2018'!F85</f>
        <v>4</v>
      </c>
      <c r="J83" s="51">
        <f>'дек 2018'!E83</f>
        <v>92</v>
      </c>
      <c r="K83" s="51">
        <f>'дек 2018'!F83</f>
        <v>23</v>
      </c>
      <c r="L83">
        <f t="shared" si="9"/>
        <v>0</v>
      </c>
      <c r="M83">
        <f t="shared" si="9"/>
        <v>1</v>
      </c>
      <c r="N83" s="57">
        <f t="shared" si="10"/>
        <v>0</v>
      </c>
      <c r="O83" s="57">
        <f t="shared" si="11"/>
        <v>2.29</v>
      </c>
      <c r="P83" s="57">
        <f t="shared" si="14"/>
        <v>2.29</v>
      </c>
      <c r="Q83" s="52"/>
      <c r="R83" s="57">
        <f t="shared" si="15"/>
        <v>2.3587000000000002</v>
      </c>
      <c r="S83" s="76">
        <f>'дек 2018'!W83</f>
        <v>69.41170000000001</v>
      </c>
      <c r="T83" s="88">
        <f t="shared" si="12"/>
        <v>71.770400000000009</v>
      </c>
      <c r="U83" s="77"/>
      <c r="V83" s="52"/>
      <c r="W83" s="52">
        <f t="shared" si="13"/>
        <v>71.770400000000009</v>
      </c>
    </row>
    <row r="84" spans="1:23" ht="15" thickBot="1">
      <c r="A84" s="3">
        <v>1895005</v>
      </c>
      <c r="B84" s="83">
        <v>43400</v>
      </c>
      <c r="C84" s="4">
        <v>74</v>
      </c>
      <c r="D84" s="94">
        <v>4256</v>
      </c>
      <c r="E84" s="91">
        <v>3452</v>
      </c>
      <c r="F84" s="91">
        <v>775</v>
      </c>
      <c r="G84" s="4" t="s">
        <v>9</v>
      </c>
      <c r="H84" s="40">
        <f>E84-'май 2018'!E86</f>
        <v>509</v>
      </c>
      <c r="I84" s="42">
        <f>F84-'май 2018'!F86</f>
        <v>80</v>
      </c>
      <c r="J84" s="51">
        <f>'дек 2018'!E84</f>
        <v>3447</v>
      </c>
      <c r="K84" s="51">
        <f>'дек 2018'!F84</f>
        <v>775</v>
      </c>
      <c r="L84">
        <f t="shared" si="9"/>
        <v>5</v>
      </c>
      <c r="M84">
        <f t="shared" si="9"/>
        <v>0</v>
      </c>
      <c r="N84" s="57">
        <f t="shared" si="10"/>
        <v>30.9</v>
      </c>
      <c r="O84" s="57">
        <f t="shared" si="11"/>
        <v>0</v>
      </c>
      <c r="P84" s="57">
        <f t="shared" si="14"/>
        <v>30.9</v>
      </c>
      <c r="Q84" s="52"/>
      <c r="R84" s="57">
        <f t="shared" si="15"/>
        <v>31.826999999999998</v>
      </c>
      <c r="S84" s="76">
        <f>'дек 2018'!W84</f>
        <v>56.361599999999996</v>
      </c>
      <c r="T84" s="77">
        <f t="shared" si="12"/>
        <v>88.188599999999994</v>
      </c>
      <c r="U84" s="77"/>
      <c r="V84" s="52"/>
      <c r="W84" s="52">
        <f t="shared" si="13"/>
        <v>88.188599999999994</v>
      </c>
    </row>
    <row r="85" spans="1:23" ht="15" thickBot="1">
      <c r="A85" s="3">
        <v>1895262</v>
      </c>
      <c r="B85" s="83">
        <v>43400</v>
      </c>
      <c r="C85" s="4">
        <v>75</v>
      </c>
      <c r="D85" s="94">
        <v>10808</v>
      </c>
      <c r="E85" s="91">
        <v>6649</v>
      </c>
      <c r="F85" s="91">
        <v>3920</v>
      </c>
      <c r="G85" s="4" t="s">
        <v>9</v>
      </c>
      <c r="H85" s="40">
        <f>E85-'май 2018'!E87</f>
        <v>689</v>
      </c>
      <c r="I85" s="42">
        <f>F85-'май 2018'!F87</f>
        <v>465</v>
      </c>
      <c r="J85" s="51">
        <f>'дек 2018'!E85</f>
        <v>6553</v>
      </c>
      <c r="K85" s="51">
        <f>'дек 2018'!F85</f>
        <v>3833</v>
      </c>
      <c r="L85">
        <f t="shared" ref="L85:M116" si="16">E85-J85</f>
        <v>96</v>
      </c>
      <c r="M85">
        <f t="shared" si="16"/>
        <v>87</v>
      </c>
      <c r="N85" s="57">
        <f t="shared" si="10"/>
        <v>593.28</v>
      </c>
      <c r="O85" s="57">
        <f t="shared" si="11"/>
        <v>199.23</v>
      </c>
      <c r="P85" s="57">
        <f t="shared" si="14"/>
        <v>792.51</v>
      </c>
      <c r="Q85" s="52"/>
      <c r="R85" s="102">
        <f t="shared" si="15"/>
        <v>816.28530000000001</v>
      </c>
      <c r="S85" s="104">
        <f>'дек 2018'!W85</f>
        <v>0</v>
      </c>
      <c r="T85" s="97">
        <f t="shared" si="12"/>
        <v>816.28530000000001</v>
      </c>
      <c r="U85" s="73">
        <f>T85</f>
        <v>816.28530000000001</v>
      </c>
      <c r="V85" s="52"/>
      <c r="W85" s="52">
        <f t="shared" si="13"/>
        <v>0</v>
      </c>
    </row>
    <row r="86" spans="1:23" ht="15" thickBot="1">
      <c r="A86" s="3">
        <v>1897097</v>
      </c>
      <c r="B86" s="83">
        <v>43400</v>
      </c>
      <c r="C86" s="4">
        <v>76</v>
      </c>
      <c r="D86" s="94">
        <v>3553</v>
      </c>
      <c r="E86" s="91">
        <v>2030</v>
      </c>
      <c r="F86" s="91">
        <v>1210</v>
      </c>
      <c r="G86" s="4" t="s">
        <v>9</v>
      </c>
      <c r="H86" s="40">
        <f>E86-'май 2018'!E88</f>
        <v>193</v>
      </c>
      <c r="I86" s="42">
        <f>F86-'май 2018'!F88</f>
        <v>101</v>
      </c>
      <c r="J86" s="51">
        <f>'дек 2018'!E86</f>
        <v>2030</v>
      </c>
      <c r="K86" s="51">
        <f>'дек 2018'!F86</f>
        <v>1210</v>
      </c>
      <c r="L86">
        <f t="shared" si="16"/>
        <v>0</v>
      </c>
      <c r="M86">
        <f t="shared" si="16"/>
        <v>0</v>
      </c>
      <c r="N86" s="57">
        <f t="shared" si="10"/>
        <v>0</v>
      </c>
      <c r="O86" s="57">
        <f t="shared" si="11"/>
        <v>0</v>
      </c>
      <c r="P86" s="57">
        <f t="shared" si="14"/>
        <v>0</v>
      </c>
      <c r="Q86" s="52"/>
      <c r="R86" s="57">
        <f t="shared" si="15"/>
        <v>0</v>
      </c>
      <c r="S86" s="76">
        <f>'дек 2018'!W86</f>
        <v>99.013899999999992</v>
      </c>
      <c r="T86" s="77">
        <f t="shared" si="12"/>
        <v>99.013899999999992</v>
      </c>
      <c r="U86" s="77"/>
      <c r="V86" s="52"/>
      <c r="W86" s="52">
        <f t="shared" si="13"/>
        <v>99.013899999999992</v>
      </c>
    </row>
    <row r="87" spans="1:23" ht="15" thickBot="1">
      <c r="A87" s="3">
        <v>1899921</v>
      </c>
      <c r="B87" s="83">
        <v>43400</v>
      </c>
      <c r="C87" s="4">
        <v>77</v>
      </c>
      <c r="D87" s="94">
        <v>25540</v>
      </c>
      <c r="E87" s="91">
        <v>14133</v>
      </c>
      <c r="F87" s="91">
        <v>9598</v>
      </c>
      <c r="G87" s="4" t="s">
        <v>9</v>
      </c>
      <c r="H87" s="40">
        <f>E87-'май 2018'!E89</f>
        <v>1045</v>
      </c>
      <c r="I87" s="42">
        <f>F87-'май 2018'!F89</f>
        <v>709</v>
      </c>
      <c r="J87" s="51">
        <f>'дек 2018'!E87</f>
        <v>14133</v>
      </c>
      <c r="K87" s="51">
        <f>'дек 2018'!F87</f>
        <v>9598</v>
      </c>
      <c r="L87">
        <f t="shared" si="16"/>
        <v>0</v>
      </c>
      <c r="M87">
        <f t="shared" si="16"/>
        <v>0</v>
      </c>
      <c r="N87" s="57">
        <f t="shared" si="10"/>
        <v>0</v>
      </c>
      <c r="O87" s="57">
        <f t="shared" si="11"/>
        <v>0</v>
      </c>
      <c r="P87" s="57">
        <f t="shared" si="14"/>
        <v>0</v>
      </c>
      <c r="Q87" s="52"/>
      <c r="R87" s="57">
        <f t="shared" si="15"/>
        <v>0</v>
      </c>
      <c r="S87" s="76">
        <f>'дек 2018'!W87</f>
        <v>8643.5231000000003</v>
      </c>
      <c r="T87" s="88">
        <f t="shared" si="12"/>
        <v>8643.5231000000003</v>
      </c>
      <c r="U87" s="77"/>
      <c r="V87" s="52"/>
      <c r="W87" s="52">
        <f t="shared" si="13"/>
        <v>8643.5231000000003</v>
      </c>
    </row>
    <row r="88" spans="1:23" ht="15" thickBot="1">
      <c r="A88" s="3">
        <v>5039191</v>
      </c>
      <c r="B88" s="83">
        <v>43400</v>
      </c>
      <c r="C88" s="4">
        <v>78</v>
      </c>
      <c r="D88" s="94">
        <v>9764</v>
      </c>
      <c r="E88" s="91">
        <v>2344</v>
      </c>
      <c r="F88" s="91">
        <v>1028</v>
      </c>
      <c r="G88" s="4" t="s">
        <v>16</v>
      </c>
      <c r="H88" s="40">
        <f>E88-'май 2018'!E90</f>
        <v>211</v>
      </c>
      <c r="I88" s="42">
        <f>F88-'май 2018'!F90</f>
        <v>169</v>
      </c>
      <c r="J88" s="51">
        <f>'дек 2018'!E88</f>
        <v>2344</v>
      </c>
      <c r="K88" s="51">
        <f>'дек 2018'!F88</f>
        <v>1028</v>
      </c>
      <c r="L88">
        <f t="shared" si="16"/>
        <v>0</v>
      </c>
      <c r="M88">
        <f t="shared" si="16"/>
        <v>0</v>
      </c>
      <c r="N88" s="57">
        <f t="shared" si="10"/>
        <v>0</v>
      </c>
      <c r="O88" s="57">
        <f t="shared" si="11"/>
        <v>0</v>
      </c>
      <c r="P88" s="57">
        <f t="shared" si="14"/>
        <v>0</v>
      </c>
      <c r="Q88" s="52"/>
      <c r="R88" s="57">
        <f t="shared" si="15"/>
        <v>0</v>
      </c>
      <c r="S88" s="76">
        <f>'дек 2018'!W88</f>
        <v>3219.1516999999999</v>
      </c>
      <c r="T88" s="88">
        <f t="shared" si="12"/>
        <v>3219.1516999999999</v>
      </c>
      <c r="U88" s="77"/>
      <c r="V88" s="52"/>
      <c r="W88" s="52">
        <f t="shared" si="13"/>
        <v>3219.1516999999999</v>
      </c>
    </row>
    <row r="89" spans="1:23" ht="15" thickBot="1">
      <c r="A89" s="3">
        <v>1849142</v>
      </c>
      <c r="B89" s="83">
        <v>43400</v>
      </c>
      <c r="C89" s="4">
        <v>79</v>
      </c>
      <c r="D89" s="94">
        <v>42119</v>
      </c>
      <c r="E89" s="91">
        <v>23773</v>
      </c>
      <c r="F89" s="91">
        <v>16244</v>
      </c>
      <c r="G89" s="4" t="s">
        <v>9</v>
      </c>
      <c r="H89" s="40">
        <f>E89-'май 2018'!E91</f>
        <v>1423</v>
      </c>
      <c r="I89" s="42">
        <f>F89-'май 2018'!F91</f>
        <v>997</v>
      </c>
      <c r="J89" s="51">
        <f>'дек 2018'!E89</f>
        <v>23180</v>
      </c>
      <c r="K89" s="51">
        <f>'дек 2018'!F89</f>
        <v>15846</v>
      </c>
      <c r="L89">
        <f t="shared" si="16"/>
        <v>593</v>
      </c>
      <c r="M89">
        <f t="shared" si="16"/>
        <v>398</v>
      </c>
      <c r="N89" s="57">
        <f t="shared" si="10"/>
        <v>3664.74</v>
      </c>
      <c r="O89" s="57">
        <f t="shared" si="11"/>
        <v>911.42</v>
      </c>
      <c r="P89" s="57">
        <f t="shared" si="14"/>
        <v>4576.16</v>
      </c>
      <c r="Q89" s="52"/>
      <c r="R89" s="102">
        <f t="shared" si="15"/>
        <v>4713.4448000000002</v>
      </c>
      <c r="S89" s="104">
        <f>'дек 2018'!W89</f>
        <v>2332.9499999999998</v>
      </c>
      <c r="T89" s="96">
        <f t="shared" si="12"/>
        <v>7046.3948</v>
      </c>
      <c r="U89" s="62">
        <f>T89</f>
        <v>7046.3948</v>
      </c>
      <c r="V89" s="52"/>
      <c r="W89" s="52">
        <f t="shared" si="13"/>
        <v>0</v>
      </c>
    </row>
    <row r="90" spans="1:23" ht="15" thickBot="1">
      <c r="A90" s="3">
        <v>1847675</v>
      </c>
      <c r="B90" s="83">
        <v>43400.625</v>
      </c>
      <c r="C90" s="106">
        <v>80</v>
      </c>
      <c r="D90" s="107">
        <v>263</v>
      </c>
      <c r="E90" s="108">
        <v>154</v>
      </c>
      <c r="F90" s="108">
        <v>37</v>
      </c>
      <c r="G90" s="106" t="s">
        <v>9</v>
      </c>
      <c r="H90" s="109">
        <f>E90-'май 2018'!E92</f>
        <v>1</v>
      </c>
      <c r="I90" s="110">
        <f>F90-'май 2018'!F92</f>
        <v>0</v>
      </c>
      <c r="J90" s="111">
        <f>'дек 2018'!E90</f>
        <v>154</v>
      </c>
      <c r="K90" s="111">
        <f>'дек 2018'!F90</f>
        <v>37</v>
      </c>
      <c r="L90" s="112">
        <f t="shared" si="16"/>
        <v>0</v>
      </c>
      <c r="M90" s="112">
        <f t="shared" si="16"/>
        <v>0</v>
      </c>
      <c r="N90" s="81">
        <f t="shared" si="10"/>
        <v>0</v>
      </c>
      <c r="O90" s="81">
        <f t="shared" si="11"/>
        <v>0</v>
      </c>
      <c r="P90" s="81">
        <f t="shared" si="14"/>
        <v>0</v>
      </c>
      <c r="Q90" s="70"/>
      <c r="R90" s="81">
        <f t="shared" si="15"/>
        <v>0</v>
      </c>
      <c r="S90" s="113">
        <f>'дек 2018'!W90</f>
        <v>0</v>
      </c>
      <c r="T90" s="70">
        <f t="shared" si="12"/>
        <v>0</v>
      </c>
      <c r="U90" s="77"/>
      <c r="V90" s="52"/>
      <c r="W90" s="52">
        <f t="shared" si="13"/>
        <v>0</v>
      </c>
    </row>
    <row r="91" spans="1:23" ht="15" thickBot="1">
      <c r="A91" s="3">
        <v>1900131</v>
      </c>
      <c r="B91" s="83">
        <v>43400</v>
      </c>
      <c r="C91" s="4">
        <v>81</v>
      </c>
      <c r="D91" s="94">
        <v>1565</v>
      </c>
      <c r="E91" s="91">
        <v>1275</v>
      </c>
      <c r="F91" s="91">
        <v>260</v>
      </c>
      <c r="G91" s="4" t="s">
        <v>9</v>
      </c>
      <c r="H91" s="40">
        <f>E91-'май 2018'!E93</f>
        <v>146</v>
      </c>
      <c r="I91" s="42">
        <f>F91-'май 2018'!F93</f>
        <v>28</v>
      </c>
      <c r="J91" s="51">
        <f>'дек 2018'!E91</f>
        <v>1275</v>
      </c>
      <c r="K91" s="51">
        <f>'дек 2018'!F91</f>
        <v>260</v>
      </c>
      <c r="L91">
        <f t="shared" si="16"/>
        <v>0</v>
      </c>
      <c r="M91">
        <f t="shared" si="16"/>
        <v>0</v>
      </c>
      <c r="N91" s="57">
        <f t="shared" si="10"/>
        <v>0</v>
      </c>
      <c r="O91" s="57">
        <f t="shared" si="11"/>
        <v>0</v>
      </c>
      <c r="P91" s="57">
        <f t="shared" si="14"/>
        <v>0</v>
      </c>
      <c r="Q91" s="52"/>
      <c r="R91" s="57">
        <f t="shared" si="15"/>
        <v>0</v>
      </c>
      <c r="S91" s="76">
        <f>'дек 2018'!W91</f>
        <v>100.88850000000001</v>
      </c>
      <c r="T91" s="77">
        <f t="shared" si="12"/>
        <v>100.88850000000001</v>
      </c>
      <c r="U91" s="77"/>
      <c r="V91" s="52"/>
      <c r="W91" s="52">
        <f t="shared" si="13"/>
        <v>100.88850000000001</v>
      </c>
    </row>
    <row r="92" spans="1:23" ht="15" thickBot="1">
      <c r="A92" s="3">
        <v>1898572</v>
      </c>
      <c r="B92" s="83">
        <v>43400</v>
      </c>
      <c r="C92" s="4">
        <v>82</v>
      </c>
      <c r="D92" s="94">
        <v>304</v>
      </c>
      <c r="E92" s="91">
        <v>261</v>
      </c>
      <c r="F92" s="91">
        <v>10</v>
      </c>
      <c r="G92" s="4" t="s">
        <v>9</v>
      </c>
      <c r="H92" s="40">
        <f>E92-'май 2018'!E94</f>
        <v>18</v>
      </c>
      <c r="I92" s="42">
        <f>F92-'май 2018'!F94</f>
        <v>1</v>
      </c>
      <c r="J92" s="51">
        <f>'дек 2018'!E92</f>
        <v>261</v>
      </c>
      <c r="K92" s="51">
        <f>'дек 2018'!F92</f>
        <v>10</v>
      </c>
      <c r="L92">
        <f t="shared" si="16"/>
        <v>0</v>
      </c>
      <c r="M92">
        <f t="shared" si="16"/>
        <v>0</v>
      </c>
      <c r="N92" s="57">
        <f t="shared" si="10"/>
        <v>0</v>
      </c>
      <c r="O92" s="57">
        <f t="shared" si="11"/>
        <v>0</v>
      </c>
      <c r="P92" s="57">
        <f t="shared" si="14"/>
        <v>0</v>
      </c>
      <c r="Q92" s="52"/>
      <c r="R92" s="57">
        <f t="shared" si="15"/>
        <v>0</v>
      </c>
      <c r="S92" s="76">
        <f>'дек 2018'!W92</f>
        <v>83.728700000000003</v>
      </c>
      <c r="T92" s="77">
        <f t="shared" si="12"/>
        <v>83.728700000000003</v>
      </c>
      <c r="U92" s="77"/>
      <c r="V92" s="52"/>
      <c r="W92" s="52">
        <f t="shared" si="13"/>
        <v>83.728700000000003</v>
      </c>
    </row>
    <row r="93" spans="1:23" ht="15" thickBot="1">
      <c r="A93" s="3">
        <v>1892292</v>
      </c>
      <c r="B93" s="83">
        <v>43400</v>
      </c>
      <c r="C93" s="4">
        <v>83</v>
      </c>
      <c r="D93" s="94">
        <v>8164</v>
      </c>
      <c r="E93" s="91">
        <v>5443</v>
      </c>
      <c r="F93" s="91">
        <v>2420</v>
      </c>
      <c r="G93" s="4" t="s">
        <v>9</v>
      </c>
      <c r="H93" s="40">
        <f>E93-'май 2018'!E95</f>
        <v>557</v>
      </c>
      <c r="I93" s="42">
        <f>F93-'май 2018'!F95</f>
        <v>248</v>
      </c>
      <c r="J93" s="51">
        <f>'дек 2018'!E93</f>
        <v>5443</v>
      </c>
      <c r="K93" s="51">
        <f>'дек 2018'!F93</f>
        <v>2420</v>
      </c>
      <c r="L93">
        <f t="shared" si="16"/>
        <v>0</v>
      </c>
      <c r="M93">
        <f t="shared" si="16"/>
        <v>0</v>
      </c>
      <c r="N93" s="57">
        <f t="shared" si="10"/>
        <v>0</v>
      </c>
      <c r="O93" s="57">
        <f t="shared" si="11"/>
        <v>0</v>
      </c>
      <c r="P93" s="57">
        <f t="shared" si="14"/>
        <v>0</v>
      </c>
      <c r="Q93" s="52"/>
      <c r="R93" s="57">
        <f t="shared" si="15"/>
        <v>0</v>
      </c>
      <c r="S93" s="76">
        <f>'дек 2018'!W93</f>
        <v>1487.732</v>
      </c>
      <c r="T93" s="88">
        <f t="shared" si="12"/>
        <v>1487.732</v>
      </c>
      <c r="U93" s="77"/>
      <c r="V93" s="52"/>
      <c r="W93" s="52">
        <f t="shared" si="13"/>
        <v>1487.732</v>
      </c>
    </row>
    <row r="94" spans="1:23" ht="15" thickBot="1">
      <c r="A94" s="3">
        <v>1892681</v>
      </c>
      <c r="B94" s="83">
        <v>43400</v>
      </c>
      <c r="C94" s="4">
        <v>84</v>
      </c>
      <c r="D94" s="94">
        <v>1</v>
      </c>
      <c r="E94" s="91">
        <v>0</v>
      </c>
      <c r="F94" s="91">
        <v>0</v>
      </c>
      <c r="G94" s="4" t="s">
        <v>9</v>
      </c>
      <c r="H94" s="40">
        <f>E94-'май 2018'!E96</f>
        <v>0</v>
      </c>
      <c r="I94" s="42">
        <f>F94-'май 2018'!F96</f>
        <v>0</v>
      </c>
      <c r="J94" s="51">
        <f>'дек 2018'!E94</f>
        <v>0</v>
      </c>
      <c r="K94" s="51">
        <f>'дек 2018'!F94</f>
        <v>0</v>
      </c>
      <c r="L94">
        <f t="shared" si="16"/>
        <v>0</v>
      </c>
      <c r="M94">
        <f t="shared" si="16"/>
        <v>0</v>
      </c>
      <c r="N94" s="57">
        <f t="shared" si="10"/>
        <v>0</v>
      </c>
      <c r="O94" s="57">
        <f t="shared" si="11"/>
        <v>0</v>
      </c>
      <c r="P94" s="57">
        <f t="shared" si="14"/>
        <v>0</v>
      </c>
      <c r="Q94" s="52"/>
      <c r="R94" s="57">
        <f t="shared" si="15"/>
        <v>0</v>
      </c>
      <c r="S94" s="76">
        <f>'дек 2018'!W94</f>
        <v>0</v>
      </c>
      <c r="T94" s="87">
        <f t="shared" si="12"/>
        <v>0</v>
      </c>
      <c r="U94" s="77"/>
      <c r="V94" s="52"/>
      <c r="W94" s="52">
        <f t="shared" si="13"/>
        <v>0</v>
      </c>
    </row>
    <row r="95" spans="1:23" ht="15" thickBot="1">
      <c r="A95" s="3">
        <v>1899849</v>
      </c>
      <c r="B95" s="83">
        <v>43400</v>
      </c>
      <c r="C95" s="4">
        <v>85</v>
      </c>
      <c r="D95" s="94">
        <v>7302</v>
      </c>
      <c r="E95" s="91">
        <v>3554</v>
      </c>
      <c r="F95" s="91">
        <v>3568</v>
      </c>
      <c r="G95" s="4" t="s">
        <v>9</v>
      </c>
      <c r="H95" s="40">
        <f>E95-'май 2018'!E97</f>
        <v>327</v>
      </c>
      <c r="I95" s="42">
        <f>F95-'май 2018'!F97</f>
        <v>170</v>
      </c>
      <c r="J95" s="51">
        <f>'дек 2018'!E95</f>
        <v>3554</v>
      </c>
      <c r="K95" s="51">
        <f>'дек 2018'!F95</f>
        <v>3568</v>
      </c>
      <c r="L95">
        <f t="shared" si="16"/>
        <v>0</v>
      </c>
      <c r="M95">
        <f t="shared" si="16"/>
        <v>0</v>
      </c>
      <c r="N95" s="57">
        <f t="shared" si="10"/>
        <v>0</v>
      </c>
      <c r="O95" s="57">
        <f t="shared" si="11"/>
        <v>0</v>
      </c>
      <c r="P95" s="57">
        <f t="shared" si="14"/>
        <v>0</v>
      </c>
      <c r="Q95" s="52"/>
      <c r="R95" s="57">
        <f t="shared" si="15"/>
        <v>0</v>
      </c>
      <c r="S95" s="76">
        <f>'дек 2018'!W95</f>
        <v>501.18770000000001</v>
      </c>
      <c r="T95" s="77">
        <f t="shared" si="12"/>
        <v>501.18770000000001</v>
      </c>
      <c r="U95" s="77"/>
      <c r="V95" s="52"/>
      <c r="W95" s="52">
        <f t="shared" si="13"/>
        <v>501.18770000000001</v>
      </c>
    </row>
    <row r="96" spans="1:23" ht="15" thickBot="1">
      <c r="A96" s="3">
        <v>1899104</v>
      </c>
      <c r="B96" s="83">
        <v>43400</v>
      </c>
      <c r="C96" s="4">
        <v>86</v>
      </c>
      <c r="D96" s="94">
        <v>2690</v>
      </c>
      <c r="E96" s="91">
        <v>1978</v>
      </c>
      <c r="F96" s="91">
        <v>299</v>
      </c>
      <c r="G96" s="4" t="s">
        <v>9</v>
      </c>
      <c r="H96" s="40">
        <f>E96-'май 2018'!E98</f>
        <v>134</v>
      </c>
      <c r="I96" s="42">
        <f>F96-'май 2018'!F98</f>
        <v>35</v>
      </c>
      <c r="J96" s="51">
        <f>'дек 2018'!E96</f>
        <v>1978</v>
      </c>
      <c r="K96" s="51">
        <f>'дек 2018'!F96</f>
        <v>299</v>
      </c>
      <c r="L96">
        <f t="shared" si="16"/>
        <v>0</v>
      </c>
      <c r="M96">
        <f t="shared" si="16"/>
        <v>0</v>
      </c>
      <c r="N96" s="57">
        <f t="shared" si="10"/>
        <v>0</v>
      </c>
      <c r="O96" s="57">
        <f t="shared" si="11"/>
        <v>0</v>
      </c>
      <c r="P96" s="57">
        <f t="shared" si="14"/>
        <v>0</v>
      </c>
      <c r="Q96" s="52"/>
      <c r="R96" s="57">
        <f t="shared" si="15"/>
        <v>0</v>
      </c>
      <c r="S96" s="76">
        <f>'дек 2018'!W96</f>
        <v>386.83709999999996</v>
      </c>
      <c r="T96" s="77">
        <f t="shared" si="12"/>
        <v>386.83709999999996</v>
      </c>
      <c r="U96" s="77"/>
      <c r="V96" s="52"/>
      <c r="W96" s="52">
        <f t="shared" si="13"/>
        <v>386.83709999999996</v>
      </c>
    </row>
    <row r="97" spans="1:23" ht="15" thickBot="1">
      <c r="A97" s="3">
        <v>1889774</v>
      </c>
      <c r="B97" s="83">
        <v>43400</v>
      </c>
      <c r="C97" s="4">
        <v>87</v>
      </c>
      <c r="D97" s="94">
        <v>346</v>
      </c>
      <c r="E97" s="91">
        <v>194</v>
      </c>
      <c r="F97" s="91">
        <v>95</v>
      </c>
      <c r="G97" s="4" t="s">
        <v>9</v>
      </c>
      <c r="H97" s="40">
        <f>E97-'май 2018'!E99</f>
        <v>13</v>
      </c>
      <c r="I97" s="42">
        <f>F97-'май 2018'!F99</f>
        <v>7</v>
      </c>
      <c r="J97" s="51">
        <f>'дек 2018'!E97</f>
        <v>193</v>
      </c>
      <c r="K97" s="51">
        <f>'дек 2018'!F97</f>
        <v>94</v>
      </c>
      <c r="L97">
        <f t="shared" si="16"/>
        <v>1</v>
      </c>
      <c r="M97">
        <f t="shared" si="16"/>
        <v>1</v>
      </c>
      <c r="N97" s="57">
        <f t="shared" si="10"/>
        <v>6.18</v>
      </c>
      <c r="O97" s="57">
        <f t="shared" si="11"/>
        <v>2.29</v>
      </c>
      <c r="P97" s="57">
        <f t="shared" si="14"/>
        <v>8.4699999999999989</v>
      </c>
      <c r="Q97" s="52"/>
      <c r="R97" s="57">
        <f t="shared" si="15"/>
        <v>8.7240999999999982</v>
      </c>
      <c r="S97" s="76">
        <f>'дек 2018'!W97</f>
        <v>44.526899999999998</v>
      </c>
      <c r="T97" s="77">
        <f t="shared" si="12"/>
        <v>53.250999999999998</v>
      </c>
      <c r="U97" s="77"/>
      <c r="V97" s="52"/>
      <c r="W97" s="52">
        <f t="shared" si="13"/>
        <v>53.250999999999998</v>
      </c>
    </row>
    <row r="98" spans="1:23" ht="15" thickBot="1">
      <c r="A98" s="3">
        <v>1898261</v>
      </c>
      <c r="B98" s="83">
        <v>43400</v>
      </c>
      <c r="C98" s="4">
        <v>88</v>
      </c>
      <c r="D98" s="94">
        <v>7618</v>
      </c>
      <c r="E98" s="91">
        <v>4532</v>
      </c>
      <c r="F98" s="91">
        <v>2704</v>
      </c>
      <c r="G98" s="4" t="s">
        <v>9</v>
      </c>
      <c r="H98" s="40">
        <f>E98-'май 2018'!E100</f>
        <v>644</v>
      </c>
      <c r="I98" s="42">
        <f>F98-'май 2018'!F100</f>
        <v>273</v>
      </c>
      <c r="J98" s="51">
        <f>'дек 2018'!E98</f>
        <v>4532</v>
      </c>
      <c r="K98" s="51">
        <f>'дек 2018'!F98</f>
        <v>2704</v>
      </c>
      <c r="L98">
        <f t="shared" si="16"/>
        <v>0</v>
      </c>
      <c r="M98">
        <f t="shared" si="16"/>
        <v>0</v>
      </c>
      <c r="N98" s="57">
        <f t="shared" si="10"/>
        <v>0</v>
      </c>
      <c r="O98" s="57">
        <f t="shared" si="11"/>
        <v>0</v>
      </c>
      <c r="P98" s="57">
        <f t="shared" si="14"/>
        <v>0</v>
      </c>
      <c r="Q98" s="52"/>
      <c r="R98" s="57">
        <f t="shared" si="15"/>
        <v>0</v>
      </c>
      <c r="S98" s="76">
        <f>'дек 2018'!W98</f>
        <v>737.80139999999983</v>
      </c>
      <c r="T98" s="71">
        <f t="shared" si="12"/>
        <v>737.80139999999983</v>
      </c>
      <c r="U98" s="77"/>
      <c r="V98" s="52"/>
      <c r="W98" s="52">
        <f t="shared" si="13"/>
        <v>737.80139999999983</v>
      </c>
    </row>
    <row r="99" spans="1:23" ht="15" thickBot="1">
      <c r="A99" s="3">
        <v>1898826</v>
      </c>
      <c r="B99" s="83">
        <v>43400</v>
      </c>
      <c r="C99" s="4">
        <v>89</v>
      </c>
      <c r="D99" s="94">
        <v>12148</v>
      </c>
      <c r="E99" s="91">
        <v>7875</v>
      </c>
      <c r="F99" s="91">
        <v>3230</v>
      </c>
      <c r="G99" s="4" t="s">
        <v>9</v>
      </c>
      <c r="H99" s="40">
        <f>E99-'май 2018'!E101</f>
        <v>994</v>
      </c>
      <c r="I99" s="42">
        <f>F99-'май 2018'!F101</f>
        <v>379</v>
      </c>
      <c r="J99" s="51">
        <f>'дек 2018'!E99</f>
        <v>7864</v>
      </c>
      <c r="K99" s="51">
        <f>'дек 2018'!F99</f>
        <v>3230</v>
      </c>
      <c r="L99">
        <f t="shared" si="16"/>
        <v>11</v>
      </c>
      <c r="M99">
        <f t="shared" si="16"/>
        <v>0</v>
      </c>
      <c r="N99" s="57">
        <f t="shared" si="10"/>
        <v>67.97999999999999</v>
      </c>
      <c r="O99" s="57">
        <f t="shared" si="11"/>
        <v>0</v>
      </c>
      <c r="P99" s="57">
        <f t="shared" si="14"/>
        <v>67.97999999999999</v>
      </c>
      <c r="Q99" s="52"/>
      <c r="R99" s="57">
        <f t="shared" si="15"/>
        <v>70.01939999999999</v>
      </c>
      <c r="S99" s="76">
        <f>'дек 2018'!W99</f>
        <v>2218.3625000000002</v>
      </c>
      <c r="T99" s="70">
        <f t="shared" si="12"/>
        <v>2288.3819000000003</v>
      </c>
      <c r="U99" s="77"/>
      <c r="V99" s="52"/>
      <c r="W99" s="52">
        <f t="shared" si="13"/>
        <v>2288.3819000000003</v>
      </c>
    </row>
    <row r="100" spans="1:23" ht="15" thickBot="1">
      <c r="A100" s="3">
        <v>1898836</v>
      </c>
      <c r="B100" s="83">
        <v>43400</v>
      </c>
      <c r="C100" s="4">
        <v>90</v>
      </c>
      <c r="D100" s="94">
        <v>3272</v>
      </c>
      <c r="E100" s="91">
        <v>2117</v>
      </c>
      <c r="F100" s="91">
        <v>1074</v>
      </c>
      <c r="G100" s="4" t="s">
        <v>9</v>
      </c>
      <c r="H100" s="40">
        <f>E100-'май 2018'!E102</f>
        <v>0</v>
      </c>
      <c r="I100" s="42">
        <f>F100-'май 2018'!F102</f>
        <v>0</v>
      </c>
      <c r="J100" s="51">
        <f>'дек 2018'!E100</f>
        <v>2117</v>
      </c>
      <c r="K100" s="51">
        <f>'дек 2018'!F100</f>
        <v>1074</v>
      </c>
      <c r="L100">
        <f t="shared" si="16"/>
        <v>0</v>
      </c>
      <c r="M100">
        <f t="shared" si="16"/>
        <v>0</v>
      </c>
      <c r="N100" s="57">
        <f t="shared" si="10"/>
        <v>0</v>
      </c>
      <c r="O100" s="57">
        <f t="shared" si="11"/>
        <v>0</v>
      </c>
      <c r="P100" s="57">
        <f t="shared" si="14"/>
        <v>0</v>
      </c>
      <c r="Q100" s="52"/>
      <c r="R100" s="57">
        <f t="shared" si="15"/>
        <v>0</v>
      </c>
      <c r="S100" s="76">
        <f>'дек 2018'!W100</f>
        <v>0</v>
      </c>
      <c r="T100" s="77">
        <f t="shared" si="12"/>
        <v>0</v>
      </c>
      <c r="U100" s="77"/>
      <c r="V100" s="52"/>
      <c r="W100" s="52">
        <f t="shared" si="13"/>
        <v>0</v>
      </c>
    </row>
    <row r="101" spans="1:23" ht="15" thickBot="1">
      <c r="A101" s="3">
        <v>1897224</v>
      </c>
      <c r="B101" s="83">
        <v>43400</v>
      </c>
      <c r="C101" s="4">
        <v>91</v>
      </c>
      <c r="D101" s="94">
        <v>10287</v>
      </c>
      <c r="E101" s="91">
        <v>6209</v>
      </c>
      <c r="F101" s="91">
        <v>3946</v>
      </c>
      <c r="G101" s="4" t="s">
        <v>9</v>
      </c>
      <c r="H101" s="40">
        <f>E101-'май 2018'!E103</f>
        <v>417</v>
      </c>
      <c r="I101" s="42">
        <f>F101-'май 2018'!F103</f>
        <v>167</v>
      </c>
      <c r="J101" s="51">
        <f>'дек 2018'!E101</f>
        <v>6199</v>
      </c>
      <c r="K101" s="51">
        <f>'дек 2018'!F101</f>
        <v>3944</v>
      </c>
      <c r="L101">
        <f t="shared" si="16"/>
        <v>10</v>
      </c>
      <c r="M101">
        <f t="shared" si="16"/>
        <v>2</v>
      </c>
      <c r="N101" s="57">
        <f t="shared" si="10"/>
        <v>61.8</v>
      </c>
      <c r="O101" s="57">
        <f t="shared" si="11"/>
        <v>4.58</v>
      </c>
      <c r="P101" s="57">
        <f t="shared" si="14"/>
        <v>66.38</v>
      </c>
      <c r="Q101" s="52"/>
      <c r="R101" s="57">
        <f>P101+P101*3%-Q101</f>
        <v>68.371399999999994</v>
      </c>
      <c r="S101" s="76">
        <f>'дек 2018'!W101</f>
        <v>-789.14229999999986</v>
      </c>
      <c r="T101" s="100">
        <f t="shared" si="12"/>
        <v>-720.77089999999987</v>
      </c>
      <c r="U101" s="77"/>
      <c r="V101" s="52"/>
      <c r="W101" s="54">
        <f t="shared" si="13"/>
        <v>-720.77089999999987</v>
      </c>
    </row>
    <row r="102" spans="1:23" ht="27" thickBot="1">
      <c r="A102" s="34">
        <v>1898075</v>
      </c>
      <c r="B102" s="83">
        <v>43400</v>
      </c>
      <c r="C102" s="4" t="s">
        <v>18</v>
      </c>
      <c r="D102" s="94">
        <v>13710</v>
      </c>
      <c r="E102" s="91">
        <v>8515</v>
      </c>
      <c r="F102" s="91">
        <v>2676</v>
      </c>
      <c r="G102" s="36" t="s">
        <v>9</v>
      </c>
      <c r="H102" s="38">
        <f>E102-'май 2018'!E104</f>
        <v>156</v>
      </c>
      <c r="I102" s="39">
        <f>F102-'май 2018'!F104</f>
        <v>168</v>
      </c>
      <c r="J102" s="51">
        <f>'дек 2018'!E102</f>
        <v>8458</v>
      </c>
      <c r="K102" s="51">
        <f>'дек 2018'!F102</f>
        <v>2606</v>
      </c>
      <c r="L102">
        <f t="shared" si="16"/>
        <v>57</v>
      </c>
      <c r="M102">
        <f t="shared" si="16"/>
        <v>70</v>
      </c>
      <c r="N102" s="57">
        <f t="shared" si="10"/>
        <v>352.26</v>
      </c>
      <c r="O102" s="57">
        <f t="shared" si="11"/>
        <v>160.30000000000001</v>
      </c>
      <c r="P102" s="57">
        <f t="shared" si="14"/>
        <v>512.55999999999995</v>
      </c>
      <c r="Q102" s="52"/>
      <c r="R102" s="57">
        <f t="shared" si="15"/>
        <v>527.93679999999995</v>
      </c>
      <c r="S102" s="76">
        <f>'дек 2018'!W102</f>
        <v>946.30220000000008</v>
      </c>
      <c r="T102" s="77">
        <f t="shared" si="12"/>
        <v>1474.239</v>
      </c>
      <c r="U102" s="77"/>
      <c r="V102" s="52"/>
      <c r="W102" s="52">
        <f t="shared" si="13"/>
        <v>1474.239</v>
      </c>
    </row>
    <row r="103" spans="1:23" ht="15" thickBot="1">
      <c r="A103" s="3">
        <v>1740325</v>
      </c>
      <c r="B103" s="83">
        <v>43400</v>
      </c>
      <c r="C103" s="4">
        <v>93</v>
      </c>
      <c r="D103" s="94">
        <v>5628</v>
      </c>
      <c r="E103" s="91">
        <v>3812</v>
      </c>
      <c r="F103" s="91">
        <v>1249</v>
      </c>
      <c r="G103" s="4" t="s">
        <v>9</v>
      </c>
      <c r="H103" s="40">
        <f>E103-'май 2018'!E105</f>
        <v>491</v>
      </c>
      <c r="I103" s="42">
        <f>F103-'май 2018'!F105</f>
        <v>131</v>
      </c>
      <c r="J103" s="51">
        <f>'дек 2018'!E103</f>
        <v>3812</v>
      </c>
      <c r="K103" s="51">
        <f>'дек 2018'!F103</f>
        <v>1249</v>
      </c>
      <c r="L103">
        <f t="shared" si="16"/>
        <v>0</v>
      </c>
      <c r="M103">
        <f t="shared" si="16"/>
        <v>0</v>
      </c>
      <c r="N103" s="57">
        <f t="shared" si="10"/>
        <v>0</v>
      </c>
      <c r="O103" s="57">
        <f t="shared" si="11"/>
        <v>0</v>
      </c>
      <c r="P103" s="57">
        <f t="shared" si="14"/>
        <v>0</v>
      </c>
      <c r="Q103" s="52"/>
      <c r="R103" s="57">
        <f t="shared" si="15"/>
        <v>0</v>
      </c>
      <c r="S103" s="76">
        <f>'дек 2018'!W103</f>
        <v>1823.1412</v>
      </c>
      <c r="T103" s="88">
        <f t="shared" si="12"/>
        <v>1823.1412</v>
      </c>
      <c r="U103" s="62">
        <v>2000</v>
      </c>
      <c r="V103" s="52">
        <f>U103-T103</f>
        <v>176.85879999999997</v>
      </c>
      <c r="W103" s="54">
        <f t="shared" si="13"/>
        <v>-176.85879999999997</v>
      </c>
    </row>
    <row r="104" spans="1:23" ht="15" thickBot="1">
      <c r="A104" s="3">
        <v>1832541</v>
      </c>
      <c r="B104" s="83">
        <v>43400</v>
      </c>
      <c r="C104" s="4">
        <v>94</v>
      </c>
      <c r="D104" s="94">
        <v>4283</v>
      </c>
      <c r="E104" s="91">
        <v>1885</v>
      </c>
      <c r="F104" s="91">
        <v>658</v>
      </c>
      <c r="G104" s="4" t="s">
        <v>9</v>
      </c>
      <c r="H104" s="40">
        <f>E104-'май 2018'!E106</f>
        <v>3</v>
      </c>
      <c r="I104" s="42">
        <f>F104-'май 2018'!F106</f>
        <v>0</v>
      </c>
      <c r="J104" s="51">
        <f>'дек 2018'!E104</f>
        <v>1885</v>
      </c>
      <c r="K104" s="51">
        <f>'дек 2018'!F104</f>
        <v>658</v>
      </c>
      <c r="L104">
        <f t="shared" si="16"/>
        <v>0</v>
      </c>
      <c r="M104">
        <f t="shared" si="16"/>
        <v>0</v>
      </c>
      <c r="N104" s="57">
        <f t="shared" si="10"/>
        <v>0</v>
      </c>
      <c r="O104" s="57">
        <f t="shared" si="11"/>
        <v>0</v>
      </c>
      <c r="P104" s="57">
        <f t="shared" si="14"/>
        <v>0</v>
      </c>
      <c r="Q104" s="52"/>
      <c r="R104" s="57">
        <f t="shared" si="15"/>
        <v>0</v>
      </c>
      <c r="S104" s="76">
        <f>'дек 2018'!W104</f>
        <v>18.787200000000002</v>
      </c>
      <c r="T104" s="70">
        <f t="shared" si="12"/>
        <v>18.787200000000002</v>
      </c>
      <c r="U104" s="77"/>
      <c r="V104" s="52"/>
      <c r="W104" s="52">
        <f t="shared" si="13"/>
        <v>18.787200000000002</v>
      </c>
    </row>
    <row r="105" spans="1:23" ht="15" thickBot="1">
      <c r="A105" s="3">
        <v>1848195</v>
      </c>
      <c r="B105" s="83">
        <v>43400</v>
      </c>
      <c r="C105" s="4">
        <v>95</v>
      </c>
      <c r="D105" s="94">
        <v>7699</v>
      </c>
      <c r="E105" s="91">
        <v>5771</v>
      </c>
      <c r="F105" s="91">
        <v>1845</v>
      </c>
      <c r="G105" s="4" t="s">
        <v>9</v>
      </c>
      <c r="H105" s="40">
        <f>E105-'май 2018'!E107</f>
        <v>726</v>
      </c>
      <c r="I105" s="42">
        <f>F105-'май 2018'!F107</f>
        <v>253</v>
      </c>
      <c r="J105" s="51">
        <f>'дек 2018'!E105</f>
        <v>5771</v>
      </c>
      <c r="K105" s="51">
        <f>'дек 2018'!F105</f>
        <v>1845</v>
      </c>
      <c r="L105">
        <f t="shared" si="16"/>
        <v>0</v>
      </c>
      <c r="M105">
        <f t="shared" si="16"/>
        <v>0</v>
      </c>
      <c r="N105" s="57">
        <f t="shared" si="10"/>
        <v>0</v>
      </c>
      <c r="O105" s="57">
        <f t="shared" si="11"/>
        <v>0</v>
      </c>
      <c r="P105" s="57">
        <f t="shared" si="14"/>
        <v>0</v>
      </c>
      <c r="Q105" s="52"/>
      <c r="R105" s="57">
        <f t="shared" si="15"/>
        <v>0</v>
      </c>
      <c r="S105" s="76">
        <f>'дек 2018'!W105</f>
        <v>0</v>
      </c>
      <c r="T105" s="98">
        <f t="shared" si="12"/>
        <v>0</v>
      </c>
      <c r="U105" s="95"/>
      <c r="V105" s="52"/>
      <c r="W105" s="52">
        <f t="shared" si="13"/>
        <v>0</v>
      </c>
    </row>
    <row r="106" spans="1:23" ht="15" thickBot="1">
      <c r="A106" s="3">
        <v>1743508</v>
      </c>
      <c r="B106" s="83">
        <v>43400</v>
      </c>
      <c r="C106" s="4">
        <v>96</v>
      </c>
      <c r="D106" s="94">
        <v>4485</v>
      </c>
      <c r="E106" s="91">
        <v>2988</v>
      </c>
      <c r="F106" s="91">
        <v>1443</v>
      </c>
      <c r="G106" s="4" t="s">
        <v>9</v>
      </c>
      <c r="H106" s="40">
        <f>E106-'май 2018'!E108</f>
        <v>217</v>
      </c>
      <c r="I106" s="42">
        <f>F106-'май 2018'!F108</f>
        <v>104</v>
      </c>
      <c r="J106" s="51">
        <f>'дек 2018'!E106</f>
        <v>2988</v>
      </c>
      <c r="K106" s="51">
        <f>'дек 2018'!F106</f>
        <v>1443</v>
      </c>
      <c r="L106">
        <f t="shared" si="16"/>
        <v>0</v>
      </c>
      <c r="M106">
        <f t="shared" si="16"/>
        <v>0</v>
      </c>
      <c r="N106" s="57">
        <f t="shared" si="10"/>
        <v>0</v>
      </c>
      <c r="O106" s="57">
        <f t="shared" si="11"/>
        <v>0</v>
      </c>
      <c r="P106" s="57">
        <f t="shared" si="14"/>
        <v>0</v>
      </c>
      <c r="Q106" s="52"/>
      <c r="R106" s="57">
        <f t="shared" si="15"/>
        <v>0</v>
      </c>
      <c r="S106" s="76">
        <f>'дек 2018'!W106</f>
        <v>-53.422900000000055</v>
      </c>
      <c r="T106" s="72">
        <f t="shared" si="12"/>
        <v>-53.422900000000055</v>
      </c>
      <c r="U106" s="77"/>
      <c r="V106" s="52"/>
      <c r="W106" s="54">
        <f t="shared" si="13"/>
        <v>-53.422900000000055</v>
      </c>
    </row>
    <row r="107" spans="1:23" ht="15" thickBot="1">
      <c r="A107" s="3">
        <v>3832789</v>
      </c>
      <c r="B107" s="83">
        <v>43400</v>
      </c>
      <c r="C107" s="4" t="s">
        <v>19</v>
      </c>
      <c r="D107" s="94">
        <v>5</v>
      </c>
      <c r="E107" s="91">
        <v>3</v>
      </c>
      <c r="F107" s="91">
        <v>0</v>
      </c>
      <c r="G107" s="4" t="s">
        <v>9</v>
      </c>
      <c r="H107" s="40">
        <f>E107-'май 2018'!E110</f>
        <v>3</v>
      </c>
      <c r="I107" s="42">
        <f>F107-'май 2018'!F110</f>
        <v>0</v>
      </c>
      <c r="J107" s="51">
        <f>'дек 2018'!E107</f>
        <v>3</v>
      </c>
      <c r="K107" s="51">
        <f>'дек 2018'!F107</f>
        <v>0</v>
      </c>
      <c r="L107">
        <f t="shared" si="16"/>
        <v>0</v>
      </c>
      <c r="M107">
        <f t="shared" si="16"/>
        <v>0</v>
      </c>
      <c r="N107" s="57">
        <f t="shared" si="10"/>
        <v>0</v>
      </c>
      <c r="O107" s="57">
        <f t="shared" si="11"/>
        <v>0</v>
      </c>
      <c r="P107" s="57">
        <f t="shared" si="14"/>
        <v>0</v>
      </c>
      <c r="Q107" s="52"/>
      <c r="R107" s="57">
        <f t="shared" si="15"/>
        <v>0</v>
      </c>
      <c r="S107" s="76">
        <f>'дек 2018'!W107</f>
        <v>147.34150000000002</v>
      </c>
      <c r="T107" s="87">
        <f t="shared" si="12"/>
        <v>147.34150000000002</v>
      </c>
      <c r="U107" s="77"/>
      <c r="V107" s="52"/>
      <c r="W107" s="52">
        <f t="shared" si="13"/>
        <v>147.34150000000002</v>
      </c>
    </row>
    <row r="108" spans="1:23" ht="15" thickBot="1">
      <c r="A108" s="3">
        <v>3835219</v>
      </c>
      <c r="B108" s="83">
        <v>43400</v>
      </c>
      <c r="C108" s="4" t="s">
        <v>20</v>
      </c>
      <c r="D108" s="94">
        <v>2946</v>
      </c>
      <c r="E108" s="91">
        <v>2122</v>
      </c>
      <c r="F108" s="91">
        <v>815</v>
      </c>
      <c r="G108" s="4" t="s">
        <v>9</v>
      </c>
      <c r="H108" s="40">
        <f>E108-'май 2018'!E112</f>
        <v>952</v>
      </c>
      <c r="I108" s="42">
        <f>F108-'май 2018'!F112</f>
        <v>351</v>
      </c>
      <c r="J108" s="51">
        <f>'дек 2018'!E108</f>
        <v>2122</v>
      </c>
      <c r="K108" s="51">
        <f>'дек 2018'!F108</f>
        <v>815</v>
      </c>
      <c r="L108">
        <f t="shared" si="16"/>
        <v>0</v>
      </c>
      <c r="M108">
        <f t="shared" si="16"/>
        <v>0</v>
      </c>
      <c r="N108" s="57">
        <f t="shared" si="10"/>
        <v>0</v>
      </c>
      <c r="O108" s="57">
        <f t="shared" si="11"/>
        <v>0</v>
      </c>
      <c r="P108" s="57">
        <f t="shared" si="14"/>
        <v>0</v>
      </c>
      <c r="Q108" s="52"/>
      <c r="R108" s="57">
        <f t="shared" si="15"/>
        <v>0</v>
      </c>
      <c r="S108" s="76">
        <f>'дек 2018'!W108</f>
        <v>0</v>
      </c>
      <c r="T108" s="98">
        <f t="shared" si="12"/>
        <v>0</v>
      </c>
      <c r="U108" s="95"/>
      <c r="V108" s="52"/>
      <c r="W108" s="52">
        <f t="shared" si="13"/>
        <v>0</v>
      </c>
    </row>
    <row r="109" spans="1:23" ht="15" thickBot="1">
      <c r="A109" s="3">
        <v>1899042</v>
      </c>
      <c r="B109" s="83">
        <v>43400</v>
      </c>
      <c r="C109" s="4">
        <v>99</v>
      </c>
      <c r="D109" s="94">
        <v>32064</v>
      </c>
      <c r="E109" s="91">
        <v>16513</v>
      </c>
      <c r="F109" s="91">
        <v>9433</v>
      </c>
      <c r="G109" s="4" t="s">
        <v>9</v>
      </c>
      <c r="H109" s="40">
        <f>E109-'май 2018'!E113</f>
        <v>1844</v>
      </c>
      <c r="I109" s="42">
        <f>F109-'май 2018'!F113</f>
        <v>1142</v>
      </c>
      <c r="J109" s="51">
        <f>'дек 2018'!E109</f>
        <v>16011</v>
      </c>
      <c r="K109" s="51">
        <f>'дек 2018'!F109</f>
        <v>9105</v>
      </c>
      <c r="L109">
        <f t="shared" si="16"/>
        <v>502</v>
      </c>
      <c r="M109">
        <f t="shared" si="16"/>
        <v>328</v>
      </c>
      <c r="N109" s="57">
        <f t="shared" si="10"/>
        <v>3102.3599999999997</v>
      </c>
      <c r="O109" s="57">
        <f t="shared" si="11"/>
        <v>751.12</v>
      </c>
      <c r="P109" s="57">
        <f t="shared" si="14"/>
        <v>3853.4799999999996</v>
      </c>
      <c r="Q109" s="52"/>
      <c r="R109" s="102">
        <f t="shared" si="15"/>
        <v>3969.0843999999997</v>
      </c>
      <c r="S109" s="104">
        <f>'дек 2018'!W109</f>
        <v>-177.58470000000011</v>
      </c>
      <c r="T109" s="97">
        <f t="shared" si="12"/>
        <v>3791.4996999999994</v>
      </c>
      <c r="U109" s="73">
        <f>T109</f>
        <v>3791.4996999999994</v>
      </c>
      <c r="V109" s="52"/>
      <c r="W109" s="52">
        <f t="shared" si="13"/>
        <v>0</v>
      </c>
    </row>
    <row r="110" spans="1:23" ht="15" thickBot="1">
      <c r="A110" s="3">
        <v>1740317</v>
      </c>
      <c r="B110" s="83">
        <v>43274</v>
      </c>
      <c r="C110" s="4">
        <v>100</v>
      </c>
      <c r="D110" s="92">
        <v>8213</v>
      </c>
      <c r="E110" s="90">
        <v>3649</v>
      </c>
      <c r="F110" s="90">
        <v>1236</v>
      </c>
      <c r="G110" s="4" t="s">
        <v>9</v>
      </c>
      <c r="H110" s="40">
        <f>E110-'май 2018'!E114</f>
        <v>127</v>
      </c>
      <c r="I110" s="42">
        <f>F110-'май 2018'!F114</f>
        <v>30</v>
      </c>
      <c r="J110" s="51">
        <f>'дек 2018'!E110</f>
        <v>3649</v>
      </c>
      <c r="K110" s="51">
        <f>'дек 2018'!F110</f>
        <v>1236</v>
      </c>
      <c r="L110">
        <f t="shared" si="16"/>
        <v>0</v>
      </c>
      <c r="M110">
        <f t="shared" si="16"/>
        <v>0</v>
      </c>
      <c r="N110" s="57">
        <f t="shared" si="10"/>
        <v>0</v>
      </c>
      <c r="O110" s="57">
        <f t="shared" si="11"/>
        <v>0</v>
      </c>
      <c r="P110" s="57">
        <f t="shared" si="14"/>
        <v>0</v>
      </c>
      <c r="Q110" s="52"/>
      <c r="R110" s="57">
        <f t="shared" si="15"/>
        <v>0</v>
      </c>
      <c r="S110" s="76">
        <f>'дек 2018'!W110</f>
        <v>0</v>
      </c>
      <c r="T110" s="71">
        <f t="shared" si="12"/>
        <v>0</v>
      </c>
      <c r="U110" s="77"/>
      <c r="V110" s="52"/>
      <c r="W110" s="52">
        <f t="shared" si="13"/>
        <v>0</v>
      </c>
    </row>
    <row r="111" spans="1:23" ht="27" thickBot="1">
      <c r="A111" s="3">
        <v>3855924</v>
      </c>
      <c r="B111" s="83">
        <v>43400</v>
      </c>
      <c r="C111" s="4" t="s">
        <v>39</v>
      </c>
      <c r="D111" s="94">
        <v>520</v>
      </c>
      <c r="E111" s="91">
        <v>380</v>
      </c>
      <c r="F111" s="91">
        <v>73</v>
      </c>
      <c r="G111" s="4" t="s">
        <v>9</v>
      </c>
      <c r="H111" s="40">
        <f>E111-'май 2018'!E115</f>
        <v>380</v>
      </c>
      <c r="I111" s="42">
        <f>F111-'май 2018'!F115</f>
        <v>73</v>
      </c>
      <c r="J111" s="51">
        <f>'дек 2018'!E111</f>
        <v>380</v>
      </c>
      <c r="K111" s="51">
        <f>'дек 2018'!F111</f>
        <v>73</v>
      </c>
      <c r="L111">
        <f t="shared" si="16"/>
        <v>0</v>
      </c>
      <c r="M111">
        <f t="shared" si="16"/>
        <v>0</v>
      </c>
      <c r="N111" s="57">
        <f t="shared" si="10"/>
        <v>0</v>
      </c>
      <c r="O111" s="57">
        <f t="shared" si="11"/>
        <v>0</v>
      </c>
      <c r="P111" s="57">
        <f t="shared" si="14"/>
        <v>0</v>
      </c>
      <c r="Q111" s="52"/>
      <c r="R111" s="57">
        <f t="shared" si="15"/>
        <v>0</v>
      </c>
      <c r="S111" s="104">
        <f>'дек 2018'!W111</f>
        <v>265.83590000000004</v>
      </c>
      <c r="T111" s="97">
        <f t="shared" si="12"/>
        <v>265.83590000000004</v>
      </c>
      <c r="U111" s="71"/>
      <c r="V111" s="52"/>
      <c r="W111" s="52">
        <f t="shared" si="13"/>
        <v>265.83590000000004</v>
      </c>
    </row>
    <row r="112" spans="1:23" ht="15" thickBot="1">
      <c r="A112" s="6">
        <v>1893330</v>
      </c>
      <c r="B112" s="83">
        <v>43400</v>
      </c>
      <c r="C112" s="4">
        <v>101</v>
      </c>
      <c r="D112" s="94">
        <v>4913</v>
      </c>
      <c r="E112" s="91">
        <v>3551</v>
      </c>
      <c r="F112" s="91">
        <v>1275</v>
      </c>
      <c r="G112" s="8" t="s">
        <v>9</v>
      </c>
      <c r="H112" s="40">
        <f>E112-'май 2018'!E116</f>
        <v>124</v>
      </c>
      <c r="I112" s="42">
        <f>F112-'май 2018'!F116</f>
        <v>40</v>
      </c>
      <c r="J112" s="51">
        <f>'дек 2018'!E112</f>
        <v>3551</v>
      </c>
      <c r="K112" s="51">
        <f>'дек 2018'!F112</f>
        <v>1275</v>
      </c>
      <c r="L112">
        <f t="shared" si="16"/>
        <v>0</v>
      </c>
      <c r="M112">
        <f t="shared" si="16"/>
        <v>0</v>
      </c>
      <c r="N112" s="57">
        <f t="shared" si="10"/>
        <v>0</v>
      </c>
      <c r="O112" s="57">
        <f t="shared" si="11"/>
        <v>0</v>
      </c>
      <c r="P112" s="57">
        <f t="shared" si="14"/>
        <v>0</v>
      </c>
      <c r="Q112" s="52"/>
      <c r="R112" s="57">
        <f t="shared" si="15"/>
        <v>0</v>
      </c>
      <c r="S112" s="76">
        <f>'дек 2018'!W112</f>
        <v>42.209399999999995</v>
      </c>
      <c r="T112" s="97">
        <f t="shared" si="12"/>
        <v>42.209399999999995</v>
      </c>
      <c r="U112" s="71"/>
      <c r="V112" s="52"/>
      <c r="W112" s="52">
        <f t="shared" si="13"/>
        <v>42.209399999999995</v>
      </c>
    </row>
    <row r="113" spans="1:23" ht="15" thickBot="1">
      <c r="A113" s="3">
        <v>1896381</v>
      </c>
      <c r="B113" s="83">
        <v>43400</v>
      </c>
      <c r="C113" s="4">
        <v>102</v>
      </c>
      <c r="D113" s="94">
        <v>3662</v>
      </c>
      <c r="E113" s="91">
        <v>2265</v>
      </c>
      <c r="F113" s="91">
        <v>920</v>
      </c>
      <c r="G113" s="4" t="s">
        <v>9</v>
      </c>
      <c r="H113" s="40">
        <f>E113-'май 2018'!E117</f>
        <v>127</v>
      </c>
      <c r="I113" s="42">
        <f>F113-'май 2018'!F117</f>
        <v>54</v>
      </c>
      <c r="J113" s="51">
        <f>'дек 2018'!E113</f>
        <v>2265</v>
      </c>
      <c r="K113" s="51">
        <f>'дек 2018'!F113</f>
        <v>920</v>
      </c>
      <c r="L113">
        <f t="shared" si="16"/>
        <v>0</v>
      </c>
      <c r="M113">
        <f t="shared" si="16"/>
        <v>0</v>
      </c>
      <c r="N113" s="57">
        <f t="shared" si="10"/>
        <v>0</v>
      </c>
      <c r="O113" s="57">
        <f t="shared" si="11"/>
        <v>0</v>
      </c>
      <c r="P113" s="57">
        <f t="shared" si="14"/>
        <v>0</v>
      </c>
      <c r="Q113" s="52"/>
      <c r="R113" s="57">
        <f t="shared" si="15"/>
        <v>0</v>
      </c>
      <c r="S113" s="76">
        <f>'дек 2018'!W113</f>
        <v>63.046499999999995</v>
      </c>
      <c r="T113" s="71">
        <f t="shared" si="12"/>
        <v>63.046499999999995</v>
      </c>
      <c r="U113" s="77"/>
      <c r="V113" s="52"/>
      <c r="W113" s="52">
        <f t="shared" si="13"/>
        <v>63.046499999999995</v>
      </c>
    </row>
    <row r="114" spans="1:23" ht="15" thickBot="1">
      <c r="A114" s="3">
        <v>1898961</v>
      </c>
      <c r="B114" s="83">
        <v>43400</v>
      </c>
      <c r="C114" s="4">
        <v>103</v>
      </c>
      <c r="D114" s="94">
        <v>77</v>
      </c>
      <c r="E114" s="91">
        <v>62</v>
      </c>
      <c r="F114" s="91">
        <v>15</v>
      </c>
      <c r="G114" s="4" t="s">
        <v>9</v>
      </c>
      <c r="H114" s="40">
        <f>E114-'май 2018'!E118</f>
        <v>2</v>
      </c>
      <c r="I114" s="42">
        <f>F114-'май 2018'!F118</f>
        <v>0</v>
      </c>
      <c r="J114" s="51">
        <f>'дек 2018'!E114</f>
        <v>62</v>
      </c>
      <c r="K114" s="51">
        <f>'дек 2018'!F114</f>
        <v>15</v>
      </c>
      <c r="L114">
        <f t="shared" si="16"/>
        <v>0</v>
      </c>
      <c r="M114">
        <f t="shared" si="16"/>
        <v>0</v>
      </c>
      <c r="N114" s="57">
        <f t="shared" si="10"/>
        <v>0</v>
      </c>
      <c r="O114" s="57">
        <f t="shared" si="11"/>
        <v>0</v>
      </c>
      <c r="P114" s="57">
        <f t="shared" si="14"/>
        <v>0</v>
      </c>
      <c r="Q114" s="52"/>
      <c r="R114" s="57">
        <f t="shared" si="15"/>
        <v>0</v>
      </c>
      <c r="S114" s="76">
        <f>'дек 2018'!W114</f>
        <v>12.524800000000001</v>
      </c>
      <c r="T114" s="77">
        <f t="shared" si="12"/>
        <v>12.524800000000001</v>
      </c>
      <c r="U114" s="77"/>
      <c r="V114" s="52"/>
      <c r="W114" s="52">
        <f t="shared" si="13"/>
        <v>12.524800000000001</v>
      </c>
    </row>
    <row r="115" spans="1:23" ht="15" thickBot="1">
      <c r="A115" s="3">
        <v>1897205</v>
      </c>
      <c r="B115" s="83">
        <v>43400</v>
      </c>
      <c r="C115" s="4">
        <v>104</v>
      </c>
      <c r="D115" s="94">
        <v>4813</v>
      </c>
      <c r="E115" s="91">
        <v>2694</v>
      </c>
      <c r="F115" s="91">
        <v>1964</v>
      </c>
      <c r="G115" s="4" t="s">
        <v>9</v>
      </c>
      <c r="H115" s="40">
        <f>E115-'май 2018'!E119</f>
        <v>1</v>
      </c>
      <c r="I115" s="42">
        <f>F115-'май 2018'!F119</f>
        <v>1</v>
      </c>
      <c r="J115" s="51">
        <f>'дек 2018'!E115</f>
        <v>2694</v>
      </c>
      <c r="K115" s="51">
        <f>'дек 2018'!F115</f>
        <v>1964</v>
      </c>
      <c r="L115">
        <f t="shared" si="16"/>
        <v>0</v>
      </c>
      <c r="M115">
        <f t="shared" si="16"/>
        <v>0</v>
      </c>
      <c r="N115" s="57">
        <f t="shared" si="10"/>
        <v>0</v>
      </c>
      <c r="O115" s="57">
        <f t="shared" si="11"/>
        <v>0</v>
      </c>
      <c r="P115" s="57">
        <f t="shared" si="14"/>
        <v>0</v>
      </c>
      <c r="Q115" s="52"/>
      <c r="R115" s="57">
        <f t="shared" si="15"/>
        <v>0</v>
      </c>
      <c r="S115" s="76">
        <f>'дек 2018'!W115</f>
        <v>0</v>
      </c>
      <c r="T115" s="77">
        <f t="shared" si="12"/>
        <v>0</v>
      </c>
      <c r="U115" s="77"/>
      <c r="V115" s="52"/>
      <c r="W115" s="52">
        <f t="shared" si="13"/>
        <v>0</v>
      </c>
    </row>
    <row r="116" spans="1:23" ht="15" thickBot="1">
      <c r="A116" s="3">
        <v>1897116</v>
      </c>
      <c r="B116" s="83">
        <v>43400</v>
      </c>
      <c r="C116" s="4">
        <v>105</v>
      </c>
      <c r="D116" s="94">
        <v>30270</v>
      </c>
      <c r="E116" s="91">
        <v>20072</v>
      </c>
      <c r="F116" s="91">
        <v>9981</v>
      </c>
      <c r="G116" s="4" t="s">
        <v>9</v>
      </c>
      <c r="H116" s="40">
        <f>E116-'май 2018'!E120</f>
        <v>512</v>
      </c>
      <c r="I116" s="42">
        <f>F116-'май 2018'!F120</f>
        <v>482</v>
      </c>
      <c r="J116" s="51">
        <f>'дек 2018'!E116</f>
        <v>20072</v>
      </c>
      <c r="K116" s="51">
        <f>'дек 2018'!F116</f>
        <v>9981</v>
      </c>
      <c r="L116">
        <f t="shared" si="16"/>
        <v>0</v>
      </c>
      <c r="M116">
        <f t="shared" si="16"/>
        <v>0</v>
      </c>
      <c r="N116" s="57">
        <f t="shared" si="10"/>
        <v>0</v>
      </c>
      <c r="O116" s="57">
        <f t="shared" si="11"/>
        <v>0</v>
      </c>
      <c r="P116" s="57">
        <f t="shared" si="14"/>
        <v>0</v>
      </c>
      <c r="Q116" s="52"/>
      <c r="R116" s="57">
        <f t="shared" si="15"/>
        <v>0</v>
      </c>
      <c r="S116" s="76">
        <f>'дек 2018'!W116</f>
        <v>8.5799000000000003</v>
      </c>
      <c r="T116" s="96">
        <f t="shared" si="12"/>
        <v>8.5799000000000003</v>
      </c>
      <c r="U116" s="77"/>
      <c r="V116" s="52"/>
      <c r="W116" s="52">
        <f t="shared" si="13"/>
        <v>8.5799000000000003</v>
      </c>
    </row>
    <row r="117" spans="1:23" ht="15" thickBot="1">
      <c r="A117" s="3">
        <v>1899053</v>
      </c>
      <c r="B117" s="83">
        <v>43400</v>
      </c>
      <c r="C117" s="4">
        <v>106</v>
      </c>
      <c r="D117" s="94">
        <v>8745</v>
      </c>
      <c r="E117" s="91">
        <v>6448</v>
      </c>
      <c r="F117" s="91">
        <v>2259</v>
      </c>
      <c r="G117" s="4" t="s">
        <v>9</v>
      </c>
      <c r="H117" s="40">
        <f>E117-'май 2018'!E121</f>
        <v>1318</v>
      </c>
      <c r="I117" s="42">
        <f>F117-'май 2018'!F121</f>
        <v>651</v>
      </c>
      <c r="J117" s="51">
        <f>'дек 2018'!E117</f>
        <v>6448</v>
      </c>
      <c r="K117" s="51">
        <f>'дек 2018'!F117</f>
        <v>2259</v>
      </c>
      <c r="L117">
        <f t="shared" ref="L117:M148" si="17">E117-J117</f>
        <v>0</v>
      </c>
      <c r="M117">
        <f t="shared" si="17"/>
        <v>0</v>
      </c>
      <c r="N117" s="57">
        <f t="shared" si="10"/>
        <v>0</v>
      </c>
      <c r="O117" s="57">
        <f t="shared" si="11"/>
        <v>0</v>
      </c>
      <c r="P117" s="57">
        <f t="shared" si="14"/>
        <v>0</v>
      </c>
      <c r="Q117" s="52"/>
      <c r="R117" s="57">
        <f t="shared" si="15"/>
        <v>0</v>
      </c>
      <c r="S117" s="76">
        <f>'дек 2018'!W117</f>
        <v>50.180000000000007</v>
      </c>
      <c r="T117" s="77">
        <f t="shared" si="12"/>
        <v>50.180000000000007</v>
      </c>
      <c r="U117" s="77"/>
      <c r="V117" s="52"/>
      <c r="W117" s="52">
        <f t="shared" si="13"/>
        <v>50.180000000000007</v>
      </c>
    </row>
    <row r="118" spans="1:23" ht="15" thickBot="1">
      <c r="A118" s="3">
        <v>1893680</v>
      </c>
      <c r="B118" s="83">
        <v>43400</v>
      </c>
      <c r="C118" s="4">
        <v>107</v>
      </c>
      <c r="D118" s="94">
        <v>9881</v>
      </c>
      <c r="E118" s="91">
        <v>4276</v>
      </c>
      <c r="F118" s="91">
        <v>5107</v>
      </c>
      <c r="G118" s="4" t="s">
        <v>9</v>
      </c>
      <c r="H118" s="40">
        <f>E118-'май 2018'!E122</f>
        <v>463</v>
      </c>
      <c r="I118" s="42">
        <f>F118-'май 2018'!F122</f>
        <v>567</v>
      </c>
      <c r="J118" s="51">
        <f>'дек 2018'!E118</f>
        <v>4276</v>
      </c>
      <c r="K118" s="51">
        <f>'дек 2018'!F118</f>
        <v>5107</v>
      </c>
      <c r="L118">
        <f t="shared" si="17"/>
        <v>0</v>
      </c>
      <c r="M118">
        <f t="shared" si="17"/>
        <v>0</v>
      </c>
      <c r="N118" s="57">
        <f t="shared" si="10"/>
        <v>0</v>
      </c>
      <c r="O118" s="57">
        <f t="shared" si="11"/>
        <v>0</v>
      </c>
      <c r="P118" s="57">
        <f t="shared" si="14"/>
        <v>0</v>
      </c>
      <c r="Q118" s="52"/>
      <c r="R118" s="57">
        <f t="shared" si="15"/>
        <v>0</v>
      </c>
      <c r="S118" s="76">
        <f>'дек 2018'!W118</f>
        <v>269.6746</v>
      </c>
      <c r="T118" s="77">
        <f t="shared" si="12"/>
        <v>269.6746</v>
      </c>
      <c r="U118" s="77"/>
      <c r="V118" s="52"/>
      <c r="W118" s="52">
        <f t="shared" si="13"/>
        <v>269.6746</v>
      </c>
    </row>
    <row r="119" spans="1:23" ht="15" thickBot="1">
      <c r="A119" s="3">
        <v>1897160</v>
      </c>
      <c r="B119" s="83">
        <v>43400</v>
      </c>
      <c r="C119" s="4" t="s">
        <v>21</v>
      </c>
      <c r="D119" s="92">
        <v>6144</v>
      </c>
      <c r="E119" s="90">
        <v>4821</v>
      </c>
      <c r="F119" s="90">
        <v>1311</v>
      </c>
      <c r="G119" s="4" t="s">
        <v>9</v>
      </c>
      <c r="H119" s="40">
        <f>E119-'май 2018'!E123</f>
        <v>2401</v>
      </c>
      <c r="I119" s="42">
        <f>F119-'май 2018'!F123</f>
        <v>333</v>
      </c>
      <c r="J119" s="51">
        <f>'дек 2018'!E119</f>
        <v>4801</v>
      </c>
      <c r="K119" s="51">
        <f>'дек 2018'!F119</f>
        <v>1309</v>
      </c>
      <c r="L119">
        <f t="shared" si="17"/>
        <v>20</v>
      </c>
      <c r="M119">
        <f t="shared" si="17"/>
        <v>2</v>
      </c>
      <c r="N119" s="57">
        <f t="shared" si="10"/>
        <v>123.6</v>
      </c>
      <c r="O119" s="57">
        <f t="shared" si="11"/>
        <v>4.58</v>
      </c>
      <c r="P119" s="57">
        <f t="shared" si="14"/>
        <v>128.18</v>
      </c>
      <c r="Q119" s="52"/>
      <c r="R119" s="57">
        <f t="shared" si="15"/>
        <v>132.02540000000002</v>
      </c>
      <c r="S119" s="76">
        <f>'дек 2018'!W119</f>
        <v>652.17539999999985</v>
      </c>
      <c r="T119" s="77">
        <f t="shared" si="12"/>
        <v>784.20079999999984</v>
      </c>
      <c r="U119" s="77"/>
      <c r="V119" s="52"/>
      <c r="W119" s="52">
        <f t="shared" si="13"/>
        <v>784.20079999999984</v>
      </c>
    </row>
    <row r="120" spans="1:23" ht="15" thickBot="1">
      <c r="A120" s="3">
        <v>1899649</v>
      </c>
      <c r="B120" s="83">
        <v>43400</v>
      </c>
      <c r="C120" s="4">
        <v>108</v>
      </c>
      <c r="D120" s="92">
        <v>4040</v>
      </c>
      <c r="E120" s="90">
        <v>2671</v>
      </c>
      <c r="F120" s="90">
        <v>1080</v>
      </c>
      <c r="G120" s="4" t="s">
        <v>9</v>
      </c>
      <c r="H120" s="40">
        <f>E120-'май 2018'!E124</f>
        <v>-1748</v>
      </c>
      <c r="I120" s="42">
        <f>F120-'май 2018'!F124</f>
        <v>-111</v>
      </c>
      <c r="J120" s="51">
        <f>'дек 2018'!E120</f>
        <v>2671</v>
      </c>
      <c r="K120" s="51">
        <f>'дек 2018'!F120</f>
        <v>1080</v>
      </c>
      <c r="L120">
        <f t="shared" si="17"/>
        <v>0</v>
      </c>
      <c r="M120">
        <f t="shared" si="17"/>
        <v>0</v>
      </c>
      <c r="N120" s="57">
        <f t="shared" si="10"/>
        <v>0</v>
      </c>
      <c r="O120" s="57">
        <f t="shared" si="11"/>
        <v>0</v>
      </c>
      <c r="P120" s="57">
        <f t="shared" si="14"/>
        <v>0</v>
      </c>
      <c r="Q120" s="52"/>
      <c r="R120" s="57">
        <f t="shared" si="15"/>
        <v>0</v>
      </c>
      <c r="S120" s="76">
        <f>'дек 2018'!W120</f>
        <v>157.2501</v>
      </c>
      <c r="T120" s="77">
        <f t="shared" si="12"/>
        <v>157.2501</v>
      </c>
      <c r="U120" s="77"/>
      <c r="V120" s="52"/>
      <c r="W120" s="52">
        <f t="shared" si="13"/>
        <v>157.2501</v>
      </c>
    </row>
    <row r="121" spans="1:23" ht="15" thickBot="1">
      <c r="A121" s="3">
        <v>1853060</v>
      </c>
      <c r="B121" s="83">
        <v>43400</v>
      </c>
      <c r="C121" s="4">
        <v>109</v>
      </c>
      <c r="D121" s="92">
        <v>4516</v>
      </c>
      <c r="E121" s="90">
        <v>3224</v>
      </c>
      <c r="F121" s="90">
        <v>1048</v>
      </c>
      <c r="G121" s="4" t="s">
        <v>9</v>
      </c>
      <c r="H121" s="40">
        <f>E121-'май 2018'!E125</f>
        <v>408</v>
      </c>
      <c r="I121" s="42">
        <f>F121-'май 2018'!F125</f>
        <v>119</v>
      </c>
      <c r="J121" s="51">
        <f>'дек 2018'!E121</f>
        <v>3224</v>
      </c>
      <c r="K121" s="51">
        <f>'дек 2018'!F121</f>
        <v>1048</v>
      </c>
      <c r="L121">
        <f t="shared" si="17"/>
        <v>0</v>
      </c>
      <c r="M121">
        <f t="shared" si="17"/>
        <v>0</v>
      </c>
      <c r="N121" s="57">
        <f t="shared" si="10"/>
        <v>0</v>
      </c>
      <c r="O121" s="57">
        <f t="shared" si="11"/>
        <v>0</v>
      </c>
      <c r="P121" s="57">
        <f t="shared" si="14"/>
        <v>0</v>
      </c>
      <c r="Q121" s="52"/>
      <c r="R121" s="57">
        <f t="shared" si="15"/>
        <v>0</v>
      </c>
      <c r="S121" s="76">
        <f>'дек 2018'!W121</f>
        <v>568.19950000000006</v>
      </c>
      <c r="T121" s="77">
        <f t="shared" si="12"/>
        <v>568.19950000000006</v>
      </c>
      <c r="U121" s="77"/>
      <c r="V121" s="52"/>
      <c r="W121" s="52">
        <f t="shared" si="13"/>
        <v>568.19950000000006</v>
      </c>
    </row>
    <row r="122" spans="1:23" ht="15" thickBot="1">
      <c r="A122" s="3">
        <v>1740051</v>
      </c>
      <c r="B122" s="83">
        <v>43400</v>
      </c>
      <c r="C122" s="4">
        <v>110</v>
      </c>
      <c r="D122" s="94">
        <v>2969</v>
      </c>
      <c r="E122" s="91">
        <v>2285</v>
      </c>
      <c r="F122" s="91">
        <v>656</v>
      </c>
      <c r="G122" s="4" t="s">
        <v>9</v>
      </c>
      <c r="H122" s="40">
        <f>E122-'май 2018'!E126</f>
        <v>211</v>
      </c>
      <c r="I122" s="42">
        <f>F122-'май 2018'!F126</f>
        <v>62</v>
      </c>
      <c r="J122" s="51">
        <f>'дек 2018'!E122</f>
        <v>2285</v>
      </c>
      <c r="K122" s="51">
        <f>'дек 2018'!F122</f>
        <v>656</v>
      </c>
      <c r="L122">
        <f t="shared" si="17"/>
        <v>0</v>
      </c>
      <c r="M122">
        <f t="shared" si="17"/>
        <v>0</v>
      </c>
      <c r="N122" s="57">
        <f t="shared" si="10"/>
        <v>0</v>
      </c>
      <c r="O122" s="57">
        <f t="shared" si="11"/>
        <v>0</v>
      </c>
      <c r="P122" s="57">
        <f t="shared" si="14"/>
        <v>0</v>
      </c>
      <c r="Q122" s="52"/>
      <c r="R122" s="57">
        <f t="shared" si="15"/>
        <v>0</v>
      </c>
      <c r="S122" s="76">
        <f>'дек 2018'!W122</f>
        <v>-43.575800000000072</v>
      </c>
      <c r="T122" s="87">
        <f t="shared" si="12"/>
        <v>-43.575800000000072</v>
      </c>
      <c r="U122" s="77"/>
      <c r="V122" s="52"/>
      <c r="W122" s="52">
        <f t="shared" si="13"/>
        <v>-43.575800000000072</v>
      </c>
    </row>
    <row r="123" spans="1:23" ht="15" thickBot="1">
      <c r="A123" s="3">
        <v>1844087</v>
      </c>
      <c r="B123" s="83">
        <v>43400</v>
      </c>
      <c r="C123" s="4">
        <v>111</v>
      </c>
      <c r="D123" s="94">
        <v>16601</v>
      </c>
      <c r="E123" s="91">
        <v>11177</v>
      </c>
      <c r="F123" s="91">
        <v>3995</v>
      </c>
      <c r="G123" s="4" t="s">
        <v>9</v>
      </c>
      <c r="H123" s="40">
        <f>E123-'май 2018'!E127</f>
        <v>1876</v>
      </c>
      <c r="I123" s="42">
        <f>F123-'май 2018'!F127</f>
        <v>555</v>
      </c>
      <c r="J123" s="51">
        <f>'дек 2018'!E123</f>
        <v>11045</v>
      </c>
      <c r="K123" s="51">
        <f>'дек 2018'!F123</f>
        <v>3929</v>
      </c>
      <c r="L123">
        <f t="shared" si="17"/>
        <v>132</v>
      </c>
      <c r="M123">
        <f t="shared" si="17"/>
        <v>66</v>
      </c>
      <c r="N123" s="57">
        <f t="shared" si="10"/>
        <v>815.76</v>
      </c>
      <c r="O123" s="57">
        <f t="shared" si="11"/>
        <v>151.14000000000001</v>
      </c>
      <c r="P123" s="57">
        <f t="shared" si="14"/>
        <v>966.9</v>
      </c>
      <c r="Q123" s="52"/>
      <c r="R123" s="102">
        <f t="shared" si="15"/>
        <v>995.90699999999993</v>
      </c>
      <c r="S123" s="104">
        <f>'дек 2018'!W123</f>
        <v>365.42110000000014</v>
      </c>
      <c r="T123" s="97">
        <f t="shared" si="12"/>
        <v>1361.3281000000002</v>
      </c>
      <c r="U123" s="62">
        <f>T123</f>
        <v>1361.3281000000002</v>
      </c>
      <c r="V123" s="52"/>
      <c r="W123" s="52">
        <f t="shared" si="13"/>
        <v>0</v>
      </c>
    </row>
    <row r="124" spans="1:23" ht="15" thickBot="1">
      <c r="A124" s="3">
        <v>1740041</v>
      </c>
      <c r="B124" s="83">
        <v>43400</v>
      </c>
      <c r="C124" s="4">
        <v>112</v>
      </c>
      <c r="D124" s="94">
        <v>14838</v>
      </c>
      <c r="E124" s="91">
        <v>7834</v>
      </c>
      <c r="F124" s="91">
        <v>6780</v>
      </c>
      <c r="G124" s="4" t="s">
        <v>9</v>
      </c>
      <c r="H124" s="40">
        <f>E124-'май 2018'!E128</f>
        <v>1130</v>
      </c>
      <c r="I124" s="42">
        <f>F124-'май 2018'!F128</f>
        <v>929</v>
      </c>
      <c r="J124" s="51">
        <f>'дек 2018'!E124</f>
        <v>7834</v>
      </c>
      <c r="K124" s="51">
        <f>'дек 2018'!F124</f>
        <v>6780</v>
      </c>
      <c r="L124">
        <f t="shared" si="17"/>
        <v>0</v>
      </c>
      <c r="M124">
        <f t="shared" si="17"/>
        <v>0</v>
      </c>
      <c r="N124" s="57">
        <f t="shared" si="10"/>
        <v>0</v>
      </c>
      <c r="O124" s="57">
        <f t="shared" si="11"/>
        <v>0</v>
      </c>
      <c r="P124" s="57">
        <f t="shared" si="14"/>
        <v>0</v>
      </c>
      <c r="Q124" s="52"/>
      <c r="R124" s="57">
        <f t="shared" si="15"/>
        <v>0</v>
      </c>
      <c r="S124" s="76">
        <f>'дек 2018'!W124</f>
        <v>2358.3072000000002</v>
      </c>
      <c r="T124" s="70">
        <f t="shared" si="12"/>
        <v>2358.3072000000002</v>
      </c>
      <c r="U124" s="62">
        <f>T124</f>
        <v>2358.3072000000002</v>
      </c>
      <c r="V124" s="52"/>
      <c r="W124" s="52">
        <f t="shared" si="13"/>
        <v>0</v>
      </c>
    </row>
    <row r="125" spans="1:23" ht="27" thickBot="1">
      <c r="A125" s="3">
        <v>2824151</v>
      </c>
      <c r="B125" s="83">
        <v>43400</v>
      </c>
      <c r="C125" s="4" t="s">
        <v>22</v>
      </c>
      <c r="D125" s="94">
        <v>3316</v>
      </c>
      <c r="E125" s="91">
        <v>1939</v>
      </c>
      <c r="F125" s="91">
        <v>1377</v>
      </c>
      <c r="G125" s="56" t="s">
        <v>9</v>
      </c>
      <c r="H125" s="65">
        <f>E125-'май 2018'!E130</f>
        <v>731</v>
      </c>
      <c r="I125" s="66">
        <f>F125-'май 2018'!F130</f>
        <v>571</v>
      </c>
      <c r="J125" s="51">
        <f>'дек 2018'!E125</f>
        <v>1938</v>
      </c>
      <c r="K125" s="51">
        <f>'дек 2018'!F125</f>
        <v>1377</v>
      </c>
      <c r="L125">
        <f t="shared" si="17"/>
        <v>1</v>
      </c>
      <c r="M125">
        <f t="shared" si="17"/>
        <v>0</v>
      </c>
      <c r="N125" s="57">
        <f t="shared" si="10"/>
        <v>6.18</v>
      </c>
      <c r="O125" s="57">
        <f t="shared" si="11"/>
        <v>0</v>
      </c>
      <c r="P125" s="57">
        <f t="shared" si="14"/>
        <v>6.18</v>
      </c>
      <c r="Q125" s="52"/>
      <c r="R125" s="102">
        <f t="shared" si="15"/>
        <v>6.3653999999999993</v>
      </c>
      <c r="S125" s="104">
        <f>'дек 2018'!W125</f>
        <v>250.30840000000006</v>
      </c>
      <c r="T125" s="96">
        <f>R125+S125</f>
        <v>256.67380000000009</v>
      </c>
      <c r="U125" s="77"/>
      <c r="V125" s="52"/>
      <c r="W125" s="52">
        <f t="shared" si="13"/>
        <v>256.67380000000009</v>
      </c>
    </row>
    <row r="126" spans="1:23" ht="15" thickBot="1">
      <c r="A126" s="3">
        <v>1828071</v>
      </c>
      <c r="B126" s="83">
        <v>43400</v>
      </c>
      <c r="C126" s="4">
        <v>114</v>
      </c>
      <c r="D126" s="94">
        <v>8146</v>
      </c>
      <c r="E126" s="91">
        <v>5430</v>
      </c>
      <c r="F126" s="91">
        <v>2495</v>
      </c>
      <c r="G126" s="4" t="s">
        <v>9</v>
      </c>
      <c r="H126" s="40">
        <f>E126-'май 2018'!E131</f>
        <v>524</v>
      </c>
      <c r="I126" s="42">
        <f>F126-'май 2018'!F131</f>
        <v>281</v>
      </c>
      <c r="J126" s="51">
        <f>'дек 2018'!E126</f>
        <v>5430</v>
      </c>
      <c r="K126" s="51">
        <f>'дек 2018'!F126</f>
        <v>2495</v>
      </c>
      <c r="L126">
        <f t="shared" si="17"/>
        <v>0</v>
      </c>
      <c r="M126">
        <f t="shared" si="17"/>
        <v>0</v>
      </c>
      <c r="N126" s="57">
        <f t="shared" si="10"/>
        <v>0</v>
      </c>
      <c r="O126" s="57">
        <f t="shared" si="11"/>
        <v>0</v>
      </c>
      <c r="P126" s="57">
        <f t="shared" si="14"/>
        <v>0</v>
      </c>
      <c r="Q126" s="52"/>
      <c r="R126" s="57">
        <f t="shared" si="15"/>
        <v>0</v>
      </c>
      <c r="S126" s="104">
        <f>'дек 2018'!W126</f>
        <v>1041.6569</v>
      </c>
      <c r="T126" s="70">
        <f t="shared" si="12"/>
        <v>1041.6569</v>
      </c>
      <c r="U126" s="77"/>
      <c r="V126" s="52"/>
      <c r="W126" s="52">
        <f t="shared" si="13"/>
        <v>1041.6569</v>
      </c>
    </row>
    <row r="127" spans="1:23" ht="15" thickBot="1">
      <c r="A127" s="3">
        <v>1893485</v>
      </c>
      <c r="B127" s="83">
        <v>43400</v>
      </c>
      <c r="C127" s="4">
        <v>115</v>
      </c>
      <c r="D127" s="94">
        <v>11610</v>
      </c>
      <c r="E127" s="91">
        <v>7857</v>
      </c>
      <c r="F127" s="91">
        <v>3664</v>
      </c>
      <c r="G127" s="4" t="s">
        <v>9</v>
      </c>
      <c r="H127" s="40">
        <f>E127-'май 2018'!E132</f>
        <v>922</v>
      </c>
      <c r="I127" s="42">
        <f>F127-'май 2018'!F132</f>
        <v>403</v>
      </c>
      <c r="J127" s="51">
        <f>'дек 2018'!E127</f>
        <v>7709</v>
      </c>
      <c r="K127" s="51">
        <f>'дек 2018'!F127</f>
        <v>3610</v>
      </c>
      <c r="L127">
        <f t="shared" si="17"/>
        <v>148</v>
      </c>
      <c r="M127">
        <f t="shared" si="17"/>
        <v>54</v>
      </c>
      <c r="N127" s="57">
        <f t="shared" si="10"/>
        <v>914.64</v>
      </c>
      <c r="O127" s="57">
        <f t="shared" si="11"/>
        <v>123.66</v>
      </c>
      <c r="P127" s="57">
        <f t="shared" si="14"/>
        <v>1038.3</v>
      </c>
      <c r="Q127" s="52"/>
      <c r="R127" s="102">
        <f t="shared" si="15"/>
        <v>1069.4489999999998</v>
      </c>
      <c r="S127" s="104">
        <f>'дек 2018'!W127</f>
        <v>0</v>
      </c>
      <c r="T127" s="96">
        <f t="shared" si="12"/>
        <v>1069.4489999999998</v>
      </c>
      <c r="U127" s="62">
        <f>T127</f>
        <v>1069.4489999999998</v>
      </c>
      <c r="V127" s="52"/>
      <c r="W127" s="52">
        <f t="shared" si="13"/>
        <v>0</v>
      </c>
    </row>
    <row r="128" spans="1:23" ht="15" thickBot="1">
      <c r="A128" s="3">
        <v>1898971</v>
      </c>
      <c r="B128" s="83">
        <v>43400</v>
      </c>
      <c r="C128" s="4">
        <v>116</v>
      </c>
      <c r="D128" s="94">
        <v>5142</v>
      </c>
      <c r="E128" s="91">
        <v>3716</v>
      </c>
      <c r="F128" s="91">
        <v>1346</v>
      </c>
      <c r="G128" s="4" t="s">
        <v>9</v>
      </c>
      <c r="H128" s="40">
        <f>E128-'май 2018'!E133</f>
        <v>462</v>
      </c>
      <c r="I128" s="42">
        <f>F128-'май 2018'!F133</f>
        <v>152</v>
      </c>
      <c r="J128" s="51">
        <f>'дек 2018'!E128</f>
        <v>3714</v>
      </c>
      <c r="K128" s="51">
        <f>'дек 2018'!F128</f>
        <v>1345</v>
      </c>
      <c r="L128">
        <f t="shared" si="17"/>
        <v>2</v>
      </c>
      <c r="M128">
        <f t="shared" si="17"/>
        <v>1</v>
      </c>
      <c r="N128" s="57">
        <f t="shared" si="10"/>
        <v>12.36</v>
      </c>
      <c r="O128" s="57">
        <f t="shared" si="11"/>
        <v>2.29</v>
      </c>
      <c r="P128" s="57">
        <f t="shared" si="14"/>
        <v>14.649999999999999</v>
      </c>
      <c r="Q128" s="52"/>
      <c r="R128" s="57">
        <f t="shared" si="15"/>
        <v>15.089499999999999</v>
      </c>
      <c r="S128" s="76">
        <f>'дек 2018'!W128</f>
        <v>50.789299999999997</v>
      </c>
      <c r="T128" s="77">
        <f t="shared" si="12"/>
        <v>65.878799999999998</v>
      </c>
      <c r="U128" s="77"/>
      <c r="V128" s="52"/>
      <c r="W128" s="52">
        <f t="shared" si="13"/>
        <v>65.878799999999998</v>
      </c>
    </row>
    <row r="129" spans="1:23" ht="15" thickBot="1">
      <c r="A129" s="3">
        <v>1853943</v>
      </c>
      <c r="B129" s="83">
        <v>43400</v>
      </c>
      <c r="C129" s="4">
        <v>117</v>
      </c>
      <c r="D129" s="94">
        <v>2897</v>
      </c>
      <c r="E129" s="91">
        <v>1652</v>
      </c>
      <c r="F129" s="91">
        <v>972</v>
      </c>
      <c r="G129" s="4" t="s">
        <v>9</v>
      </c>
      <c r="H129" s="40">
        <f>E129-'май 2018'!E134</f>
        <v>584</v>
      </c>
      <c r="I129" s="42">
        <f>F129-'май 2018'!F134</f>
        <v>387</v>
      </c>
      <c r="J129" s="51">
        <f>'дек 2018'!E129</f>
        <v>1652</v>
      </c>
      <c r="K129" s="51">
        <f>'дек 2018'!F129</f>
        <v>972</v>
      </c>
      <c r="L129">
        <f t="shared" si="17"/>
        <v>0</v>
      </c>
      <c r="M129">
        <f t="shared" si="17"/>
        <v>0</v>
      </c>
      <c r="N129" s="57">
        <f t="shared" si="10"/>
        <v>0</v>
      </c>
      <c r="O129" s="57">
        <f t="shared" si="11"/>
        <v>0</v>
      </c>
      <c r="P129" s="57">
        <f t="shared" si="14"/>
        <v>0</v>
      </c>
      <c r="Q129" s="52"/>
      <c r="R129" s="57">
        <f t="shared" si="15"/>
        <v>0</v>
      </c>
      <c r="S129" s="104">
        <f>'дек 2018'!W129</f>
        <v>230.80900000000003</v>
      </c>
      <c r="T129" s="96">
        <f t="shared" si="12"/>
        <v>230.80900000000003</v>
      </c>
      <c r="U129" s="77"/>
      <c r="V129" s="52"/>
      <c r="W129" s="52">
        <f t="shared" si="13"/>
        <v>230.80900000000003</v>
      </c>
    </row>
    <row r="130" spans="1:23" ht="15" thickBot="1">
      <c r="A130" s="3">
        <v>1893475</v>
      </c>
      <c r="B130" s="83">
        <v>43400</v>
      </c>
      <c r="C130" s="4">
        <v>118</v>
      </c>
      <c r="D130" s="94">
        <v>4231</v>
      </c>
      <c r="E130" s="91">
        <v>2535</v>
      </c>
      <c r="F130" s="91">
        <v>1595</v>
      </c>
      <c r="G130" s="4" t="s">
        <v>9</v>
      </c>
      <c r="H130" s="40">
        <f>E130-'май 2018'!E135</f>
        <v>201</v>
      </c>
      <c r="I130" s="42">
        <f>F130-'май 2018'!F135</f>
        <v>129</v>
      </c>
      <c r="J130" s="51">
        <f>'дек 2018'!E130</f>
        <v>2535</v>
      </c>
      <c r="K130" s="51">
        <f>'дек 2018'!F130</f>
        <v>1595</v>
      </c>
      <c r="L130">
        <f t="shared" si="17"/>
        <v>0</v>
      </c>
      <c r="M130">
        <f t="shared" si="17"/>
        <v>0</v>
      </c>
      <c r="N130" s="57">
        <f t="shared" si="10"/>
        <v>0</v>
      </c>
      <c r="O130" s="57">
        <f t="shared" si="11"/>
        <v>0</v>
      </c>
      <c r="P130" s="57">
        <f t="shared" si="14"/>
        <v>0</v>
      </c>
      <c r="Q130" s="52"/>
      <c r="R130" s="57">
        <f t="shared" si="15"/>
        <v>0</v>
      </c>
      <c r="S130" s="104">
        <f>'дек 2018'!W130</f>
        <v>155.35399999999996</v>
      </c>
      <c r="T130" s="96">
        <f t="shared" si="12"/>
        <v>155.35399999999996</v>
      </c>
      <c r="U130" s="77"/>
      <c r="V130" s="52"/>
      <c r="W130" s="52">
        <f t="shared" si="13"/>
        <v>155.35399999999996</v>
      </c>
    </row>
    <row r="131" spans="1:23" ht="15" thickBot="1">
      <c r="A131" s="3">
        <v>1897276</v>
      </c>
      <c r="B131" s="83">
        <v>43400</v>
      </c>
      <c r="C131" s="4">
        <v>119</v>
      </c>
      <c r="D131" s="94">
        <v>21009</v>
      </c>
      <c r="E131" s="91">
        <v>12144</v>
      </c>
      <c r="F131" s="91">
        <v>6345</v>
      </c>
      <c r="G131" s="4" t="s">
        <v>9</v>
      </c>
      <c r="H131" s="40">
        <f>E131-'май 2018'!E136</f>
        <v>2152</v>
      </c>
      <c r="I131" s="42">
        <f>F131-'май 2018'!F136</f>
        <v>1151</v>
      </c>
      <c r="J131" s="51">
        <f>'дек 2018'!E131</f>
        <v>11404</v>
      </c>
      <c r="K131" s="51">
        <f>'дек 2018'!F131</f>
        <v>5910</v>
      </c>
      <c r="L131">
        <f t="shared" si="17"/>
        <v>740</v>
      </c>
      <c r="M131">
        <f t="shared" si="17"/>
        <v>435</v>
      </c>
      <c r="N131" s="57">
        <f t="shared" si="10"/>
        <v>4573.2</v>
      </c>
      <c r="O131" s="57">
        <f t="shared" si="11"/>
        <v>996.15</v>
      </c>
      <c r="P131" s="57">
        <f t="shared" si="14"/>
        <v>5569.3499999999995</v>
      </c>
      <c r="Q131" s="52">
        <f>'дек 2018'!V131</f>
        <v>3.909999999905267E-2</v>
      </c>
      <c r="R131" s="102">
        <f t="shared" si="15"/>
        <v>5736.3914000000004</v>
      </c>
      <c r="S131" s="104">
        <f>'дек 2018'!W131</f>
        <v>0</v>
      </c>
      <c r="T131" s="96">
        <f t="shared" si="12"/>
        <v>5736.3914000000004</v>
      </c>
      <c r="U131" s="62">
        <v>5737</v>
      </c>
      <c r="V131" s="52">
        <f>U131-T131</f>
        <v>0.60859999999956926</v>
      </c>
      <c r="W131" s="54">
        <f t="shared" si="13"/>
        <v>-0.60859999999956926</v>
      </c>
    </row>
    <row r="132" spans="1:23" ht="15" thickBot="1">
      <c r="A132" s="3">
        <v>1899038</v>
      </c>
      <c r="B132" s="83">
        <v>43400</v>
      </c>
      <c r="C132" s="4">
        <v>120</v>
      </c>
      <c r="D132" s="94">
        <v>2673</v>
      </c>
      <c r="E132" s="91">
        <v>2024</v>
      </c>
      <c r="F132" s="91">
        <v>647</v>
      </c>
      <c r="G132" s="4" t="s">
        <v>9</v>
      </c>
      <c r="H132" s="40">
        <f>E132-'май 2018'!E137</f>
        <v>111</v>
      </c>
      <c r="I132" s="42">
        <f>F132-'май 2018'!F137</f>
        <v>36</v>
      </c>
      <c r="J132" s="51">
        <f>'дек 2018'!E132</f>
        <v>2024</v>
      </c>
      <c r="K132" s="51">
        <f>'дек 2018'!F132</f>
        <v>647</v>
      </c>
      <c r="L132">
        <f t="shared" si="17"/>
        <v>0</v>
      </c>
      <c r="M132">
        <f t="shared" si="17"/>
        <v>0</v>
      </c>
      <c r="N132" s="57">
        <f t="shared" si="10"/>
        <v>0</v>
      </c>
      <c r="O132" s="57">
        <f t="shared" si="11"/>
        <v>0</v>
      </c>
      <c r="P132" s="57">
        <f t="shared" si="14"/>
        <v>0</v>
      </c>
      <c r="Q132" s="52"/>
      <c r="R132" s="57">
        <f t="shared" si="15"/>
        <v>0</v>
      </c>
      <c r="S132" s="76">
        <f>'дек 2018'!W132</f>
        <v>169.7749</v>
      </c>
      <c r="T132" s="77">
        <f t="shared" si="12"/>
        <v>169.7749</v>
      </c>
      <c r="U132" s="77"/>
      <c r="V132" s="52"/>
      <c r="W132" s="52">
        <f t="shared" si="13"/>
        <v>169.7749</v>
      </c>
    </row>
    <row r="133" spans="1:23" ht="15" thickBot="1">
      <c r="A133" s="3">
        <v>1897322</v>
      </c>
      <c r="B133" s="83">
        <v>43400</v>
      </c>
      <c r="C133" s="4">
        <v>121</v>
      </c>
      <c r="D133" s="94">
        <v>3353</v>
      </c>
      <c r="E133" s="91">
        <v>2320</v>
      </c>
      <c r="F133" s="91">
        <v>982</v>
      </c>
      <c r="G133" s="4" t="s">
        <v>9</v>
      </c>
      <c r="H133" s="40">
        <f>E133-'май 2018'!E138</f>
        <v>349</v>
      </c>
      <c r="I133" s="42">
        <f>F133-'май 2018'!F138</f>
        <v>163</v>
      </c>
      <c r="J133" s="51">
        <f>'дек 2018'!E133</f>
        <v>2320</v>
      </c>
      <c r="K133" s="51">
        <f>'дек 2018'!F133</f>
        <v>982</v>
      </c>
      <c r="L133">
        <f t="shared" si="17"/>
        <v>0</v>
      </c>
      <c r="M133">
        <f t="shared" si="17"/>
        <v>0</v>
      </c>
      <c r="N133" s="57">
        <f t="shared" si="10"/>
        <v>0</v>
      </c>
      <c r="O133" s="57">
        <f t="shared" si="11"/>
        <v>0</v>
      </c>
      <c r="P133" s="57">
        <f t="shared" si="14"/>
        <v>0</v>
      </c>
      <c r="Q133" s="52"/>
      <c r="R133" s="57">
        <f t="shared" si="15"/>
        <v>0</v>
      </c>
      <c r="S133" s="76">
        <f>'дек 2018'!W133</f>
        <v>0</v>
      </c>
      <c r="T133" s="77">
        <f t="shared" si="12"/>
        <v>0</v>
      </c>
      <c r="U133" s="77"/>
      <c r="V133" s="52"/>
      <c r="W133" s="52">
        <f t="shared" si="13"/>
        <v>0</v>
      </c>
    </row>
    <row r="134" spans="1:23" ht="15" thickBot="1">
      <c r="A134" s="3">
        <v>1898412</v>
      </c>
      <c r="B134" s="83">
        <v>43400</v>
      </c>
      <c r="C134" s="4" t="s">
        <v>23</v>
      </c>
      <c r="D134" s="92">
        <v>1924</v>
      </c>
      <c r="E134" s="92">
        <v>1461</v>
      </c>
      <c r="F134" s="90">
        <v>390</v>
      </c>
      <c r="G134" s="4" t="s">
        <v>9</v>
      </c>
      <c r="H134" s="40">
        <f>E134-'май 2018'!E139</f>
        <v>-6452</v>
      </c>
      <c r="I134" s="42">
        <f>F134-'май 2018'!F139</f>
        <v>-3027</v>
      </c>
      <c r="J134" s="51">
        <f>'дек 2018'!E134</f>
        <v>1461</v>
      </c>
      <c r="K134" s="51">
        <f>'дек 2018'!F134</f>
        <v>390</v>
      </c>
      <c r="L134">
        <f t="shared" si="17"/>
        <v>0</v>
      </c>
      <c r="M134">
        <f t="shared" si="17"/>
        <v>0</v>
      </c>
      <c r="N134" s="57">
        <f t="shared" si="10"/>
        <v>0</v>
      </c>
      <c r="O134" s="57">
        <f t="shared" si="11"/>
        <v>0</v>
      </c>
      <c r="P134" s="57">
        <f t="shared" si="14"/>
        <v>0</v>
      </c>
      <c r="Q134" s="52"/>
      <c r="R134" s="57">
        <f t="shared" si="15"/>
        <v>0</v>
      </c>
      <c r="S134" s="104">
        <f>'дек 2018'!W134</f>
        <v>185.3073</v>
      </c>
      <c r="T134" s="96">
        <f t="shared" si="12"/>
        <v>185.3073</v>
      </c>
      <c r="U134" s="77"/>
      <c r="V134" s="52"/>
      <c r="W134" s="52">
        <f t="shared" si="13"/>
        <v>185.3073</v>
      </c>
    </row>
    <row r="135" spans="1:23" ht="15" thickBot="1">
      <c r="A135" s="3">
        <v>1899090</v>
      </c>
      <c r="B135" s="83">
        <v>43400</v>
      </c>
      <c r="C135" s="4">
        <v>122</v>
      </c>
      <c r="D135" s="92">
        <v>12775</v>
      </c>
      <c r="E135" s="90">
        <v>8839</v>
      </c>
      <c r="F135" s="90">
        <v>3837</v>
      </c>
      <c r="G135" s="4" t="s">
        <v>9</v>
      </c>
      <c r="H135" s="40">
        <f>E135-'май 2018'!E140</f>
        <v>7437</v>
      </c>
      <c r="I135" s="42">
        <f>F135-'май 2018'!F140</f>
        <v>3459</v>
      </c>
      <c r="J135" s="51">
        <f>'дек 2018'!E135</f>
        <v>8839</v>
      </c>
      <c r="K135" s="51">
        <f>'дек 2018'!F135</f>
        <v>3837</v>
      </c>
      <c r="L135">
        <f t="shared" si="17"/>
        <v>0</v>
      </c>
      <c r="M135">
        <f t="shared" si="17"/>
        <v>0</v>
      </c>
      <c r="N135" s="57">
        <f t="shared" si="10"/>
        <v>0</v>
      </c>
      <c r="O135" s="57">
        <f t="shared" si="11"/>
        <v>0</v>
      </c>
      <c r="P135" s="57">
        <f t="shared" si="14"/>
        <v>0</v>
      </c>
      <c r="Q135" s="52"/>
      <c r="R135" s="57">
        <f>P135+P135*3%</f>
        <v>0</v>
      </c>
      <c r="S135" s="76">
        <f>'дек 2018'!W135</f>
        <v>137.03120000000001</v>
      </c>
      <c r="T135" s="77">
        <f t="shared" si="12"/>
        <v>137.03120000000001</v>
      </c>
      <c r="U135" s="77"/>
      <c r="V135" s="52"/>
      <c r="W135" s="52">
        <f t="shared" si="13"/>
        <v>137.03120000000001</v>
      </c>
    </row>
    <row r="136" spans="1:23" ht="15" thickBot="1">
      <c r="A136" s="3">
        <v>1893707</v>
      </c>
      <c r="B136" s="83">
        <v>43400</v>
      </c>
      <c r="C136" s="4">
        <v>123</v>
      </c>
      <c r="D136" s="92">
        <v>8828</v>
      </c>
      <c r="E136" s="90">
        <v>4197</v>
      </c>
      <c r="F136" s="90">
        <v>3934</v>
      </c>
      <c r="G136" s="4" t="s">
        <v>9</v>
      </c>
      <c r="H136" s="40">
        <f>E136-'май 2018'!E141</f>
        <v>548</v>
      </c>
      <c r="I136" s="42">
        <f>F136-'май 2018'!F141</f>
        <v>468</v>
      </c>
      <c r="J136" s="51">
        <f>'дек 2018'!E136</f>
        <v>4197</v>
      </c>
      <c r="K136" s="51">
        <f>'дек 2018'!F136</f>
        <v>3934</v>
      </c>
      <c r="L136">
        <f t="shared" si="17"/>
        <v>0</v>
      </c>
      <c r="M136">
        <f t="shared" si="17"/>
        <v>0</v>
      </c>
      <c r="N136" s="57">
        <f t="shared" ref="N136:N199" si="18">L136*6.18</f>
        <v>0</v>
      </c>
      <c r="O136" s="57">
        <f t="shared" ref="O136:O199" si="19">M136*2.29</f>
        <v>0</v>
      </c>
      <c r="P136" s="57">
        <f t="shared" si="14"/>
        <v>0</v>
      </c>
      <c r="Q136" s="52"/>
      <c r="R136" s="57">
        <f t="shared" si="15"/>
        <v>0</v>
      </c>
      <c r="S136" s="76">
        <f>'дек 2018'!W136</f>
        <v>389.84469999999999</v>
      </c>
      <c r="T136" s="77">
        <f t="shared" si="12"/>
        <v>389.84469999999999</v>
      </c>
      <c r="U136" s="77"/>
      <c r="V136" s="52"/>
      <c r="W136" s="52">
        <f t="shared" si="13"/>
        <v>389.84469999999999</v>
      </c>
    </row>
    <row r="137" spans="1:23" ht="15" thickBot="1">
      <c r="A137" s="3">
        <v>1897603</v>
      </c>
      <c r="B137" s="83">
        <v>43400</v>
      </c>
      <c r="C137" s="4" t="s">
        <v>24</v>
      </c>
      <c r="D137" s="94">
        <v>146</v>
      </c>
      <c r="E137" s="91">
        <v>72</v>
      </c>
      <c r="F137" s="91">
        <v>28</v>
      </c>
      <c r="G137" s="4" t="s">
        <v>9</v>
      </c>
      <c r="H137" s="40">
        <f>E137-'май 2018'!E142</f>
        <v>0</v>
      </c>
      <c r="I137" s="42">
        <f>F137-'май 2018'!F142</f>
        <v>0</v>
      </c>
      <c r="J137" s="51">
        <f>'дек 2018'!E137</f>
        <v>72</v>
      </c>
      <c r="K137" s="51">
        <f>'дек 2018'!F137</f>
        <v>28</v>
      </c>
      <c r="L137">
        <f t="shared" si="17"/>
        <v>0</v>
      </c>
      <c r="M137">
        <f t="shared" si="17"/>
        <v>0</v>
      </c>
      <c r="N137" s="57">
        <f t="shared" si="18"/>
        <v>0</v>
      </c>
      <c r="O137" s="57">
        <f t="shared" si="19"/>
        <v>0</v>
      </c>
      <c r="P137" s="57">
        <f t="shared" si="14"/>
        <v>0</v>
      </c>
      <c r="Q137" s="52"/>
      <c r="R137" s="57">
        <f t="shared" si="15"/>
        <v>0</v>
      </c>
      <c r="S137" s="76">
        <f>'дек 2018'!W137</f>
        <v>0</v>
      </c>
      <c r="T137" s="77">
        <f t="shared" ref="T137:T201" si="20">R137+S137</f>
        <v>0</v>
      </c>
      <c r="U137" s="77"/>
      <c r="V137" s="52"/>
      <c r="W137" s="52">
        <f t="shared" si="13"/>
        <v>0</v>
      </c>
    </row>
    <row r="138" spans="1:23" ht="15" thickBot="1">
      <c r="A138" s="3">
        <v>1899008</v>
      </c>
      <c r="B138" s="83">
        <v>43400</v>
      </c>
      <c r="C138" s="4">
        <v>124</v>
      </c>
      <c r="D138" s="94">
        <v>24877</v>
      </c>
      <c r="E138" s="91">
        <v>11869</v>
      </c>
      <c r="F138" s="91">
        <v>9237</v>
      </c>
      <c r="G138" s="4" t="s">
        <v>9</v>
      </c>
      <c r="H138" s="40">
        <f>E138-'май 2018'!E143</f>
        <v>377</v>
      </c>
      <c r="I138" s="42">
        <f>F138-'май 2018'!F143</f>
        <v>360</v>
      </c>
      <c r="J138" s="51">
        <f>'дек 2018'!E138</f>
        <v>11869</v>
      </c>
      <c r="K138" s="51">
        <f>'дек 2018'!F138</f>
        <v>9237</v>
      </c>
      <c r="L138">
        <f t="shared" si="17"/>
        <v>0</v>
      </c>
      <c r="M138">
        <f t="shared" si="17"/>
        <v>0</v>
      </c>
      <c r="N138" s="57">
        <f t="shared" si="18"/>
        <v>0</v>
      </c>
      <c r="O138" s="57">
        <f t="shared" si="19"/>
        <v>0</v>
      </c>
      <c r="P138" s="57">
        <f t="shared" si="14"/>
        <v>0</v>
      </c>
      <c r="Q138" s="52"/>
      <c r="R138" s="57">
        <f t="shared" si="15"/>
        <v>0</v>
      </c>
      <c r="S138" s="76">
        <f>'дек 2018'!W138</f>
        <v>565.63240000000008</v>
      </c>
      <c r="T138" s="77">
        <f t="shared" si="20"/>
        <v>565.63240000000008</v>
      </c>
      <c r="U138" s="77"/>
      <c r="V138" s="52"/>
      <c r="W138" s="52">
        <f t="shared" ref="W138:W201" si="21">T138-U138</f>
        <v>565.63240000000008</v>
      </c>
    </row>
    <row r="139" spans="1:23" ht="15" thickBot="1">
      <c r="A139" s="3">
        <v>1832288</v>
      </c>
      <c r="B139" s="83">
        <v>43400</v>
      </c>
      <c r="C139" s="4">
        <v>125</v>
      </c>
      <c r="D139" s="94">
        <v>1211</v>
      </c>
      <c r="E139" s="91">
        <v>966</v>
      </c>
      <c r="F139" s="91">
        <v>223</v>
      </c>
      <c r="G139" s="64" t="s">
        <v>9</v>
      </c>
      <c r="H139" s="40">
        <f>E139-'май 2018'!E144</f>
        <v>6</v>
      </c>
      <c r="I139" s="42">
        <f>F139-'май 2018'!F144</f>
        <v>0</v>
      </c>
      <c r="J139" s="51">
        <f>'дек 2018'!E139</f>
        <v>966</v>
      </c>
      <c r="K139" s="51">
        <f>'дек 2018'!F139</f>
        <v>223</v>
      </c>
      <c r="L139">
        <f t="shared" si="17"/>
        <v>0</v>
      </c>
      <c r="M139">
        <f t="shared" si="17"/>
        <v>0</v>
      </c>
      <c r="N139" s="57">
        <f t="shared" si="18"/>
        <v>0</v>
      </c>
      <c r="O139" s="57">
        <f t="shared" si="19"/>
        <v>0</v>
      </c>
      <c r="P139" s="57">
        <f t="shared" ref="P139:P203" si="22">N139+O139</f>
        <v>0</v>
      </c>
      <c r="Q139" s="52"/>
      <c r="R139" s="57">
        <f t="shared" ref="R139:R203" si="23">P139+P139*3%-Q139</f>
        <v>0</v>
      </c>
      <c r="S139" s="76">
        <f>'дек 2018'!W139</f>
        <v>12.524800000000001</v>
      </c>
      <c r="T139" s="77">
        <f t="shared" si="20"/>
        <v>12.524800000000001</v>
      </c>
      <c r="U139" s="77"/>
      <c r="V139" s="52"/>
      <c r="W139" s="52">
        <f t="shared" si="21"/>
        <v>12.524800000000001</v>
      </c>
    </row>
    <row r="140" spans="1:23" ht="15" thickBot="1">
      <c r="A140" s="3">
        <v>1897580</v>
      </c>
      <c r="B140" s="83">
        <v>43400</v>
      </c>
      <c r="C140" s="4">
        <v>126</v>
      </c>
      <c r="D140" s="94">
        <v>3</v>
      </c>
      <c r="E140" s="91">
        <v>2</v>
      </c>
      <c r="F140" s="91">
        <v>0</v>
      </c>
      <c r="G140" s="4" t="s">
        <v>9</v>
      </c>
      <c r="H140" s="40">
        <f>E140-'май 2018'!E145</f>
        <v>0</v>
      </c>
      <c r="I140" s="42">
        <f>F140-'май 2018'!F145</f>
        <v>0</v>
      </c>
      <c r="J140" s="51">
        <f>'дек 2018'!E140</f>
        <v>2</v>
      </c>
      <c r="K140" s="51">
        <f>'дек 2018'!F140</f>
        <v>0</v>
      </c>
      <c r="L140">
        <f t="shared" si="17"/>
        <v>0</v>
      </c>
      <c r="M140">
        <f t="shared" si="17"/>
        <v>0</v>
      </c>
      <c r="N140" s="57">
        <f t="shared" si="18"/>
        <v>0</v>
      </c>
      <c r="O140" s="57">
        <f t="shared" si="19"/>
        <v>0</v>
      </c>
      <c r="P140" s="57">
        <f t="shared" si="22"/>
        <v>0</v>
      </c>
      <c r="Q140" s="52"/>
      <c r="R140" s="57">
        <f t="shared" si="23"/>
        <v>0</v>
      </c>
      <c r="S140" s="76">
        <f>'дек 2018'!W140</f>
        <v>0</v>
      </c>
      <c r="T140" s="87">
        <f t="shared" si="20"/>
        <v>0</v>
      </c>
      <c r="U140" s="77"/>
      <c r="V140" s="52"/>
      <c r="W140" s="52">
        <f t="shared" si="21"/>
        <v>0</v>
      </c>
    </row>
    <row r="141" spans="1:23" ht="27" thickBot="1">
      <c r="A141" s="3">
        <v>2826458</v>
      </c>
      <c r="B141" s="83">
        <v>43400</v>
      </c>
      <c r="C141" s="4" t="s">
        <v>25</v>
      </c>
      <c r="D141" s="94">
        <v>674</v>
      </c>
      <c r="E141" s="91">
        <v>542</v>
      </c>
      <c r="F141" s="91">
        <v>131</v>
      </c>
      <c r="G141" s="4" t="s">
        <v>9</v>
      </c>
      <c r="H141" s="40">
        <f>E141-'май 2018'!E147</f>
        <v>497</v>
      </c>
      <c r="I141" s="42">
        <f>F141-'май 2018'!F147</f>
        <v>128</v>
      </c>
      <c r="J141" s="51">
        <f>'дек 2018'!E141</f>
        <v>542</v>
      </c>
      <c r="K141" s="51">
        <f>'дек 2018'!F141</f>
        <v>131</v>
      </c>
      <c r="L141">
        <f t="shared" si="17"/>
        <v>0</v>
      </c>
      <c r="M141">
        <f t="shared" si="17"/>
        <v>0</v>
      </c>
      <c r="N141" s="57">
        <f t="shared" si="18"/>
        <v>0</v>
      </c>
      <c r="O141" s="57">
        <f t="shared" si="19"/>
        <v>0</v>
      </c>
      <c r="P141" s="57">
        <f t="shared" si="22"/>
        <v>0</v>
      </c>
      <c r="Q141" s="52"/>
      <c r="R141" s="57">
        <f t="shared" si="23"/>
        <v>0</v>
      </c>
      <c r="S141" s="76">
        <f>'дек 2018'!W141</f>
        <v>68.886400000000009</v>
      </c>
      <c r="T141" s="96">
        <f t="shared" si="20"/>
        <v>68.886400000000009</v>
      </c>
      <c r="U141" s="77"/>
      <c r="V141" s="52"/>
      <c r="W141" s="52">
        <f t="shared" si="21"/>
        <v>68.886400000000009</v>
      </c>
    </row>
    <row r="142" spans="1:23" ht="15" thickBot="1">
      <c r="A142" s="3">
        <v>1793478</v>
      </c>
      <c r="B142" s="83">
        <v>43400</v>
      </c>
      <c r="C142" s="4">
        <v>128</v>
      </c>
      <c r="D142" s="94">
        <v>7785</v>
      </c>
      <c r="E142" s="91">
        <v>3417</v>
      </c>
      <c r="F142" s="91">
        <v>3205</v>
      </c>
      <c r="G142" s="4" t="s">
        <v>9</v>
      </c>
      <c r="H142" s="40">
        <f>E142-'май 2018'!E148</f>
        <v>42</v>
      </c>
      <c r="I142" s="42">
        <f>F142-'май 2018'!F148</f>
        <v>48</v>
      </c>
      <c r="J142" s="51">
        <f>'дек 2018'!E142</f>
        <v>3417</v>
      </c>
      <c r="K142" s="51">
        <f>'дек 2018'!F142</f>
        <v>3205</v>
      </c>
      <c r="L142">
        <f t="shared" si="17"/>
        <v>0</v>
      </c>
      <c r="M142">
        <f t="shared" si="17"/>
        <v>0</v>
      </c>
      <c r="N142" s="57">
        <f t="shared" si="18"/>
        <v>0</v>
      </c>
      <c r="O142" s="57">
        <f t="shared" si="19"/>
        <v>0</v>
      </c>
      <c r="P142" s="57">
        <f t="shared" si="22"/>
        <v>0</v>
      </c>
      <c r="Q142" s="52"/>
      <c r="R142" s="57">
        <f t="shared" si="23"/>
        <v>0</v>
      </c>
      <c r="S142" s="76">
        <f>'дек 2018'!W142</f>
        <v>211.4622</v>
      </c>
      <c r="T142" s="71">
        <f t="shared" si="20"/>
        <v>211.4622</v>
      </c>
      <c r="U142" s="77"/>
      <c r="V142" s="52"/>
      <c r="W142" s="52">
        <f t="shared" si="21"/>
        <v>211.4622</v>
      </c>
    </row>
    <row r="143" spans="1:23" ht="15" thickBot="1">
      <c r="A143" s="3">
        <v>1895482</v>
      </c>
      <c r="B143" s="83">
        <v>43400</v>
      </c>
      <c r="C143" s="4">
        <v>129</v>
      </c>
      <c r="D143" s="94">
        <v>3946</v>
      </c>
      <c r="E143" s="91">
        <v>2614</v>
      </c>
      <c r="F143" s="91">
        <v>894</v>
      </c>
      <c r="G143" s="4" t="s">
        <v>9</v>
      </c>
      <c r="H143" s="40">
        <f>E143-'май 2018'!E149</f>
        <v>363</v>
      </c>
      <c r="I143" s="42">
        <f>F143-'май 2018'!F149</f>
        <v>130</v>
      </c>
      <c r="J143" s="51">
        <f>'дек 2018'!E143</f>
        <v>2614</v>
      </c>
      <c r="K143" s="51">
        <f>'дек 2018'!F143</f>
        <v>894</v>
      </c>
      <c r="L143">
        <f t="shared" si="17"/>
        <v>0</v>
      </c>
      <c r="M143">
        <f t="shared" si="17"/>
        <v>0</v>
      </c>
      <c r="N143" s="57">
        <f t="shared" si="18"/>
        <v>0</v>
      </c>
      <c r="O143" s="57">
        <f t="shared" si="19"/>
        <v>0</v>
      </c>
      <c r="P143" s="57">
        <f t="shared" si="22"/>
        <v>0</v>
      </c>
      <c r="Q143" s="52"/>
      <c r="R143" s="57">
        <f t="shared" si="23"/>
        <v>0</v>
      </c>
      <c r="S143" s="76">
        <f>'дек 2018'!W143</f>
        <v>-933.98460000000034</v>
      </c>
      <c r="T143" s="72">
        <f t="shared" si="20"/>
        <v>-933.98460000000034</v>
      </c>
      <c r="U143" s="77"/>
      <c r="V143" s="52"/>
      <c r="W143" s="54">
        <f t="shared" si="21"/>
        <v>-933.98460000000034</v>
      </c>
    </row>
    <row r="144" spans="1:23" ht="15" thickBot="1">
      <c r="A144" s="3">
        <v>1895484</v>
      </c>
      <c r="B144" s="83">
        <v>43400</v>
      </c>
      <c r="C144" s="4">
        <v>130</v>
      </c>
      <c r="D144" s="94">
        <v>87</v>
      </c>
      <c r="E144" s="91">
        <v>86</v>
      </c>
      <c r="F144" s="91">
        <v>0</v>
      </c>
      <c r="G144" s="4" t="s">
        <v>9</v>
      </c>
      <c r="H144" s="40">
        <f>E144-'май 2018'!E150</f>
        <v>52</v>
      </c>
      <c r="I144" s="42">
        <f>F144-'май 2018'!F150</f>
        <v>0</v>
      </c>
      <c r="J144" s="51">
        <f>'дек 2018'!E144</f>
        <v>86</v>
      </c>
      <c r="K144" s="51">
        <f>'дек 2018'!F144</f>
        <v>0</v>
      </c>
      <c r="L144">
        <f t="shared" si="17"/>
        <v>0</v>
      </c>
      <c r="M144">
        <f t="shared" si="17"/>
        <v>0</v>
      </c>
      <c r="N144" s="57">
        <f t="shared" si="18"/>
        <v>0</v>
      </c>
      <c r="O144" s="57">
        <f t="shared" si="19"/>
        <v>0</v>
      </c>
      <c r="P144" s="57">
        <f t="shared" si="22"/>
        <v>0</v>
      </c>
      <c r="Q144" s="52"/>
      <c r="R144" s="57">
        <f t="shared" si="23"/>
        <v>0</v>
      </c>
      <c r="S144" s="76">
        <f>'дек 2018'!W144</f>
        <v>206.6592</v>
      </c>
      <c r="T144" s="77">
        <f t="shared" si="20"/>
        <v>206.6592</v>
      </c>
      <c r="U144" s="77"/>
      <c r="V144" s="52"/>
      <c r="W144" s="52">
        <f t="shared" si="21"/>
        <v>206.6592</v>
      </c>
    </row>
    <row r="145" spans="1:23" ht="15" thickBot="1">
      <c r="A145" s="3">
        <v>1740042</v>
      </c>
      <c r="B145" s="83">
        <v>43400</v>
      </c>
      <c r="C145" s="4">
        <v>131</v>
      </c>
      <c r="D145" s="94">
        <v>3547</v>
      </c>
      <c r="E145" s="91">
        <v>1792</v>
      </c>
      <c r="F145" s="91">
        <v>1329</v>
      </c>
      <c r="G145" s="4" t="s">
        <v>9</v>
      </c>
      <c r="H145" s="40">
        <f>E145-'май 2018'!E151</f>
        <v>169</v>
      </c>
      <c r="I145" s="42">
        <f>F145-'май 2018'!F151</f>
        <v>199</v>
      </c>
      <c r="J145" s="51">
        <f>'дек 2018'!E145</f>
        <v>1792</v>
      </c>
      <c r="K145" s="51">
        <f>'дек 2018'!F145</f>
        <v>1329</v>
      </c>
      <c r="L145">
        <f t="shared" si="17"/>
        <v>0</v>
      </c>
      <c r="M145">
        <f t="shared" si="17"/>
        <v>0</v>
      </c>
      <c r="N145" s="57">
        <f t="shared" si="18"/>
        <v>0</v>
      </c>
      <c r="O145" s="57">
        <f t="shared" si="19"/>
        <v>0</v>
      </c>
      <c r="P145" s="57">
        <f t="shared" si="22"/>
        <v>0</v>
      </c>
      <c r="Q145" s="52"/>
      <c r="R145" s="57">
        <f t="shared" si="23"/>
        <v>0</v>
      </c>
      <c r="S145" s="76">
        <f>'дек 2018'!W145</f>
        <v>759.41899999999998</v>
      </c>
      <c r="T145" s="77">
        <f t="shared" si="20"/>
        <v>759.41899999999998</v>
      </c>
      <c r="U145" s="77"/>
      <c r="V145" s="52"/>
      <c r="W145" s="52">
        <f t="shared" si="21"/>
        <v>759.41899999999998</v>
      </c>
    </row>
    <row r="146" spans="1:23" ht="15" thickBot="1">
      <c r="A146" s="3">
        <v>1886448</v>
      </c>
      <c r="B146" s="83">
        <v>43400</v>
      </c>
      <c r="C146" s="4">
        <v>132</v>
      </c>
      <c r="D146" s="94">
        <v>4554</v>
      </c>
      <c r="E146" s="91">
        <v>2955</v>
      </c>
      <c r="F146" s="91">
        <v>1489</v>
      </c>
      <c r="G146" s="4" t="s">
        <v>9</v>
      </c>
      <c r="H146" s="40">
        <f>E146-'май 2018'!E152</f>
        <v>3</v>
      </c>
      <c r="I146" s="42">
        <f>F146-'май 2018'!F152</f>
        <v>0</v>
      </c>
      <c r="J146" s="51">
        <f>'дек 2018'!E146</f>
        <v>2955</v>
      </c>
      <c r="K146" s="51">
        <f>'дек 2018'!F146</f>
        <v>1489</v>
      </c>
      <c r="L146">
        <f t="shared" si="17"/>
        <v>0</v>
      </c>
      <c r="M146">
        <f t="shared" si="17"/>
        <v>0</v>
      </c>
      <c r="N146" s="57">
        <f t="shared" si="18"/>
        <v>0</v>
      </c>
      <c r="O146" s="57">
        <f t="shared" si="19"/>
        <v>0</v>
      </c>
      <c r="P146" s="57">
        <f t="shared" si="22"/>
        <v>0</v>
      </c>
      <c r="Q146" s="52"/>
      <c r="R146" s="57">
        <f t="shared" si="23"/>
        <v>0</v>
      </c>
      <c r="S146" s="76">
        <f>'дек 2018'!W146</f>
        <v>0</v>
      </c>
      <c r="T146" s="77">
        <f t="shared" si="20"/>
        <v>0</v>
      </c>
      <c r="U146" s="77"/>
      <c r="V146" s="52"/>
      <c r="W146" s="52">
        <f t="shared" si="21"/>
        <v>0</v>
      </c>
    </row>
    <row r="147" spans="1:23" ht="15" thickBot="1">
      <c r="A147" s="3">
        <v>1829521</v>
      </c>
      <c r="B147" s="83">
        <v>43400</v>
      </c>
      <c r="C147" s="4">
        <v>133</v>
      </c>
      <c r="D147" s="94">
        <v>338</v>
      </c>
      <c r="E147" s="91">
        <v>262</v>
      </c>
      <c r="F147" s="91">
        <v>60</v>
      </c>
      <c r="G147" s="4" t="s">
        <v>9</v>
      </c>
      <c r="H147" s="40">
        <f>E147-'май 2018'!E153</f>
        <v>28</v>
      </c>
      <c r="I147" s="42">
        <f>F147-'май 2018'!F153</f>
        <v>7</v>
      </c>
      <c r="J147" s="51">
        <f>'дек 2018'!E147</f>
        <v>262</v>
      </c>
      <c r="K147" s="51">
        <f>'дек 2018'!F147</f>
        <v>60</v>
      </c>
      <c r="L147">
        <f t="shared" si="17"/>
        <v>0</v>
      </c>
      <c r="M147">
        <f t="shared" si="17"/>
        <v>0</v>
      </c>
      <c r="N147" s="57">
        <f t="shared" si="18"/>
        <v>0</v>
      </c>
      <c r="O147" s="57">
        <f t="shared" si="19"/>
        <v>0</v>
      </c>
      <c r="P147" s="57">
        <f t="shared" si="22"/>
        <v>0</v>
      </c>
      <c r="Q147" s="52"/>
      <c r="R147" s="57">
        <f t="shared" si="23"/>
        <v>0</v>
      </c>
      <c r="S147" s="76">
        <f>'дек 2018'!W147</f>
        <v>0</v>
      </c>
      <c r="T147" s="71">
        <f t="shared" si="20"/>
        <v>0</v>
      </c>
      <c r="U147" s="71"/>
      <c r="V147" s="52"/>
      <c r="W147" s="52">
        <f t="shared" si="21"/>
        <v>0</v>
      </c>
    </row>
    <row r="148" spans="1:23" ht="15" thickBot="1">
      <c r="A148" s="3">
        <v>1853926</v>
      </c>
      <c r="B148" s="83">
        <v>43400</v>
      </c>
      <c r="C148" s="4">
        <v>134</v>
      </c>
      <c r="D148" s="94">
        <v>134</v>
      </c>
      <c r="E148" s="91">
        <v>92</v>
      </c>
      <c r="F148" s="91">
        <v>41</v>
      </c>
      <c r="G148" s="4" t="s">
        <v>9</v>
      </c>
      <c r="H148" s="40">
        <f>E148-'май 2018'!E154</f>
        <v>55</v>
      </c>
      <c r="I148" s="42">
        <f>F148-'май 2018'!F154</f>
        <v>29</v>
      </c>
      <c r="J148" s="51">
        <f>'дек 2018'!E148</f>
        <v>92</v>
      </c>
      <c r="K148" s="51">
        <f>'дек 2018'!F148</f>
        <v>41</v>
      </c>
      <c r="L148">
        <f t="shared" si="17"/>
        <v>0</v>
      </c>
      <c r="M148">
        <f t="shared" si="17"/>
        <v>0</v>
      </c>
      <c r="N148" s="57">
        <f t="shared" si="18"/>
        <v>0</v>
      </c>
      <c r="O148" s="57">
        <f t="shared" si="19"/>
        <v>0</v>
      </c>
      <c r="P148" s="57">
        <f t="shared" si="22"/>
        <v>0</v>
      </c>
      <c r="Q148" s="52"/>
      <c r="R148" s="57">
        <f t="shared" si="23"/>
        <v>0</v>
      </c>
      <c r="S148" s="76">
        <f>'дек 2018'!W148</f>
        <v>337.428</v>
      </c>
      <c r="T148" s="77">
        <f t="shared" si="20"/>
        <v>337.428</v>
      </c>
      <c r="U148" s="77"/>
      <c r="V148" s="52"/>
      <c r="W148" s="52">
        <f t="shared" si="21"/>
        <v>337.428</v>
      </c>
    </row>
    <row r="149" spans="1:23" ht="15" thickBot="1">
      <c r="A149" s="3">
        <v>1897133</v>
      </c>
      <c r="B149" s="83">
        <v>43400</v>
      </c>
      <c r="C149" s="4">
        <v>135</v>
      </c>
      <c r="D149" s="94">
        <v>1394</v>
      </c>
      <c r="E149" s="91">
        <v>906</v>
      </c>
      <c r="F149" s="91">
        <v>366</v>
      </c>
      <c r="G149" s="4" t="s">
        <v>9</v>
      </c>
      <c r="H149" s="40">
        <f>E149-'май 2018'!E155</f>
        <v>45</v>
      </c>
      <c r="I149" s="42">
        <f>F149-'май 2018'!F155</f>
        <v>45</v>
      </c>
      <c r="J149" s="51">
        <f>'дек 2018'!E149</f>
        <v>906</v>
      </c>
      <c r="K149" s="51">
        <f>'дек 2018'!F149</f>
        <v>366</v>
      </c>
      <c r="L149">
        <f t="shared" ref="L149:M180" si="24">E149-J149</f>
        <v>0</v>
      </c>
      <c r="M149">
        <f t="shared" si="24"/>
        <v>0</v>
      </c>
      <c r="N149" s="57">
        <f t="shared" si="18"/>
        <v>0</v>
      </c>
      <c r="O149" s="57">
        <f t="shared" si="19"/>
        <v>0</v>
      </c>
      <c r="P149" s="57">
        <f t="shared" si="22"/>
        <v>0</v>
      </c>
      <c r="Q149" s="52"/>
      <c r="R149" s="57">
        <f t="shared" si="23"/>
        <v>0</v>
      </c>
      <c r="S149" s="76">
        <f>'дек 2018'!W149</f>
        <v>258.77719999999999</v>
      </c>
      <c r="T149" s="77">
        <f t="shared" si="20"/>
        <v>258.77719999999999</v>
      </c>
      <c r="U149" s="77"/>
      <c r="V149" s="52"/>
      <c r="W149" s="52">
        <f t="shared" si="21"/>
        <v>258.77719999999999</v>
      </c>
    </row>
    <row r="150" spans="1:23" ht="15" thickBot="1">
      <c r="A150" s="3">
        <v>1844030</v>
      </c>
      <c r="B150" s="83">
        <v>43400</v>
      </c>
      <c r="C150" s="4">
        <v>136</v>
      </c>
      <c r="D150" s="94">
        <v>9942</v>
      </c>
      <c r="E150" s="91">
        <v>6287</v>
      </c>
      <c r="F150" s="91">
        <v>3293</v>
      </c>
      <c r="G150" s="4" t="s">
        <v>9</v>
      </c>
      <c r="H150" s="40">
        <f>E150-'май 2018'!E156</f>
        <v>1002</v>
      </c>
      <c r="I150" s="42">
        <f>F150-'май 2018'!F156</f>
        <v>524</v>
      </c>
      <c r="J150" s="51">
        <f>'дек 2018'!E150</f>
        <v>6287</v>
      </c>
      <c r="K150" s="51">
        <f>'дек 2018'!F150</f>
        <v>3293</v>
      </c>
      <c r="L150">
        <f t="shared" si="24"/>
        <v>0</v>
      </c>
      <c r="M150">
        <f t="shared" si="24"/>
        <v>0</v>
      </c>
      <c r="N150" s="57">
        <f t="shared" si="18"/>
        <v>0</v>
      </c>
      <c r="O150" s="57">
        <f t="shared" si="19"/>
        <v>0</v>
      </c>
      <c r="P150" s="57">
        <f t="shared" si="22"/>
        <v>0</v>
      </c>
      <c r="Q150" s="52"/>
      <c r="R150" s="57">
        <f t="shared" si="23"/>
        <v>0</v>
      </c>
      <c r="S150" s="76">
        <f>'дек 2018'!W150</f>
        <v>-614.8155999999999</v>
      </c>
      <c r="T150" s="72">
        <f t="shared" si="20"/>
        <v>-614.8155999999999</v>
      </c>
      <c r="U150" s="77"/>
      <c r="V150" s="52"/>
      <c r="W150" s="54">
        <f t="shared" si="21"/>
        <v>-614.8155999999999</v>
      </c>
    </row>
    <row r="151" spans="1:23" ht="15" thickBot="1">
      <c r="A151" s="3">
        <v>1851816</v>
      </c>
      <c r="B151" s="83">
        <v>43400</v>
      </c>
      <c r="C151" s="4">
        <v>137</v>
      </c>
      <c r="D151" s="94">
        <v>5341</v>
      </c>
      <c r="E151" s="91">
        <v>2473</v>
      </c>
      <c r="F151" s="91">
        <v>2864</v>
      </c>
      <c r="G151" s="4" t="s">
        <v>9</v>
      </c>
      <c r="H151" s="40">
        <f>E151-'май 2018'!E157</f>
        <v>1</v>
      </c>
      <c r="I151" s="42">
        <f>F151-'май 2018'!F157</f>
        <v>0</v>
      </c>
      <c r="J151" s="51">
        <f>'дек 2018'!E151</f>
        <v>2473</v>
      </c>
      <c r="K151" s="51">
        <f>'дек 2018'!F151</f>
        <v>2864</v>
      </c>
      <c r="L151">
        <f t="shared" si="24"/>
        <v>0</v>
      </c>
      <c r="M151">
        <f t="shared" si="24"/>
        <v>0</v>
      </c>
      <c r="N151" s="57">
        <f t="shared" si="18"/>
        <v>0</v>
      </c>
      <c r="O151" s="57">
        <f t="shared" si="19"/>
        <v>0</v>
      </c>
      <c r="P151" s="57">
        <f t="shared" si="22"/>
        <v>0</v>
      </c>
      <c r="Q151" s="52"/>
      <c r="R151" s="57">
        <f t="shared" si="23"/>
        <v>0</v>
      </c>
      <c r="S151" s="76">
        <f>'дек 2018'!W151</f>
        <v>6.2624000000000004</v>
      </c>
      <c r="T151" s="96">
        <f t="shared" si="20"/>
        <v>6.2624000000000004</v>
      </c>
      <c r="U151" s="77"/>
      <c r="V151" s="52"/>
      <c r="W151" s="52">
        <f t="shared" si="21"/>
        <v>6.2624000000000004</v>
      </c>
    </row>
    <row r="152" spans="1:23" ht="15" thickBot="1">
      <c r="A152" s="3">
        <v>1896619</v>
      </c>
      <c r="B152" s="83">
        <v>43400</v>
      </c>
      <c r="C152" s="4">
        <v>138</v>
      </c>
      <c r="D152" s="94">
        <v>2343</v>
      </c>
      <c r="E152" s="91">
        <v>1458</v>
      </c>
      <c r="F152" s="91">
        <v>859</v>
      </c>
      <c r="G152" s="4" t="s">
        <v>9</v>
      </c>
      <c r="H152" s="40">
        <f>E152-'май 2018'!E158</f>
        <v>193</v>
      </c>
      <c r="I152" s="42">
        <f>F152-'май 2018'!F158</f>
        <v>118</v>
      </c>
      <c r="J152" s="51">
        <f>'дек 2018'!E152</f>
        <v>1458</v>
      </c>
      <c r="K152" s="51">
        <f>'дек 2018'!F152</f>
        <v>859</v>
      </c>
      <c r="L152">
        <f t="shared" si="24"/>
        <v>0</v>
      </c>
      <c r="M152">
        <f t="shared" si="24"/>
        <v>0</v>
      </c>
      <c r="N152" s="57">
        <f t="shared" si="18"/>
        <v>0</v>
      </c>
      <c r="O152" s="57">
        <f t="shared" si="19"/>
        <v>0</v>
      </c>
      <c r="P152" s="57">
        <f t="shared" si="22"/>
        <v>0</v>
      </c>
      <c r="Q152" s="52"/>
      <c r="R152" s="57">
        <f t="shared" si="23"/>
        <v>0</v>
      </c>
      <c r="S152" s="104">
        <f>'дек 2018'!W152</f>
        <v>214.05459999999999</v>
      </c>
      <c r="T152" s="96">
        <f t="shared" si="20"/>
        <v>214.05459999999999</v>
      </c>
      <c r="U152" s="62">
        <f>T152</f>
        <v>214.05459999999999</v>
      </c>
      <c r="V152" s="52"/>
      <c r="W152" s="52">
        <f t="shared" si="21"/>
        <v>0</v>
      </c>
    </row>
    <row r="153" spans="1:23" ht="15" thickBot="1">
      <c r="A153" s="3">
        <v>1897179</v>
      </c>
      <c r="B153" s="83">
        <v>43400</v>
      </c>
      <c r="C153" s="4">
        <v>139</v>
      </c>
      <c r="D153" s="94">
        <v>3788</v>
      </c>
      <c r="E153" s="91">
        <v>2266</v>
      </c>
      <c r="F153" s="91">
        <v>1194</v>
      </c>
      <c r="G153" s="4" t="s">
        <v>9</v>
      </c>
      <c r="H153" s="40">
        <f>E153-'май 2018'!E159</f>
        <v>492</v>
      </c>
      <c r="I153" s="42">
        <f>F153-'май 2018'!F159</f>
        <v>456</v>
      </c>
      <c r="J153" s="51">
        <f>'дек 2018'!E153</f>
        <v>2266</v>
      </c>
      <c r="K153" s="51">
        <f>'дек 2018'!F153</f>
        <v>1194</v>
      </c>
      <c r="L153">
        <f t="shared" si="24"/>
        <v>0</v>
      </c>
      <c r="M153">
        <f t="shared" si="24"/>
        <v>0</v>
      </c>
      <c r="N153" s="57">
        <f t="shared" si="18"/>
        <v>0</v>
      </c>
      <c r="O153" s="57">
        <f t="shared" si="19"/>
        <v>0</v>
      </c>
      <c r="P153" s="57">
        <f t="shared" si="22"/>
        <v>0</v>
      </c>
      <c r="Q153" s="52"/>
      <c r="R153" s="57">
        <f t="shared" si="23"/>
        <v>0</v>
      </c>
      <c r="S153" s="104">
        <f>'дек 2018'!W153</f>
        <v>621.94489999999996</v>
      </c>
      <c r="T153" s="96">
        <f t="shared" si="20"/>
        <v>621.94489999999996</v>
      </c>
      <c r="U153" s="62">
        <f>T153</f>
        <v>621.94489999999996</v>
      </c>
      <c r="V153" s="52"/>
      <c r="W153" s="52">
        <f t="shared" si="21"/>
        <v>0</v>
      </c>
    </row>
    <row r="154" spans="1:23" ht="15" thickBot="1">
      <c r="A154" s="3">
        <v>1739235</v>
      </c>
      <c r="B154" s="83">
        <v>43400</v>
      </c>
      <c r="C154" s="4">
        <v>140</v>
      </c>
      <c r="D154" s="94">
        <v>32491</v>
      </c>
      <c r="E154" s="91">
        <v>14113</v>
      </c>
      <c r="F154" s="91">
        <v>17675</v>
      </c>
      <c r="G154" s="4" t="s">
        <v>9</v>
      </c>
      <c r="H154" s="40">
        <f>E154-'май 2018'!E160</f>
        <v>825</v>
      </c>
      <c r="I154" s="42">
        <f>F154-'май 2018'!F160</f>
        <v>1167</v>
      </c>
      <c r="J154" s="51">
        <f>'дек 2018'!E154</f>
        <v>13979</v>
      </c>
      <c r="K154" s="51">
        <f>'дек 2018'!F154</f>
        <v>17502</v>
      </c>
      <c r="L154">
        <f t="shared" si="24"/>
        <v>134</v>
      </c>
      <c r="M154">
        <f t="shared" si="24"/>
        <v>173</v>
      </c>
      <c r="N154" s="57">
        <f t="shared" si="18"/>
        <v>828.12</v>
      </c>
      <c r="O154" s="57">
        <f t="shared" si="19"/>
        <v>396.17</v>
      </c>
      <c r="P154" s="57">
        <f t="shared" si="22"/>
        <v>1224.29</v>
      </c>
      <c r="Q154" s="52"/>
      <c r="R154" s="57">
        <f t="shared" si="23"/>
        <v>1261.0186999999999</v>
      </c>
      <c r="S154" s="76">
        <f>'дек 2018'!W154</f>
        <v>1011.9338</v>
      </c>
      <c r="T154" s="77">
        <f t="shared" si="20"/>
        <v>2272.9524999999999</v>
      </c>
      <c r="U154" s="62">
        <v>2300</v>
      </c>
      <c r="V154" s="52">
        <f>U154-T154</f>
        <v>27.047500000000127</v>
      </c>
      <c r="W154" s="54">
        <f t="shared" si="21"/>
        <v>-27.047500000000127</v>
      </c>
    </row>
    <row r="155" spans="1:23" ht="15" thickBot="1">
      <c r="A155" s="3">
        <v>1899119</v>
      </c>
      <c r="B155" s="83">
        <v>43400</v>
      </c>
      <c r="C155" s="4" t="s">
        <v>26</v>
      </c>
      <c r="D155" s="92">
        <v>13312</v>
      </c>
      <c r="E155" s="90">
        <v>8666</v>
      </c>
      <c r="F155" s="90">
        <v>4416</v>
      </c>
      <c r="G155" s="4" t="s">
        <v>9</v>
      </c>
      <c r="H155" s="40">
        <f>E155-'май 2018'!E161</f>
        <v>1710</v>
      </c>
      <c r="I155" s="42">
        <f>F155-'май 2018'!F161</f>
        <v>955</v>
      </c>
      <c r="J155" s="51">
        <f>'дек 2018'!E155</f>
        <v>8408</v>
      </c>
      <c r="K155" s="51">
        <f>'дек 2018'!F155</f>
        <v>4282</v>
      </c>
      <c r="L155">
        <f t="shared" si="24"/>
        <v>258</v>
      </c>
      <c r="M155">
        <f t="shared" si="24"/>
        <v>134</v>
      </c>
      <c r="N155" s="57">
        <f t="shared" si="18"/>
        <v>1594.4399999999998</v>
      </c>
      <c r="O155" s="57">
        <f t="shared" si="19"/>
        <v>306.86</v>
      </c>
      <c r="P155" s="57">
        <f t="shared" si="22"/>
        <v>1901.2999999999997</v>
      </c>
      <c r="Q155" s="52"/>
      <c r="R155" s="102">
        <f t="shared" si="23"/>
        <v>1958.3389999999997</v>
      </c>
      <c r="S155" s="104">
        <f>'дек 2018'!W155</f>
        <v>0</v>
      </c>
      <c r="T155" s="96">
        <f>R155+S155</f>
        <v>1958.3389999999997</v>
      </c>
      <c r="U155" s="62">
        <f>T155</f>
        <v>1958.3389999999997</v>
      </c>
      <c r="V155" s="52"/>
      <c r="W155" s="52">
        <f t="shared" si="21"/>
        <v>0</v>
      </c>
    </row>
    <row r="156" spans="1:23" ht="15" thickBot="1">
      <c r="A156" s="3">
        <v>1896362</v>
      </c>
      <c r="B156" s="83">
        <v>43400</v>
      </c>
      <c r="C156" s="4">
        <v>141</v>
      </c>
      <c r="D156" s="94">
        <v>8049</v>
      </c>
      <c r="E156" s="91">
        <v>5246</v>
      </c>
      <c r="F156" s="91">
        <v>2734</v>
      </c>
      <c r="G156" s="4" t="s">
        <v>9</v>
      </c>
      <c r="H156" s="40">
        <f>E156-'май 2018'!E162</f>
        <v>56</v>
      </c>
      <c r="I156" s="42">
        <f>F156-'май 2018'!F162</f>
        <v>21</v>
      </c>
      <c r="J156" s="51">
        <f>'дек 2018'!E156</f>
        <v>5204</v>
      </c>
      <c r="K156" s="51">
        <f>'дек 2018'!F156</f>
        <v>2714</v>
      </c>
      <c r="L156">
        <f t="shared" si="24"/>
        <v>42</v>
      </c>
      <c r="M156">
        <f t="shared" si="24"/>
        <v>20</v>
      </c>
      <c r="N156" s="57">
        <f t="shared" si="18"/>
        <v>259.56</v>
      </c>
      <c r="O156" s="57">
        <f t="shared" si="19"/>
        <v>45.8</v>
      </c>
      <c r="P156" s="57">
        <f t="shared" si="22"/>
        <v>305.36</v>
      </c>
      <c r="Q156" s="52"/>
      <c r="R156" s="102">
        <f t="shared" si="23"/>
        <v>314.52080000000001</v>
      </c>
      <c r="S156" s="104">
        <f>'дек 2018'!W156</f>
        <v>0</v>
      </c>
      <c r="T156" s="96">
        <f t="shared" si="20"/>
        <v>314.52080000000001</v>
      </c>
      <c r="U156" s="62">
        <f>T156</f>
        <v>314.52080000000001</v>
      </c>
      <c r="V156" s="52"/>
      <c r="W156" s="52">
        <f t="shared" si="21"/>
        <v>0</v>
      </c>
    </row>
    <row r="157" spans="1:23" ht="15" thickBot="1">
      <c r="A157" s="3">
        <v>1893444</v>
      </c>
      <c r="B157" s="83">
        <v>43400</v>
      </c>
      <c r="C157" s="4">
        <v>142</v>
      </c>
      <c r="D157" s="92">
        <v>14815</v>
      </c>
      <c r="E157" s="90">
        <v>9406</v>
      </c>
      <c r="F157" s="90">
        <v>4386</v>
      </c>
      <c r="G157" s="4" t="s">
        <v>9</v>
      </c>
      <c r="H157" s="40">
        <f>E157-'май 2018'!E163</f>
        <v>1524</v>
      </c>
      <c r="I157" s="42">
        <f>F157-'май 2018'!F163</f>
        <v>614</v>
      </c>
      <c r="J157" s="51">
        <f>'дек 2018'!E157</f>
        <v>9406</v>
      </c>
      <c r="K157" s="51">
        <f>'дек 2018'!F157</f>
        <v>4386</v>
      </c>
      <c r="L157">
        <f t="shared" si="24"/>
        <v>0</v>
      </c>
      <c r="M157">
        <f t="shared" si="24"/>
        <v>0</v>
      </c>
      <c r="N157" s="57">
        <f t="shared" si="18"/>
        <v>0</v>
      </c>
      <c r="O157" s="57">
        <f t="shared" si="19"/>
        <v>0</v>
      </c>
      <c r="P157" s="57">
        <f t="shared" si="22"/>
        <v>0</v>
      </c>
      <c r="Q157" s="52"/>
      <c r="R157" s="57">
        <f t="shared" si="23"/>
        <v>0</v>
      </c>
      <c r="S157" s="76">
        <f>'дек 2018'!W157</f>
        <v>0</v>
      </c>
      <c r="T157" s="96">
        <f t="shared" si="20"/>
        <v>0</v>
      </c>
      <c r="U157" s="77"/>
      <c r="V157" s="52"/>
      <c r="W157" s="52">
        <f t="shared" si="21"/>
        <v>0</v>
      </c>
    </row>
    <row r="158" spans="1:23" ht="15" thickBot="1">
      <c r="A158" s="3">
        <v>1900250</v>
      </c>
      <c r="B158" s="83">
        <v>43400</v>
      </c>
      <c r="C158" s="4">
        <v>143</v>
      </c>
      <c r="D158" s="94">
        <v>4528</v>
      </c>
      <c r="E158" s="91">
        <v>2343</v>
      </c>
      <c r="F158" s="91">
        <v>1458</v>
      </c>
      <c r="G158" s="4" t="s">
        <v>9</v>
      </c>
      <c r="H158" s="40">
        <f>E158-'май 2018'!E164</f>
        <v>434</v>
      </c>
      <c r="I158" s="42">
        <f>F158-'май 2018'!F164</f>
        <v>207</v>
      </c>
      <c r="J158" s="51">
        <f>'дек 2018'!E158</f>
        <v>2343</v>
      </c>
      <c r="K158" s="51">
        <f>'дек 2018'!F158</f>
        <v>1458</v>
      </c>
      <c r="L158">
        <f t="shared" si="24"/>
        <v>0</v>
      </c>
      <c r="M158">
        <f t="shared" si="24"/>
        <v>0</v>
      </c>
      <c r="N158" s="57">
        <f t="shared" si="18"/>
        <v>0</v>
      </c>
      <c r="O158" s="57">
        <f t="shared" si="19"/>
        <v>0</v>
      </c>
      <c r="P158" s="57">
        <f t="shared" si="22"/>
        <v>0</v>
      </c>
      <c r="Q158" s="52"/>
      <c r="R158" s="57">
        <f t="shared" si="23"/>
        <v>0</v>
      </c>
      <c r="S158" s="104">
        <f>'дек 2018'!W158</f>
        <v>551.92550000000006</v>
      </c>
      <c r="T158" s="96">
        <f t="shared" si="20"/>
        <v>551.92550000000006</v>
      </c>
      <c r="U158" s="77"/>
      <c r="V158" s="52"/>
      <c r="W158" s="52">
        <f t="shared" si="21"/>
        <v>551.92550000000006</v>
      </c>
    </row>
    <row r="159" spans="1:23" ht="15" thickBot="1">
      <c r="A159" s="3">
        <v>1770770</v>
      </c>
      <c r="B159" s="83">
        <v>43400</v>
      </c>
      <c r="C159" s="4">
        <v>144</v>
      </c>
      <c r="D159" s="94">
        <v>1113</v>
      </c>
      <c r="E159" s="91">
        <v>741</v>
      </c>
      <c r="F159" s="91">
        <v>371</v>
      </c>
      <c r="G159" s="4" t="s">
        <v>9</v>
      </c>
      <c r="H159" s="40">
        <f>E159-'май 2018'!E165</f>
        <v>60</v>
      </c>
      <c r="I159" s="42">
        <f>F159-'май 2018'!F165</f>
        <v>14</v>
      </c>
      <c r="J159" s="51">
        <f>'дек 2018'!E159</f>
        <v>741</v>
      </c>
      <c r="K159" s="51">
        <f>'дек 2018'!F159</f>
        <v>371</v>
      </c>
      <c r="L159">
        <f t="shared" si="24"/>
        <v>0</v>
      </c>
      <c r="M159">
        <f t="shared" si="24"/>
        <v>0</v>
      </c>
      <c r="N159" s="57">
        <f t="shared" si="18"/>
        <v>0</v>
      </c>
      <c r="O159" s="57">
        <f t="shared" si="19"/>
        <v>0</v>
      </c>
      <c r="P159" s="57">
        <f t="shared" si="22"/>
        <v>0</v>
      </c>
      <c r="Q159" s="52"/>
      <c r="R159" s="57">
        <f t="shared" si="23"/>
        <v>0</v>
      </c>
      <c r="S159" s="76">
        <f>'дек 2018'!W159</f>
        <v>0</v>
      </c>
      <c r="T159" s="77">
        <f t="shared" si="20"/>
        <v>0</v>
      </c>
      <c r="U159" s="77"/>
      <c r="V159" s="52"/>
      <c r="W159" s="52">
        <f t="shared" si="21"/>
        <v>0</v>
      </c>
    </row>
    <row r="160" spans="1:23" ht="15" thickBot="1">
      <c r="A160" s="3">
        <v>1740112</v>
      </c>
      <c r="B160" s="83">
        <v>43400</v>
      </c>
      <c r="C160" s="4">
        <v>145</v>
      </c>
      <c r="D160" s="94">
        <v>4187</v>
      </c>
      <c r="E160" s="91">
        <v>2919</v>
      </c>
      <c r="F160" s="91">
        <v>890</v>
      </c>
      <c r="G160" s="4" t="s">
        <v>9</v>
      </c>
      <c r="H160" s="40">
        <f>E160-'май 2018'!E166</f>
        <v>292</v>
      </c>
      <c r="I160" s="42">
        <f>F160-'май 2018'!F166</f>
        <v>86</v>
      </c>
      <c r="J160" s="51">
        <f>'дек 2018'!E160</f>
        <v>2919</v>
      </c>
      <c r="K160" s="51">
        <f>'дек 2018'!F160</f>
        <v>890</v>
      </c>
      <c r="L160">
        <f t="shared" si="24"/>
        <v>0</v>
      </c>
      <c r="M160">
        <f t="shared" si="24"/>
        <v>0</v>
      </c>
      <c r="N160" s="57">
        <f t="shared" si="18"/>
        <v>0</v>
      </c>
      <c r="O160" s="57">
        <f t="shared" si="19"/>
        <v>0</v>
      </c>
      <c r="P160" s="57">
        <f t="shared" si="22"/>
        <v>0</v>
      </c>
      <c r="Q160" s="52"/>
      <c r="R160" s="57">
        <f t="shared" si="23"/>
        <v>0</v>
      </c>
      <c r="S160" s="76">
        <f>'дек 2018'!W160</f>
        <v>273.91820000000001</v>
      </c>
      <c r="T160" s="77">
        <f t="shared" si="20"/>
        <v>273.91820000000001</v>
      </c>
      <c r="U160" s="77"/>
      <c r="V160" s="52"/>
      <c r="W160" s="52">
        <f t="shared" si="21"/>
        <v>273.91820000000001</v>
      </c>
    </row>
    <row r="161" spans="1:23" ht="15" thickBot="1">
      <c r="A161" s="3">
        <v>1899173</v>
      </c>
      <c r="B161" s="83">
        <v>43400</v>
      </c>
      <c r="C161" s="4" t="s">
        <v>27</v>
      </c>
      <c r="D161" s="94">
        <v>13193</v>
      </c>
      <c r="E161" s="91">
        <v>8852</v>
      </c>
      <c r="F161" s="91">
        <v>4008</v>
      </c>
      <c r="G161" s="4" t="s">
        <v>9</v>
      </c>
      <c r="H161" s="40">
        <f>E161-'май 2018'!E167</f>
        <v>4064</v>
      </c>
      <c r="I161" s="42">
        <f>F161-'май 2018'!F167</f>
        <v>1989</v>
      </c>
      <c r="J161" s="51">
        <f>'дек 2018'!E161</f>
        <v>8852</v>
      </c>
      <c r="K161" s="51">
        <f>'дек 2018'!F161</f>
        <v>4008</v>
      </c>
      <c r="L161">
        <f t="shared" si="24"/>
        <v>0</v>
      </c>
      <c r="M161">
        <f t="shared" si="24"/>
        <v>0</v>
      </c>
      <c r="N161" s="57">
        <f t="shared" si="18"/>
        <v>0</v>
      </c>
      <c r="O161" s="57">
        <f t="shared" si="19"/>
        <v>0</v>
      </c>
      <c r="P161" s="57">
        <f t="shared" si="22"/>
        <v>0</v>
      </c>
      <c r="Q161" s="52"/>
      <c r="R161" s="57">
        <f t="shared" si="23"/>
        <v>0</v>
      </c>
      <c r="S161" s="76">
        <f>'дек 2018'!W161</f>
        <v>112.72319999999999</v>
      </c>
      <c r="T161" s="88">
        <f t="shared" si="20"/>
        <v>112.72319999999999</v>
      </c>
      <c r="U161" s="77"/>
      <c r="V161" s="52"/>
      <c r="W161" s="52">
        <f t="shared" si="21"/>
        <v>112.72319999999999</v>
      </c>
    </row>
    <row r="162" spans="1:23" ht="15" thickBot="1">
      <c r="A162" s="3">
        <v>1898859</v>
      </c>
      <c r="B162" s="83">
        <v>43400</v>
      </c>
      <c r="C162" s="4">
        <v>146</v>
      </c>
      <c r="D162" s="94">
        <v>8479</v>
      </c>
      <c r="E162" s="91">
        <v>5064</v>
      </c>
      <c r="F162" s="91">
        <v>2203</v>
      </c>
      <c r="G162" s="4" t="s">
        <v>9</v>
      </c>
      <c r="H162" s="40">
        <f>E162-'май 2018'!E168</f>
        <v>-2748</v>
      </c>
      <c r="I162" s="42">
        <f>F162-'май 2018'!F168</f>
        <v>-1273</v>
      </c>
      <c r="J162" s="51">
        <f>'дек 2018'!E162</f>
        <v>5064</v>
      </c>
      <c r="K162" s="51">
        <f>'дек 2018'!F162</f>
        <v>2203</v>
      </c>
      <c r="L162">
        <f t="shared" si="24"/>
        <v>0</v>
      </c>
      <c r="M162">
        <f t="shared" si="24"/>
        <v>0</v>
      </c>
      <c r="N162" s="57">
        <f t="shared" si="18"/>
        <v>0</v>
      </c>
      <c r="O162" s="57">
        <f t="shared" si="19"/>
        <v>0</v>
      </c>
      <c r="P162" s="57">
        <f t="shared" si="22"/>
        <v>0</v>
      </c>
      <c r="Q162" s="52"/>
      <c r="R162" s="57">
        <f t="shared" si="23"/>
        <v>0</v>
      </c>
      <c r="S162" s="104">
        <f>'дек 2018'!W162</f>
        <v>1154.3931</v>
      </c>
      <c r="T162" s="96">
        <f t="shared" si="20"/>
        <v>1154.3931</v>
      </c>
      <c r="U162" s="62">
        <f>T162</f>
        <v>1154.3931</v>
      </c>
      <c r="V162" s="52"/>
      <c r="W162" s="52">
        <f t="shared" si="21"/>
        <v>0</v>
      </c>
    </row>
    <row r="163" spans="1:23" ht="27" thickBot="1">
      <c r="A163" s="3">
        <v>1852606</v>
      </c>
      <c r="B163" s="83">
        <v>43400</v>
      </c>
      <c r="C163" s="4" t="s">
        <v>28</v>
      </c>
      <c r="D163" s="94">
        <v>23240</v>
      </c>
      <c r="E163" s="91">
        <v>15220</v>
      </c>
      <c r="F163" s="91">
        <v>8009</v>
      </c>
      <c r="G163" s="56" t="s">
        <v>9</v>
      </c>
      <c r="H163" s="65">
        <f>E163-'май 2018'!E169</f>
        <v>2102</v>
      </c>
      <c r="I163" s="66">
        <f>F163-'май 2018'!F169</f>
        <v>1234</v>
      </c>
      <c r="J163" s="51">
        <f>'дек 2018'!E163</f>
        <v>14807</v>
      </c>
      <c r="K163" s="51">
        <f>'дек 2018'!F163</f>
        <v>7774</v>
      </c>
      <c r="L163" s="55">
        <f t="shared" si="24"/>
        <v>413</v>
      </c>
      <c r="M163" s="55">
        <f t="shared" si="24"/>
        <v>235</v>
      </c>
      <c r="N163" s="57">
        <f t="shared" si="18"/>
        <v>2552.3399999999997</v>
      </c>
      <c r="O163" s="57">
        <f t="shared" si="19"/>
        <v>538.15</v>
      </c>
      <c r="P163" s="71">
        <f t="shared" si="22"/>
        <v>3090.49</v>
      </c>
      <c r="Q163" s="52"/>
      <c r="R163" s="102">
        <f t="shared" si="23"/>
        <v>3183.2046999999998</v>
      </c>
      <c r="S163" s="104">
        <f>'дек 2018'!W163</f>
        <v>0</v>
      </c>
      <c r="T163" s="96">
        <f t="shared" si="20"/>
        <v>3183.2046999999998</v>
      </c>
      <c r="U163" s="62">
        <f>T163</f>
        <v>3183.2046999999998</v>
      </c>
      <c r="V163" s="52"/>
      <c r="W163" s="52">
        <f t="shared" si="21"/>
        <v>0</v>
      </c>
    </row>
    <row r="164" spans="1:23" ht="15" thickBot="1">
      <c r="A164" s="3">
        <v>1844503</v>
      </c>
      <c r="B164" s="83">
        <v>43400</v>
      </c>
      <c r="C164" s="4">
        <v>148</v>
      </c>
      <c r="D164" s="94">
        <v>9124</v>
      </c>
      <c r="E164" s="91">
        <v>7122</v>
      </c>
      <c r="F164" s="91">
        <v>1983</v>
      </c>
      <c r="G164" s="4" t="s">
        <v>9</v>
      </c>
      <c r="H164" s="40">
        <f>E164-'май 2018'!E170</f>
        <v>889</v>
      </c>
      <c r="I164" s="42">
        <f>F164-'май 2018'!F170</f>
        <v>255</v>
      </c>
      <c r="J164" s="51">
        <f>'дек 2018'!E164</f>
        <v>7122</v>
      </c>
      <c r="K164" s="51">
        <f>'дек 2018'!F164</f>
        <v>1983</v>
      </c>
      <c r="L164">
        <f t="shared" si="24"/>
        <v>0</v>
      </c>
      <c r="M164">
        <f t="shared" si="24"/>
        <v>0</v>
      </c>
      <c r="N164" s="57">
        <f t="shared" si="18"/>
        <v>0</v>
      </c>
      <c r="O164" s="57">
        <f t="shared" si="19"/>
        <v>0</v>
      </c>
      <c r="P164" s="57">
        <f t="shared" si="22"/>
        <v>0</v>
      </c>
      <c r="Q164" s="52"/>
      <c r="R164" s="57">
        <f t="shared" si="23"/>
        <v>0</v>
      </c>
      <c r="S164" s="76">
        <f>'дек 2018'!W164</f>
        <v>331.96510000000012</v>
      </c>
      <c r="T164" s="77">
        <f t="shared" si="20"/>
        <v>331.96510000000012</v>
      </c>
      <c r="U164" s="77"/>
      <c r="V164" s="52"/>
      <c r="W164" s="52">
        <f t="shared" si="21"/>
        <v>331.96510000000012</v>
      </c>
    </row>
    <row r="165" spans="1:23" ht="15" thickBot="1">
      <c r="A165" s="3">
        <v>1894449</v>
      </c>
      <c r="B165" s="83">
        <v>43400</v>
      </c>
      <c r="C165" s="4">
        <v>149</v>
      </c>
      <c r="D165" s="94">
        <v>1024</v>
      </c>
      <c r="E165" s="91">
        <v>729</v>
      </c>
      <c r="F165" s="91">
        <v>232</v>
      </c>
      <c r="G165" s="4" t="s">
        <v>9</v>
      </c>
      <c r="H165" s="40">
        <f>E165-'май 2018'!E171</f>
        <v>10</v>
      </c>
      <c r="I165" s="42">
        <f>F165-'май 2018'!F171</f>
        <v>1</v>
      </c>
      <c r="J165" s="51">
        <f>'дек 2018'!E165</f>
        <v>729</v>
      </c>
      <c r="K165" s="51">
        <f>'дек 2018'!F165</f>
        <v>232</v>
      </c>
      <c r="L165">
        <f t="shared" si="24"/>
        <v>0</v>
      </c>
      <c r="M165">
        <f t="shared" si="24"/>
        <v>0</v>
      </c>
      <c r="N165" s="57">
        <f t="shared" si="18"/>
        <v>0</v>
      </c>
      <c r="O165" s="57">
        <f t="shared" si="19"/>
        <v>0</v>
      </c>
      <c r="P165" s="57">
        <f t="shared" si="22"/>
        <v>0</v>
      </c>
      <c r="Q165" s="52"/>
      <c r="R165" s="57">
        <f t="shared" si="23"/>
        <v>0</v>
      </c>
      <c r="S165" s="76">
        <f>'дек 2018'!W165</f>
        <v>18.787200000000002</v>
      </c>
      <c r="T165" s="77">
        <f t="shared" si="20"/>
        <v>18.787200000000002</v>
      </c>
      <c r="U165" s="77"/>
      <c r="V165" s="52"/>
      <c r="W165" s="52">
        <f t="shared" si="21"/>
        <v>18.787200000000002</v>
      </c>
    </row>
    <row r="166" spans="1:23" ht="15" thickBot="1">
      <c r="A166" s="3">
        <v>1897134</v>
      </c>
      <c r="B166" s="83">
        <v>43400</v>
      </c>
      <c r="C166" s="4">
        <v>150</v>
      </c>
      <c r="D166" s="94">
        <v>4167</v>
      </c>
      <c r="E166" s="91">
        <v>3117</v>
      </c>
      <c r="F166" s="91">
        <v>961</v>
      </c>
      <c r="G166" s="4" t="s">
        <v>9</v>
      </c>
      <c r="H166" s="40">
        <f>E166-'май 2018'!E172</f>
        <v>3</v>
      </c>
      <c r="I166" s="42">
        <f>F166-'май 2018'!F172</f>
        <v>1</v>
      </c>
      <c r="J166" s="51">
        <f>'дек 2018'!E166</f>
        <v>3116</v>
      </c>
      <c r="K166" s="51">
        <f>'дек 2018'!F166</f>
        <v>961</v>
      </c>
      <c r="L166">
        <f t="shared" si="24"/>
        <v>1</v>
      </c>
      <c r="M166">
        <f t="shared" si="24"/>
        <v>0</v>
      </c>
      <c r="N166" s="57">
        <f t="shared" si="18"/>
        <v>6.18</v>
      </c>
      <c r="O166" s="57">
        <f t="shared" si="19"/>
        <v>0</v>
      </c>
      <c r="P166" s="57">
        <f t="shared" si="22"/>
        <v>6.18</v>
      </c>
      <c r="Q166" s="52"/>
      <c r="R166" s="57">
        <f t="shared" si="23"/>
        <v>6.3653999999999993</v>
      </c>
      <c r="S166" s="76">
        <f>'дек 2018'!W166</f>
        <v>364.16679999999997</v>
      </c>
      <c r="T166" s="87">
        <f t="shared" si="20"/>
        <v>370.53219999999999</v>
      </c>
      <c r="U166" s="77"/>
      <c r="V166" s="52"/>
      <c r="W166" s="52">
        <f t="shared" si="21"/>
        <v>370.53219999999999</v>
      </c>
    </row>
    <row r="167" spans="1:23" ht="15" thickBot="1">
      <c r="A167" s="3">
        <v>1899097</v>
      </c>
      <c r="B167" s="83">
        <v>43400</v>
      </c>
      <c r="C167" s="4">
        <v>151</v>
      </c>
      <c r="D167" s="94">
        <v>4449</v>
      </c>
      <c r="E167" s="91">
        <v>2897</v>
      </c>
      <c r="F167" s="91">
        <v>1224</v>
      </c>
      <c r="G167" s="4" t="s">
        <v>9</v>
      </c>
      <c r="H167" s="40">
        <f>E167-'май 2018'!E173</f>
        <v>453</v>
      </c>
      <c r="I167" s="42">
        <f>F167-'май 2018'!F173</f>
        <v>237</v>
      </c>
      <c r="J167" s="51">
        <f>'дек 2018'!E167</f>
        <v>2897</v>
      </c>
      <c r="K167" s="51">
        <f>'дек 2018'!F167</f>
        <v>1224</v>
      </c>
      <c r="L167">
        <f t="shared" si="24"/>
        <v>0</v>
      </c>
      <c r="M167">
        <f t="shared" si="24"/>
        <v>0</v>
      </c>
      <c r="N167" s="57">
        <f t="shared" si="18"/>
        <v>0</v>
      </c>
      <c r="O167" s="57">
        <f t="shared" si="19"/>
        <v>0</v>
      </c>
      <c r="P167" s="57">
        <f t="shared" si="22"/>
        <v>0</v>
      </c>
      <c r="Q167" s="52"/>
      <c r="R167" s="57">
        <f t="shared" si="23"/>
        <v>0</v>
      </c>
      <c r="S167" s="76">
        <f>'дек 2018'!W167</f>
        <v>-640.06629999999996</v>
      </c>
      <c r="T167" s="72">
        <f t="shared" si="20"/>
        <v>-640.06629999999996</v>
      </c>
      <c r="U167" s="77"/>
      <c r="V167" s="52"/>
      <c r="W167" s="54">
        <f t="shared" si="21"/>
        <v>-640.06629999999996</v>
      </c>
    </row>
    <row r="168" spans="1:23" ht="15" thickBot="1">
      <c r="A168" s="3">
        <v>1853571</v>
      </c>
      <c r="B168" s="83">
        <v>43400</v>
      </c>
      <c r="C168" s="4">
        <v>152</v>
      </c>
      <c r="D168" s="94">
        <v>22849</v>
      </c>
      <c r="E168" s="91">
        <v>15097</v>
      </c>
      <c r="F168" s="91">
        <v>5498</v>
      </c>
      <c r="G168" s="4" t="s">
        <v>9</v>
      </c>
      <c r="H168" s="40">
        <f>E168-'май 2018'!E174</f>
        <v>1325</v>
      </c>
      <c r="I168" s="42">
        <f>F168-'май 2018'!F174</f>
        <v>617</v>
      </c>
      <c r="J168" s="51">
        <f>'дек 2018'!E168</f>
        <v>15097</v>
      </c>
      <c r="K168" s="51">
        <f>'дек 2018'!F168</f>
        <v>5498</v>
      </c>
      <c r="L168">
        <f t="shared" si="24"/>
        <v>0</v>
      </c>
      <c r="M168">
        <f t="shared" si="24"/>
        <v>0</v>
      </c>
      <c r="N168" s="57">
        <f t="shared" si="18"/>
        <v>0</v>
      </c>
      <c r="O168" s="57">
        <f t="shared" si="19"/>
        <v>0</v>
      </c>
      <c r="P168" s="57">
        <f t="shared" si="22"/>
        <v>0</v>
      </c>
      <c r="Q168" s="52">
        <f>'дек 2018'!V168</f>
        <v>0.58279999999967913</v>
      </c>
      <c r="R168" s="57">
        <f t="shared" si="23"/>
        <v>-0.58279999999967913</v>
      </c>
      <c r="S168" s="76">
        <f>'дек 2018'!W168</f>
        <v>0</v>
      </c>
      <c r="T168" s="103">
        <f t="shared" si="20"/>
        <v>-0.58279999999967913</v>
      </c>
      <c r="U168" s="77"/>
      <c r="V168" s="52"/>
      <c r="W168" s="52">
        <f t="shared" si="21"/>
        <v>-0.58279999999967913</v>
      </c>
    </row>
    <row r="169" spans="1:23" ht="15" thickBot="1">
      <c r="A169" s="3">
        <v>1741005</v>
      </c>
      <c r="B169" s="83">
        <v>43400</v>
      </c>
      <c r="C169" s="4">
        <v>153</v>
      </c>
      <c r="D169" s="94">
        <v>50987</v>
      </c>
      <c r="E169" s="91">
        <v>27574</v>
      </c>
      <c r="F169" s="91">
        <v>16529</v>
      </c>
      <c r="G169" s="4" t="s">
        <v>9</v>
      </c>
      <c r="H169" s="40">
        <f>E169-'май 2018'!E175</f>
        <v>517</v>
      </c>
      <c r="I169" s="42">
        <f>F169-'май 2018'!F175</f>
        <v>253</v>
      </c>
      <c r="J169" s="51">
        <f>'дек 2018'!E169</f>
        <v>27574</v>
      </c>
      <c r="K169" s="51">
        <f>'дек 2018'!F169</f>
        <v>16529</v>
      </c>
      <c r="L169">
        <f t="shared" si="24"/>
        <v>0</v>
      </c>
      <c r="M169">
        <f t="shared" si="24"/>
        <v>0</v>
      </c>
      <c r="N169" s="57">
        <f t="shared" si="18"/>
        <v>0</v>
      </c>
      <c r="O169" s="57">
        <f t="shared" si="19"/>
        <v>0</v>
      </c>
      <c r="P169" s="57">
        <f t="shared" si="22"/>
        <v>0</v>
      </c>
      <c r="Q169" s="52"/>
      <c r="R169" s="57">
        <f t="shared" si="23"/>
        <v>0</v>
      </c>
      <c r="S169" s="104">
        <f>'дек 2018'!W169</f>
        <v>2067.0245999999997</v>
      </c>
      <c r="T169" s="70">
        <f t="shared" si="20"/>
        <v>2067.0245999999997</v>
      </c>
      <c r="U169" s="77"/>
      <c r="V169" s="52"/>
      <c r="W169" s="52">
        <f t="shared" si="21"/>
        <v>2067.0245999999997</v>
      </c>
    </row>
    <row r="170" spans="1:23" ht="15" thickBot="1">
      <c r="A170" s="6">
        <v>1897507</v>
      </c>
      <c r="B170" s="83">
        <v>43400</v>
      </c>
      <c r="C170" s="4">
        <v>154</v>
      </c>
      <c r="D170" s="94">
        <v>9918</v>
      </c>
      <c r="E170" s="91">
        <v>6654</v>
      </c>
      <c r="F170" s="91">
        <v>3261</v>
      </c>
      <c r="G170" s="8" t="s">
        <v>9</v>
      </c>
      <c r="H170" s="40">
        <f>E170-'май 2018'!E176</f>
        <v>259</v>
      </c>
      <c r="I170" s="42">
        <f>F170-'май 2018'!F176</f>
        <v>82</v>
      </c>
      <c r="J170" s="51">
        <f>'дек 2018'!E170</f>
        <v>6654</v>
      </c>
      <c r="K170" s="51">
        <f>'дек 2018'!F170</f>
        <v>3261</v>
      </c>
      <c r="L170">
        <f t="shared" si="24"/>
        <v>0</v>
      </c>
      <c r="M170">
        <f t="shared" si="24"/>
        <v>0</v>
      </c>
      <c r="N170" s="57">
        <f t="shared" si="18"/>
        <v>0</v>
      </c>
      <c r="O170" s="57">
        <f t="shared" si="19"/>
        <v>0</v>
      </c>
      <c r="P170" s="57">
        <f t="shared" si="22"/>
        <v>0</v>
      </c>
      <c r="Q170" s="52"/>
      <c r="R170" s="57">
        <f t="shared" si="23"/>
        <v>0</v>
      </c>
      <c r="S170" s="76">
        <f>'дек 2018'!W170</f>
        <v>-325.42349999999999</v>
      </c>
      <c r="T170" s="72">
        <f t="shared" si="20"/>
        <v>-325.42349999999999</v>
      </c>
      <c r="U170" s="77"/>
      <c r="V170" s="52"/>
      <c r="W170" s="54">
        <f t="shared" si="21"/>
        <v>-325.42349999999999</v>
      </c>
    </row>
    <row r="171" spans="1:23" ht="15" thickBot="1">
      <c r="A171" s="3">
        <v>1892309</v>
      </c>
      <c r="B171" s="83">
        <v>43400</v>
      </c>
      <c r="C171" s="4">
        <v>155</v>
      </c>
      <c r="D171" s="94">
        <v>3308</v>
      </c>
      <c r="E171" s="91">
        <v>2617</v>
      </c>
      <c r="F171" s="91">
        <v>632</v>
      </c>
      <c r="G171" s="4" t="s">
        <v>9</v>
      </c>
      <c r="H171" s="40">
        <f>E171-'май 2018'!E177</f>
        <v>360</v>
      </c>
      <c r="I171" s="42">
        <f>F171-'май 2018'!F177</f>
        <v>87</v>
      </c>
      <c r="J171" s="51">
        <f>'дек 2018'!E171</f>
        <v>2617</v>
      </c>
      <c r="K171" s="51">
        <f>'дек 2018'!F171</f>
        <v>632</v>
      </c>
      <c r="L171">
        <f t="shared" si="24"/>
        <v>0</v>
      </c>
      <c r="M171">
        <f t="shared" si="24"/>
        <v>0</v>
      </c>
      <c r="N171" s="57">
        <f t="shared" si="18"/>
        <v>0</v>
      </c>
      <c r="O171" s="57">
        <f t="shared" si="19"/>
        <v>0</v>
      </c>
      <c r="P171" s="57">
        <f t="shared" si="22"/>
        <v>0</v>
      </c>
      <c r="Q171" s="52"/>
      <c r="R171" s="57">
        <f t="shared" si="23"/>
        <v>0</v>
      </c>
      <c r="S171" s="76">
        <f>'дек 2018'!W171</f>
        <v>0</v>
      </c>
      <c r="T171" s="77">
        <f t="shared" si="20"/>
        <v>0</v>
      </c>
      <c r="U171" s="77"/>
      <c r="V171" s="52"/>
      <c r="W171" s="52">
        <f t="shared" si="21"/>
        <v>0</v>
      </c>
    </row>
    <row r="172" spans="1:23" ht="15" thickBot="1">
      <c r="A172" s="3">
        <v>1899011</v>
      </c>
      <c r="B172" s="83">
        <v>43400</v>
      </c>
      <c r="C172" s="4">
        <v>156</v>
      </c>
      <c r="D172" s="94">
        <v>18168</v>
      </c>
      <c r="E172" s="91">
        <v>12865</v>
      </c>
      <c r="F172" s="91">
        <v>4757</v>
      </c>
      <c r="G172" s="4" t="s">
        <v>9</v>
      </c>
      <c r="H172" s="40">
        <f>E172-'май 2018'!E178</f>
        <v>1297</v>
      </c>
      <c r="I172" s="42">
        <f>F172-'май 2018'!F178</f>
        <v>402</v>
      </c>
      <c r="J172" s="51">
        <f>'дек 2018'!E172</f>
        <v>12839</v>
      </c>
      <c r="K172" s="51">
        <f>'дек 2018'!F172</f>
        <v>4749</v>
      </c>
      <c r="L172">
        <f t="shared" si="24"/>
        <v>26</v>
      </c>
      <c r="M172">
        <f t="shared" si="24"/>
        <v>8</v>
      </c>
      <c r="N172" s="57">
        <f t="shared" si="18"/>
        <v>160.68</v>
      </c>
      <c r="O172" s="57">
        <f t="shared" si="19"/>
        <v>18.32</v>
      </c>
      <c r="P172" s="57">
        <f t="shared" si="22"/>
        <v>179</v>
      </c>
      <c r="Q172" s="52"/>
      <c r="R172" s="102">
        <f t="shared" si="23"/>
        <v>184.37</v>
      </c>
      <c r="S172" s="104">
        <f>'дек 2018'!W172</f>
        <v>134.518</v>
      </c>
      <c r="T172" s="96">
        <f t="shared" si="20"/>
        <v>318.88800000000003</v>
      </c>
      <c r="U172" s="62">
        <f>T172</f>
        <v>318.88800000000003</v>
      </c>
      <c r="V172" s="52"/>
      <c r="W172" s="52">
        <f t="shared" si="21"/>
        <v>0</v>
      </c>
    </row>
    <row r="173" spans="1:23" ht="15" thickBot="1">
      <c r="A173" s="3">
        <v>1898974</v>
      </c>
      <c r="B173" s="83">
        <v>43400</v>
      </c>
      <c r="C173" s="4">
        <v>157</v>
      </c>
      <c r="D173" s="94">
        <v>14398</v>
      </c>
      <c r="E173" s="91">
        <v>6323</v>
      </c>
      <c r="F173" s="91">
        <v>5100</v>
      </c>
      <c r="G173" s="4" t="s">
        <v>9</v>
      </c>
      <c r="H173" s="40">
        <f>E173-'май 2018'!E179</f>
        <v>3203</v>
      </c>
      <c r="I173" s="42">
        <f>F173-'май 2018'!F179</f>
        <v>2744</v>
      </c>
      <c r="J173" s="51">
        <f>'дек 2018'!E173</f>
        <v>5158</v>
      </c>
      <c r="K173" s="51">
        <f>'дек 2018'!F173</f>
        <v>4190</v>
      </c>
      <c r="L173">
        <f t="shared" si="24"/>
        <v>1165</v>
      </c>
      <c r="M173">
        <f t="shared" si="24"/>
        <v>910</v>
      </c>
      <c r="N173" s="57">
        <f t="shared" si="18"/>
        <v>7199.7</v>
      </c>
      <c r="O173" s="57">
        <f t="shared" si="19"/>
        <v>2083.9</v>
      </c>
      <c r="P173" s="57">
        <f t="shared" si="22"/>
        <v>9283.6</v>
      </c>
      <c r="Q173" s="52"/>
      <c r="R173" s="102">
        <f t="shared" si="23"/>
        <v>9562.1080000000002</v>
      </c>
      <c r="S173" s="104">
        <f>'дек 2018'!W173</f>
        <v>14871.0281</v>
      </c>
      <c r="T173" s="114">
        <f t="shared" si="20"/>
        <v>24433.1361</v>
      </c>
      <c r="U173" s="62">
        <v>22000</v>
      </c>
      <c r="V173" s="52">
        <f>U173-T173</f>
        <v>-2433.1360999999997</v>
      </c>
      <c r="W173" s="52">
        <f t="shared" si="21"/>
        <v>2433.1360999999997</v>
      </c>
    </row>
    <row r="174" spans="1:23" ht="15" thickBot="1">
      <c r="A174" s="3">
        <v>1899285</v>
      </c>
      <c r="B174" s="83">
        <v>43400</v>
      </c>
      <c r="C174" s="4">
        <v>158</v>
      </c>
      <c r="D174" s="94">
        <v>6944</v>
      </c>
      <c r="E174" s="91">
        <v>5063</v>
      </c>
      <c r="F174" s="91">
        <v>1798</v>
      </c>
      <c r="G174" s="4" t="s">
        <v>9</v>
      </c>
      <c r="H174" s="40">
        <f>E174-'май 2018'!E180</f>
        <v>628</v>
      </c>
      <c r="I174" s="42">
        <f>F174-'май 2018'!F180</f>
        <v>246</v>
      </c>
      <c r="J174" s="51">
        <f>'дек 2018'!E174</f>
        <v>5063</v>
      </c>
      <c r="K174" s="51">
        <f>'дек 2018'!F174</f>
        <v>1798</v>
      </c>
      <c r="L174">
        <f t="shared" si="24"/>
        <v>0</v>
      </c>
      <c r="M174">
        <f t="shared" si="24"/>
        <v>0</v>
      </c>
      <c r="N174" s="57">
        <f t="shared" si="18"/>
        <v>0</v>
      </c>
      <c r="O174" s="57">
        <f t="shared" si="19"/>
        <v>0</v>
      </c>
      <c r="P174" s="57">
        <f t="shared" si="22"/>
        <v>0</v>
      </c>
      <c r="Q174" s="52"/>
      <c r="R174" s="57">
        <f t="shared" si="23"/>
        <v>0</v>
      </c>
      <c r="S174" s="76">
        <f>'дек 2018'!W174</f>
        <v>-709.93589999999995</v>
      </c>
      <c r="T174" s="100">
        <f t="shared" si="20"/>
        <v>-709.93589999999995</v>
      </c>
      <c r="U174" s="77"/>
      <c r="V174" s="52"/>
      <c r="W174" s="54">
        <f t="shared" si="21"/>
        <v>-709.93589999999995</v>
      </c>
    </row>
    <row r="175" spans="1:23" ht="15" thickBot="1">
      <c r="A175" s="3">
        <v>1898973</v>
      </c>
      <c r="B175" s="83">
        <v>43400</v>
      </c>
      <c r="C175" s="4">
        <v>159</v>
      </c>
      <c r="D175" s="94">
        <v>10829</v>
      </c>
      <c r="E175" s="91">
        <v>7645</v>
      </c>
      <c r="F175" s="91">
        <v>2215</v>
      </c>
      <c r="G175" s="4" t="s">
        <v>9</v>
      </c>
      <c r="H175" s="40">
        <f>E175-'май 2018'!E181</f>
        <v>647</v>
      </c>
      <c r="I175" s="42">
        <f>F175-'май 2018'!F181</f>
        <v>185</v>
      </c>
      <c r="J175" s="51">
        <f>'дек 2018'!E175</f>
        <v>7645</v>
      </c>
      <c r="K175" s="51">
        <f>'дек 2018'!F175</f>
        <v>2215</v>
      </c>
      <c r="L175">
        <f t="shared" si="24"/>
        <v>0</v>
      </c>
      <c r="M175">
        <f t="shared" si="24"/>
        <v>0</v>
      </c>
      <c r="N175" s="57">
        <f t="shared" si="18"/>
        <v>0</v>
      </c>
      <c r="O175" s="57">
        <f t="shared" si="19"/>
        <v>0</v>
      </c>
      <c r="P175" s="57">
        <f t="shared" si="22"/>
        <v>0</v>
      </c>
      <c r="Q175" s="52"/>
      <c r="R175" s="57">
        <f t="shared" si="23"/>
        <v>0</v>
      </c>
      <c r="S175" s="76">
        <f>'дек 2018'!W175</f>
        <v>0</v>
      </c>
      <c r="T175" s="96">
        <f t="shared" si="20"/>
        <v>0</v>
      </c>
      <c r="U175" s="77"/>
      <c r="V175" s="52"/>
      <c r="W175" s="52">
        <f t="shared" si="21"/>
        <v>0</v>
      </c>
    </row>
    <row r="176" spans="1:23" ht="15" thickBot="1">
      <c r="A176" s="3">
        <v>1851675</v>
      </c>
      <c r="B176" s="83">
        <v>43400</v>
      </c>
      <c r="C176" s="4">
        <v>160</v>
      </c>
      <c r="D176" s="92">
        <v>47125</v>
      </c>
      <c r="E176" s="90">
        <v>30792</v>
      </c>
      <c r="F176" s="90">
        <v>15051</v>
      </c>
      <c r="G176" s="4" t="s">
        <v>9</v>
      </c>
      <c r="H176" s="40">
        <f>E176-'май 2018'!E182</f>
        <v>3471</v>
      </c>
      <c r="I176" s="42">
        <f>F176-'май 2018'!F182</f>
        <v>1501</v>
      </c>
      <c r="J176" s="51">
        <f>'дек 2018'!E176</f>
        <v>30253</v>
      </c>
      <c r="K176" s="51">
        <f>'дек 2018'!F176</f>
        <v>14862</v>
      </c>
      <c r="L176">
        <f t="shared" si="24"/>
        <v>539</v>
      </c>
      <c r="M176">
        <f t="shared" si="24"/>
        <v>189</v>
      </c>
      <c r="N176" s="57">
        <f t="shared" si="18"/>
        <v>3331.02</v>
      </c>
      <c r="O176" s="57">
        <f t="shared" si="19"/>
        <v>432.81</v>
      </c>
      <c r="P176" s="57">
        <f t="shared" si="22"/>
        <v>3763.83</v>
      </c>
      <c r="Q176" s="52">
        <f>'дек 2018'!V176</f>
        <v>2804.0706</v>
      </c>
      <c r="R176" s="102">
        <f t="shared" si="23"/>
        <v>1072.6742999999997</v>
      </c>
      <c r="S176" s="104">
        <f>'дек 2018'!W176</f>
        <v>0</v>
      </c>
      <c r="T176" s="97">
        <f t="shared" si="20"/>
        <v>1072.6742999999997</v>
      </c>
      <c r="U176" s="115">
        <v>8800</v>
      </c>
      <c r="V176" s="52">
        <f>U176-T176</f>
        <v>7727.3257000000003</v>
      </c>
      <c r="W176" s="54">
        <f t="shared" si="21"/>
        <v>-7727.3257000000003</v>
      </c>
    </row>
    <row r="177" spans="1:23" ht="15" thickBot="1">
      <c r="A177" s="3">
        <v>1899396</v>
      </c>
      <c r="B177" s="83">
        <v>43400</v>
      </c>
      <c r="C177" s="63">
        <v>161</v>
      </c>
      <c r="D177" s="92">
        <v>25047</v>
      </c>
      <c r="E177" s="90">
        <v>15151</v>
      </c>
      <c r="F177" s="90">
        <v>9223</v>
      </c>
      <c r="G177" s="4" t="s">
        <v>9</v>
      </c>
      <c r="H177" s="40">
        <f>E177-'май 2018'!E183</f>
        <v>2680</v>
      </c>
      <c r="I177" s="42">
        <f>F177-'май 2018'!F183</f>
        <v>1961</v>
      </c>
      <c r="J177" s="51">
        <f>'дек 2018'!E177</f>
        <v>14472</v>
      </c>
      <c r="K177" s="51">
        <f>'дек 2018'!F177</f>
        <v>8744</v>
      </c>
      <c r="L177">
        <f t="shared" si="24"/>
        <v>679</v>
      </c>
      <c r="M177">
        <f t="shared" si="24"/>
        <v>479</v>
      </c>
      <c r="N177" s="57">
        <f t="shared" si="18"/>
        <v>4196.22</v>
      </c>
      <c r="O177" s="57">
        <f t="shared" si="19"/>
        <v>1096.9100000000001</v>
      </c>
      <c r="P177" s="57">
        <f t="shared" si="22"/>
        <v>5293.13</v>
      </c>
      <c r="Q177" s="52"/>
      <c r="R177" s="102">
        <f t="shared" si="23"/>
        <v>5451.9238999999998</v>
      </c>
      <c r="S177" s="104">
        <f>'дек 2018'!W177</f>
        <v>2333.1971999999996</v>
      </c>
      <c r="T177" s="96">
        <f t="shared" si="20"/>
        <v>7785.1210999999994</v>
      </c>
      <c r="U177" s="62">
        <f>T177</f>
        <v>7785.1210999999994</v>
      </c>
      <c r="V177" s="52"/>
      <c r="W177" s="52">
        <f t="shared" si="21"/>
        <v>0</v>
      </c>
    </row>
    <row r="178" spans="1:23" ht="15" thickBot="1">
      <c r="A178" s="92">
        <v>1771036</v>
      </c>
      <c r="B178" s="93">
        <v>43464</v>
      </c>
      <c r="C178" s="63" t="s">
        <v>68</v>
      </c>
      <c r="D178" s="92">
        <v>138</v>
      </c>
      <c r="E178" s="90">
        <v>88</v>
      </c>
      <c r="F178" s="90">
        <v>50</v>
      </c>
      <c r="G178" s="4"/>
      <c r="H178" s="40"/>
      <c r="I178" s="42"/>
      <c r="J178" s="51">
        <f>'дек 2018'!E178</f>
        <v>87</v>
      </c>
      <c r="K178" s="51">
        <f>'дек 2018'!F178</f>
        <v>50</v>
      </c>
      <c r="L178">
        <f t="shared" si="24"/>
        <v>1</v>
      </c>
      <c r="M178">
        <f t="shared" si="24"/>
        <v>0</v>
      </c>
      <c r="N178" s="57">
        <f t="shared" si="18"/>
        <v>6.18</v>
      </c>
      <c r="O178" s="57">
        <f t="shared" si="19"/>
        <v>0</v>
      </c>
      <c r="P178" s="57">
        <f t="shared" si="22"/>
        <v>6.18</v>
      </c>
      <c r="Q178" s="52"/>
      <c r="R178" s="102">
        <f t="shared" si="23"/>
        <v>6.3653999999999993</v>
      </c>
      <c r="S178" s="104">
        <f>'дек 2018'!W178</f>
        <v>660.7038</v>
      </c>
      <c r="T178" s="99">
        <f t="shared" si="20"/>
        <v>667.06920000000002</v>
      </c>
      <c r="U178" s="62">
        <v>660.7</v>
      </c>
      <c r="V178" s="52">
        <f>U178-T178</f>
        <v>-6.369199999999978</v>
      </c>
      <c r="W178" s="52">
        <f t="shared" si="21"/>
        <v>6.369199999999978</v>
      </c>
    </row>
    <row r="179" spans="1:23" ht="15" thickBot="1">
      <c r="A179" s="3">
        <v>1892485</v>
      </c>
      <c r="B179" s="83">
        <v>43400</v>
      </c>
      <c r="C179" s="4">
        <v>162</v>
      </c>
      <c r="D179" s="92">
        <v>4</v>
      </c>
      <c r="E179" s="90">
        <v>2</v>
      </c>
      <c r="F179" s="90">
        <v>0</v>
      </c>
      <c r="G179" s="4" t="s">
        <v>9</v>
      </c>
      <c r="H179" s="40">
        <f>E179-'май 2018'!E184</f>
        <v>0</v>
      </c>
      <c r="I179" s="42">
        <f>F179-'май 2018'!F184</f>
        <v>0</v>
      </c>
      <c r="J179" s="51">
        <f>'дек 2018'!E179</f>
        <v>2</v>
      </c>
      <c r="K179" s="51">
        <f>'дек 2018'!F179</f>
        <v>0</v>
      </c>
      <c r="L179">
        <f t="shared" si="24"/>
        <v>0</v>
      </c>
      <c r="M179">
        <f t="shared" si="24"/>
        <v>0</v>
      </c>
      <c r="N179" s="57">
        <f t="shared" si="18"/>
        <v>0</v>
      </c>
      <c r="O179" s="57">
        <f t="shared" si="19"/>
        <v>0</v>
      </c>
      <c r="P179" s="57">
        <f t="shared" si="22"/>
        <v>0</v>
      </c>
      <c r="Q179" s="52"/>
      <c r="R179" s="57">
        <f t="shared" si="23"/>
        <v>0</v>
      </c>
      <c r="S179" s="76">
        <f>'дек 2018'!W179</f>
        <v>0</v>
      </c>
      <c r="T179" s="77">
        <f t="shared" si="20"/>
        <v>0</v>
      </c>
      <c r="U179" s="77"/>
      <c r="V179" s="52"/>
      <c r="W179" s="52">
        <f t="shared" si="21"/>
        <v>0</v>
      </c>
    </row>
    <row r="180" spans="1:23" ht="15" thickBot="1">
      <c r="A180" s="3">
        <v>1844150</v>
      </c>
      <c r="B180" s="83">
        <v>43400</v>
      </c>
      <c r="C180" s="4">
        <v>163</v>
      </c>
      <c r="D180" s="94">
        <v>9255</v>
      </c>
      <c r="E180" s="91">
        <v>5571</v>
      </c>
      <c r="F180" s="91">
        <v>3671</v>
      </c>
      <c r="G180" s="4" t="s">
        <v>9</v>
      </c>
      <c r="H180" s="40">
        <f>E180-'май 2018'!E185</f>
        <v>969</v>
      </c>
      <c r="I180" s="42">
        <f>F180-'май 2018'!F185</f>
        <v>693</v>
      </c>
      <c r="J180" s="51">
        <f>'дек 2018'!E180</f>
        <v>5571</v>
      </c>
      <c r="K180" s="51">
        <f>'дек 2018'!F180</f>
        <v>3671</v>
      </c>
      <c r="L180">
        <f t="shared" si="24"/>
        <v>0</v>
      </c>
      <c r="M180">
        <f t="shared" si="24"/>
        <v>0</v>
      </c>
      <c r="N180" s="57">
        <f t="shared" si="18"/>
        <v>0</v>
      </c>
      <c r="O180" s="57">
        <f t="shared" si="19"/>
        <v>0</v>
      </c>
      <c r="P180" s="57">
        <f t="shared" si="22"/>
        <v>0</v>
      </c>
      <c r="Q180" s="52"/>
      <c r="R180" s="57">
        <f t="shared" si="23"/>
        <v>0</v>
      </c>
      <c r="S180" s="76">
        <f>'дек 2018'!W180</f>
        <v>12.524800000000001</v>
      </c>
      <c r="T180" s="77">
        <f t="shared" si="20"/>
        <v>12.524800000000001</v>
      </c>
      <c r="U180" s="77"/>
      <c r="V180" s="52"/>
      <c r="W180" s="52">
        <f t="shared" si="21"/>
        <v>12.524800000000001</v>
      </c>
    </row>
    <row r="181" spans="1:23" ht="15" thickBot="1">
      <c r="A181" s="3">
        <v>1847550</v>
      </c>
      <c r="B181" s="83">
        <v>43400</v>
      </c>
      <c r="C181" s="4">
        <v>164</v>
      </c>
      <c r="D181" s="94">
        <v>10636</v>
      </c>
      <c r="E181" s="91">
        <v>6096</v>
      </c>
      <c r="F181" s="91">
        <v>4269</v>
      </c>
      <c r="G181" s="4" t="s">
        <v>9</v>
      </c>
      <c r="H181" s="40">
        <f>E181-'май 2018'!E186</f>
        <v>850</v>
      </c>
      <c r="I181" s="42">
        <f>F181-'май 2018'!F186</f>
        <v>662</v>
      </c>
      <c r="J181" s="51">
        <f>'дек 2018'!E181</f>
        <v>6087</v>
      </c>
      <c r="K181" s="51">
        <f>'дек 2018'!F181</f>
        <v>4263</v>
      </c>
      <c r="L181">
        <f t="shared" ref="L181:M212" si="25">E181-J181</f>
        <v>9</v>
      </c>
      <c r="M181">
        <f t="shared" si="25"/>
        <v>6</v>
      </c>
      <c r="N181" s="57">
        <f t="shared" si="18"/>
        <v>55.62</v>
      </c>
      <c r="O181" s="57">
        <f t="shared" si="19"/>
        <v>13.74</v>
      </c>
      <c r="P181" s="57">
        <f t="shared" si="22"/>
        <v>69.36</v>
      </c>
      <c r="Q181" s="52"/>
      <c r="R181" s="57">
        <f t="shared" si="23"/>
        <v>71.440799999999996</v>
      </c>
      <c r="S181" s="76">
        <f>'дек 2018'!W181</f>
        <v>0</v>
      </c>
      <c r="T181" s="96">
        <f t="shared" si="20"/>
        <v>71.440799999999996</v>
      </c>
      <c r="U181" s="62">
        <f>T181</f>
        <v>71.440799999999996</v>
      </c>
      <c r="V181" s="52"/>
      <c r="W181" s="52">
        <f t="shared" si="21"/>
        <v>0</v>
      </c>
    </row>
    <row r="182" spans="1:23" ht="15" thickBot="1">
      <c r="A182" s="3">
        <v>1895259</v>
      </c>
      <c r="B182" s="83">
        <v>43400</v>
      </c>
      <c r="C182" s="4">
        <v>165</v>
      </c>
      <c r="D182" s="94">
        <v>10070</v>
      </c>
      <c r="E182" s="91">
        <v>6078</v>
      </c>
      <c r="F182" s="91">
        <v>3973</v>
      </c>
      <c r="G182" s="4" t="s">
        <v>9</v>
      </c>
      <c r="H182" s="40">
        <f>E182-'май 2018'!E187</f>
        <v>2049</v>
      </c>
      <c r="I182" s="42">
        <f>F182-'май 2018'!F187</f>
        <v>1003</v>
      </c>
      <c r="J182" s="51">
        <f>'дек 2018'!E182</f>
        <v>5756</v>
      </c>
      <c r="K182" s="51">
        <f>'дек 2018'!F182</f>
        <v>3774</v>
      </c>
      <c r="L182">
        <f t="shared" si="25"/>
        <v>322</v>
      </c>
      <c r="M182">
        <f t="shared" si="25"/>
        <v>199</v>
      </c>
      <c r="N182" s="57">
        <f t="shared" si="18"/>
        <v>1989.9599999999998</v>
      </c>
      <c r="O182" s="57">
        <f t="shared" si="19"/>
        <v>455.71</v>
      </c>
      <c r="P182" s="57">
        <f t="shared" si="22"/>
        <v>2445.6699999999996</v>
      </c>
      <c r="Q182" s="52">
        <f>'дек 2018'!V182</f>
        <v>90.25</v>
      </c>
      <c r="R182" s="102">
        <f t="shared" si="23"/>
        <v>2428.7900999999997</v>
      </c>
      <c r="S182" s="104">
        <f>'дек 2018'!W182</f>
        <v>0</v>
      </c>
      <c r="T182" s="96">
        <f t="shared" si="20"/>
        <v>2428.7900999999997</v>
      </c>
      <c r="U182" s="62">
        <v>2328</v>
      </c>
      <c r="V182" s="52">
        <f>U182-T182</f>
        <v>-100.79009999999971</v>
      </c>
      <c r="W182" s="52">
        <f t="shared" si="21"/>
        <v>100.79009999999971</v>
      </c>
    </row>
    <row r="183" spans="1:23" ht="15" thickBot="1">
      <c r="A183" s="3">
        <v>1895492</v>
      </c>
      <c r="B183" s="83">
        <v>43400</v>
      </c>
      <c r="C183" s="4">
        <v>166</v>
      </c>
      <c r="D183" s="92">
        <v>3961</v>
      </c>
      <c r="E183" s="90">
        <v>2732</v>
      </c>
      <c r="F183" s="90">
        <v>1120</v>
      </c>
      <c r="G183" s="4" t="s">
        <v>9</v>
      </c>
      <c r="H183" s="40">
        <f>E183-'май 2018'!E188</f>
        <v>329</v>
      </c>
      <c r="I183" s="42">
        <f>F183-'май 2018'!F188</f>
        <v>151</v>
      </c>
      <c r="J183" s="51">
        <f>'дек 2018'!E183</f>
        <v>2732</v>
      </c>
      <c r="K183" s="51">
        <f>'дек 2018'!F183</f>
        <v>1120</v>
      </c>
      <c r="L183">
        <f t="shared" si="25"/>
        <v>0</v>
      </c>
      <c r="M183">
        <f t="shared" si="25"/>
        <v>0</v>
      </c>
      <c r="N183" s="57">
        <f t="shared" si="18"/>
        <v>0</v>
      </c>
      <c r="O183" s="57">
        <f t="shared" si="19"/>
        <v>0</v>
      </c>
      <c r="P183" s="57">
        <f t="shared" si="22"/>
        <v>0</v>
      </c>
      <c r="Q183" s="52"/>
      <c r="R183" s="57">
        <f t="shared" si="23"/>
        <v>0</v>
      </c>
      <c r="S183" s="76">
        <f>'дек 2018'!W183</f>
        <v>0</v>
      </c>
      <c r="T183" s="96">
        <f t="shared" si="20"/>
        <v>0</v>
      </c>
      <c r="U183" s="77"/>
      <c r="V183" s="52"/>
      <c r="W183" s="52">
        <f t="shared" si="21"/>
        <v>0</v>
      </c>
    </row>
    <row r="184" spans="1:23" ht="15" thickBot="1">
      <c r="A184" s="3">
        <v>1899219</v>
      </c>
      <c r="B184" s="83">
        <v>43400</v>
      </c>
      <c r="C184" s="4" t="s">
        <v>29</v>
      </c>
      <c r="D184" s="94">
        <v>6367</v>
      </c>
      <c r="E184" s="91">
        <v>3599</v>
      </c>
      <c r="F184" s="91">
        <v>2389</v>
      </c>
      <c r="G184" s="4" t="s">
        <v>9</v>
      </c>
      <c r="H184" s="40">
        <f>E184-'май 2018'!E189</f>
        <v>744</v>
      </c>
      <c r="I184" s="42">
        <f>F184-'май 2018'!F189</f>
        <v>541</v>
      </c>
      <c r="J184" s="51">
        <f>'дек 2018'!E184</f>
        <v>3599</v>
      </c>
      <c r="K184" s="51">
        <f>'дек 2018'!F184</f>
        <v>2389</v>
      </c>
      <c r="L184">
        <f t="shared" si="25"/>
        <v>0</v>
      </c>
      <c r="M184">
        <f t="shared" si="25"/>
        <v>0</v>
      </c>
      <c r="N184" s="57">
        <f t="shared" si="18"/>
        <v>0</v>
      </c>
      <c r="O184" s="57">
        <f t="shared" si="19"/>
        <v>0</v>
      </c>
      <c r="P184" s="57">
        <f t="shared" si="22"/>
        <v>0</v>
      </c>
      <c r="Q184" s="52"/>
      <c r="R184" s="57">
        <f t="shared" si="23"/>
        <v>0</v>
      </c>
      <c r="S184" s="104">
        <f>'дек 2018'!W184</f>
        <v>185.50299999999999</v>
      </c>
      <c r="T184" s="96">
        <f t="shared" si="20"/>
        <v>185.50299999999999</v>
      </c>
      <c r="U184" s="77"/>
      <c r="V184" s="52"/>
      <c r="W184" s="52">
        <f t="shared" si="21"/>
        <v>185.50299999999999</v>
      </c>
    </row>
    <row r="185" spans="1:23" ht="15" thickBot="1">
      <c r="A185" s="3">
        <v>1706423</v>
      </c>
      <c r="B185" s="83">
        <v>43400</v>
      </c>
      <c r="C185" s="4">
        <v>167</v>
      </c>
      <c r="D185" s="94">
        <v>5020</v>
      </c>
      <c r="E185" s="91">
        <v>3744</v>
      </c>
      <c r="F185" s="91">
        <v>1224</v>
      </c>
      <c r="G185" s="4" t="s">
        <v>9</v>
      </c>
      <c r="H185" s="40">
        <f>E185-'май 2018'!E190</f>
        <v>441</v>
      </c>
      <c r="I185" s="42">
        <f>F185-'май 2018'!F190</f>
        <v>139</v>
      </c>
      <c r="J185" s="51">
        <f>'дек 2018'!E185</f>
        <v>3743</v>
      </c>
      <c r="K185" s="51">
        <f>'дек 2018'!F185</f>
        <v>1224</v>
      </c>
      <c r="L185">
        <f t="shared" si="25"/>
        <v>1</v>
      </c>
      <c r="M185">
        <f t="shared" si="25"/>
        <v>0</v>
      </c>
      <c r="N185" s="57">
        <f t="shared" si="18"/>
        <v>6.18</v>
      </c>
      <c r="O185" s="57">
        <f t="shared" si="19"/>
        <v>0</v>
      </c>
      <c r="P185" s="57">
        <f t="shared" si="22"/>
        <v>6.18</v>
      </c>
      <c r="Q185" s="52"/>
      <c r="R185" s="102">
        <f t="shared" si="23"/>
        <v>6.3653999999999993</v>
      </c>
      <c r="S185" s="104">
        <f>'дек 2018'!W185</f>
        <v>586.04939999999999</v>
      </c>
      <c r="T185" s="96">
        <f t="shared" si="20"/>
        <v>592.41480000000001</v>
      </c>
      <c r="U185" s="62">
        <f>T185</f>
        <v>592.41480000000001</v>
      </c>
      <c r="V185" s="52"/>
      <c r="W185" s="52">
        <f t="shared" si="21"/>
        <v>0</v>
      </c>
    </row>
    <row r="186" spans="1:23" ht="15" thickBot="1">
      <c r="A186" s="3">
        <v>1897839</v>
      </c>
      <c r="B186" s="83">
        <v>43400</v>
      </c>
      <c r="C186" s="4">
        <v>168</v>
      </c>
      <c r="D186" s="94">
        <v>5444</v>
      </c>
      <c r="E186" s="91">
        <v>3489</v>
      </c>
      <c r="F186" s="91">
        <v>1147</v>
      </c>
      <c r="G186" s="4" t="s">
        <v>9</v>
      </c>
      <c r="H186" s="40">
        <f>E186-'май 2018'!E191</f>
        <v>338</v>
      </c>
      <c r="I186" s="42">
        <f>F186-'май 2018'!F191</f>
        <v>74</v>
      </c>
      <c r="J186" s="51">
        <f>'дек 2018'!E186</f>
        <v>3489</v>
      </c>
      <c r="K186" s="51">
        <f>'дек 2018'!F186</f>
        <v>1147</v>
      </c>
      <c r="L186">
        <f t="shared" si="25"/>
        <v>0</v>
      </c>
      <c r="M186">
        <f t="shared" si="25"/>
        <v>0</v>
      </c>
      <c r="N186" s="57">
        <f t="shared" si="18"/>
        <v>0</v>
      </c>
      <c r="O186" s="57">
        <f t="shared" si="19"/>
        <v>0</v>
      </c>
      <c r="P186" s="57">
        <f t="shared" si="22"/>
        <v>0</v>
      </c>
      <c r="Q186" s="52"/>
      <c r="R186" s="57">
        <f t="shared" si="23"/>
        <v>0</v>
      </c>
      <c r="S186" s="76">
        <f>'дек 2018'!W186</f>
        <v>12.524800000000001</v>
      </c>
      <c r="T186" s="96">
        <f t="shared" si="20"/>
        <v>12.524800000000001</v>
      </c>
      <c r="U186" s="77"/>
      <c r="V186" s="52"/>
      <c r="W186" s="52">
        <f t="shared" si="21"/>
        <v>12.524800000000001</v>
      </c>
    </row>
    <row r="187" spans="1:23" ht="15" thickBot="1">
      <c r="A187" s="3">
        <v>1897681</v>
      </c>
      <c r="B187" s="83">
        <v>43400</v>
      </c>
      <c r="C187" s="4">
        <v>169</v>
      </c>
      <c r="D187" s="94">
        <v>3825</v>
      </c>
      <c r="E187" s="91">
        <v>2185</v>
      </c>
      <c r="F187" s="91">
        <v>1531</v>
      </c>
      <c r="G187" s="4" t="s">
        <v>9</v>
      </c>
      <c r="H187" s="40">
        <f>E187-'май 2018'!E192</f>
        <v>931</v>
      </c>
      <c r="I187" s="42">
        <f>F187-'май 2018'!F192</f>
        <v>595</v>
      </c>
      <c r="J187" s="51">
        <f>'дек 2018'!E187</f>
        <v>2185</v>
      </c>
      <c r="K187" s="51">
        <f>'дек 2018'!F187</f>
        <v>1531</v>
      </c>
      <c r="L187">
        <f t="shared" si="25"/>
        <v>0</v>
      </c>
      <c r="M187">
        <f t="shared" si="25"/>
        <v>0</v>
      </c>
      <c r="N187" s="57">
        <f t="shared" si="18"/>
        <v>0</v>
      </c>
      <c r="O187" s="57">
        <f t="shared" si="19"/>
        <v>0</v>
      </c>
      <c r="P187" s="57">
        <f t="shared" si="22"/>
        <v>0</v>
      </c>
      <c r="Q187" s="52"/>
      <c r="R187" s="57">
        <f t="shared" si="23"/>
        <v>0</v>
      </c>
      <c r="S187" s="104">
        <f>'дек 2018'!W187</f>
        <v>4080.0050999999999</v>
      </c>
      <c r="T187" s="96">
        <f t="shared" si="20"/>
        <v>4080.0050999999999</v>
      </c>
      <c r="U187" s="62">
        <v>4080</v>
      </c>
      <c r="V187" s="52">
        <f>U187-T187</f>
        <v>-5.0999999998566636E-3</v>
      </c>
      <c r="W187" s="52">
        <f t="shared" si="21"/>
        <v>5.0999999998566636E-3</v>
      </c>
    </row>
    <row r="188" spans="1:23" ht="15" thickBot="1">
      <c r="A188" s="3">
        <v>1771061</v>
      </c>
      <c r="B188" s="83">
        <v>43400</v>
      </c>
      <c r="C188" s="4">
        <v>170</v>
      </c>
      <c r="D188" s="94">
        <v>6551</v>
      </c>
      <c r="E188" s="91">
        <v>3834</v>
      </c>
      <c r="F188" s="91">
        <v>1115</v>
      </c>
      <c r="G188" s="4" t="s">
        <v>9</v>
      </c>
      <c r="H188" s="40">
        <f>E188-'май 2018'!E193</f>
        <v>111</v>
      </c>
      <c r="I188" s="42">
        <f>F188-'май 2018'!F193</f>
        <v>48</v>
      </c>
      <c r="J188" s="51">
        <f>'дек 2018'!E188</f>
        <v>3834</v>
      </c>
      <c r="K188" s="51">
        <f>'дек 2018'!F188</f>
        <v>1115</v>
      </c>
      <c r="L188">
        <f t="shared" si="25"/>
        <v>0</v>
      </c>
      <c r="M188">
        <f t="shared" si="25"/>
        <v>0</v>
      </c>
      <c r="N188" s="57">
        <f t="shared" si="18"/>
        <v>0</v>
      </c>
      <c r="O188" s="57">
        <f t="shared" si="19"/>
        <v>0</v>
      </c>
      <c r="P188" s="57">
        <f t="shared" si="22"/>
        <v>0</v>
      </c>
      <c r="Q188" s="52"/>
      <c r="R188" s="57">
        <f t="shared" si="23"/>
        <v>0</v>
      </c>
      <c r="S188" s="76">
        <f>'дек 2018'!W188</f>
        <v>-328.37049999999999</v>
      </c>
      <c r="T188" s="72">
        <f t="shared" si="20"/>
        <v>-328.37049999999999</v>
      </c>
      <c r="U188" s="77"/>
      <c r="V188" s="52"/>
      <c r="W188" s="54">
        <f t="shared" si="21"/>
        <v>-328.37049999999999</v>
      </c>
    </row>
    <row r="189" spans="1:23" ht="15" thickBot="1">
      <c r="A189" s="3">
        <v>1896588</v>
      </c>
      <c r="B189" s="83">
        <v>43400</v>
      </c>
      <c r="C189" s="4">
        <v>171</v>
      </c>
      <c r="D189" s="94">
        <v>4607</v>
      </c>
      <c r="E189" s="91">
        <v>2868</v>
      </c>
      <c r="F189" s="91">
        <v>1645</v>
      </c>
      <c r="G189" s="4" t="s">
        <v>9</v>
      </c>
      <c r="H189" s="40">
        <f>E189-'май 2018'!E194</f>
        <v>312</v>
      </c>
      <c r="I189" s="42">
        <f>F189-'май 2018'!F194</f>
        <v>196</v>
      </c>
      <c r="J189" s="51">
        <f>'дек 2018'!E189</f>
        <v>2868</v>
      </c>
      <c r="K189" s="51">
        <f>'дек 2018'!F189</f>
        <v>1645</v>
      </c>
      <c r="L189">
        <f t="shared" si="25"/>
        <v>0</v>
      </c>
      <c r="M189">
        <f t="shared" si="25"/>
        <v>0</v>
      </c>
      <c r="N189" s="57">
        <f t="shared" si="18"/>
        <v>0</v>
      </c>
      <c r="O189" s="57">
        <f t="shared" si="19"/>
        <v>0</v>
      </c>
      <c r="P189" s="57">
        <f t="shared" si="22"/>
        <v>0</v>
      </c>
      <c r="Q189" s="52"/>
      <c r="R189" s="57">
        <f t="shared" si="23"/>
        <v>0</v>
      </c>
      <c r="S189" s="76">
        <f>'дек 2018'!W189</f>
        <v>0</v>
      </c>
      <c r="T189" s="96">
        <f t="shared" si="20"/>
        <v>0</v>
      </c>
      <c r="U189" s="77"/>
      <c r="V189" s="52"/>
      <c r="W189" s="52">
        <f t="shared" si="21"/>
        <v>0</v>
      </c>
    </row>
    <row r="190" spans="1:23" ht="15" thickBot="1">
      <c r="A190" s="3">
        <v>1896729</v>
      </c>
      <c r="B190" s="83">
        <v>43400</v>
      </c>
      <c r="C190" s="4">
        <v>172</v>
      </c>
      <c r="D190" s="94">
        <v>12990</v>
      </c>
      <c r="E190" s="91">
        <v>8378</v>
      </c>
      <c r="F190" s="91">
        <v>4405</v>
      </c>
      <c r="G190" s="4" t="s">
        <v>9</v>
      </c>
      <c r="H190" s="40">
        <f>E190-'май 2018'!E195</f>
        <v>760</v>
      </c>
      <c r="I190" s="42">
        <f>F190-'май 2018'!F195</f>
        <v>394</v>
      </c>
      <c r="J190" s="51">
        <f>'дек 2018'!E190</f>
        <v>8378</v>
      </c>
      <c r="K190" s="51">
        <f>'дек 2018'!F190</f>
        <v>4405</v>
      </c>
      <c r="L190">
        <f t="shared" si="25"/>
        <v>0</v>
      </c>
      <c r="M190">
        <f t="shared" si="25"/>
        <v>0</v>
      </c>
      <c r="N190" s="57">
        <f t="shared" si="18"/>
        <v>0</v>
      </c>
      <c r="O190" s="57">
        <f t="shared" si="19"/>
        <v>0</v>
      </c>
      <c r="P190" s="57">
        <f t="shared" si="22"/>
        <v>0</v>
      </c>
      <c r="Q190" s="52"/>
      <c r="R190" s="57">
        <f t="shared" si="23"/>
        <v>0</v>
      </c>
      <c r="S190" s="76">
        <f>'дек 2018'!W190</f>
        <v>0</v>
      </c>
      <c r="T190" s="77">
        <f>R190+S190</f>
        <v>0</v>
      </c>
      <c r="U190" s="77"/>
      <c r="V190" s="52"/>
      <c r="W190" s="52">
        <f t="shared" si="21"/>
        <v>0</v>
      </c>
    </row>
    <row r="191" spans="1:23" ht="15" thickBot="1">
      <c r="A191" s="3">
        <v>1826974</v>
      </c>
      <c r="B191" s="83">
        <v>43400</v>
      </c>
      <c r="C191" s="4">
        <v>173</v>
      </c>
      <c r="D191" s="94">
        <v>4937</v>
      </c>
      <c r="E191" s="91">
        <v>3216</v>
      </c>
      <c r="F191" s="91">
        <v>1147</v>
      </c>
      <c r="G191" s="4" t="s">
        <v>9</v>
      </c>
      <c r="H191" s="40">
        <f>E191-'май 2018'!E196</f>
        <v>136</v>
      </c>
      <c r="I191" s="42">
        <f>F191-'май 2018'!F196</f>
        <v>61</v>
      </c>
      <c r="J191" s="51">
        <f>'дек 2018'!E191</f>
        <v>3216</v>
      </c>
      <c r="K191" s="51">
        <f>'дек 2018'!F191</f>
        <v>1147</v>
      </c>
      <c r="L191">
        <f t="shared" si="25"/>
        <v>0</v>
      </c>
      <c r="M191">
        <f t="shared" si="25"/>
        <v>0</v>
      </c>
      <c r="N191" s="57">
        <f t="shared" si="18"/>
        <v>0</v>
      </c>
      <c r="O191" s="57">
        <f t="shared" si="19"/>
        <v>0</v>
      </c>
      <c r="P191" s="57">
        <f t="shared" si="22"/>
        <v>0</v>
      </c>
      <c r="Q191" s="52"/>
      <c r="R191" s="57">
        <f t="shared" si="23"/>
        <v>0</v>
      </c>
      <c r="S191" s="76">
        <f>'дек 2018'!W191</f>
        <v>-137.89529999999999</v>
      </c>
      <c r="T191" s="100">
        <f t="shared" si="20"/>
        <v>-137.89529999999999</v>
      </c>
      <c r="U191" s="77"/>
      <c r="V191" s="52"/>
      <c r="W191" s="54">
        <f t="shared" si="21"/>
        <v>-137.89529999999999</v>
      </c>
    </row>
    <row r="192" spans="1:23" ht="15" thickBot="1">
      <c r="A192" s="3">
        <v>1887627</v>
      </c>
      <c r="B192" s="83">
        <v>43400</v>
      </c>
      <c r="C192" s="4">
        <v>174</v>
      </c>
      <c r="D192" s="94">
        <v>19843</v>
      </c>
      <c r="E192" s="91">
        <v>12665</v>
      </c>
      <c r="F192" s="91">
        <v>6482</v>
      </c>
      <c r="G192" s="4" t="s">
        <v>9</v>
      </c>
      <c r="H192" s="40">
        <f>E192-'май 2018'!E197</f>
        <v>597</v>
      </c>
      <c r="I192" s="42">
        <f>F192-'май 2018'!F197</f>
        <v>267</v>
      </c>
      <c r="J192" s="51">
        <f>'дек 2018'!E192</f>
        <v>12662</v>
      </c>
      <c r="K192" s="51">
        <f>'дек 2018'!F192</f>
        <v>6481</v>
      </c>
      <c r="L192">
        <f t="shared" si="25"/>
        <v>3</v>
      </c>
      <c r="M192">
        <f t="shared" si="25"/>
        <v>1</v>
      </c>
      <c r="N192" s="57">
        <f t="shared" si="18"/>
        <v>18.54</v>
      </c>
      <c r="O192" s="57">
        <f t="shared" si="19"/>
        <v>2.29</v>
      </c>
      <c r="P192" s="57">
        <f t="shared" si="22"/>
        <v>20.83</v>
      </c>
      <c r="Q192" s="52"/>
      <c r="R192" s="57">
        <f t="shared" si="23"/>
        <v>21.454899999999999</v>
      </c>
      <c r="S192" s="76">
        <f>'дек 2018'!W192</f>
        <v>173.18240000000003</v>
      </c>
      <c r="T192" s="77">
        <f t="shared" si="20"/>
        <v>194.63730000000004</v>
      </c>
      <c r="U192" s="77"/>
      <c r="V192" s="52"/>
      <c r="W192" s="52">
        <f t="shared" si="21"/>
        <v>194.63730000000004</v>
      </c>
    </row>
    <row r="193" spans="1:23" ht="15" thickBot="1">
      <c r="A193" s="3">
        <v>1853779</v>
      </c>
      <c r="B193" s="83">
        <v>43400</v>
      </c>
      <c r="C193" s="4">
        <v>175</v>
      </c>
      <c r="D193" s="94">
        <v>10869</v>
      </c>
      <c r="E193" s="91">
        <v>6491</v>
      </c>
      <c r="F193" s="91">
        <v>1970</v>
      </c>
      <c r="G193" s="56" t="s">
        <v>9</v>
      </c>
      <c r="H193" s="65">
        <f>E193-'май 2018'!E198</f>
        <v>566</v>
      </c>
      <c r="I193" s="66">
        <f>F193-'май 2018'!F198</f>
        <v>172</v>
      </c>
      <c r="J193" s="51">
        <f>'дек 2018'!E193</f>
        <v>6421</v>
      </c>
      <c r="K193" s="51">
        <f>'дек 2018'!F193</f>
        <v>1947</v>
      </c>
      <c r="L193" s="55">
        <f t="shared" si="25"/>
        <v>70</v>
      </c>
      <c r="M193" s="55">
        <f t="shared" si="25"/>
        <v>23</v>
      </c>
      <c r="N193" s="57">
        <f t="shared" si="18"/>
        <v>432.59999999999997</v>
      </c>
      <c r="O193" s="57">
        <f t="shared" si="19"/>
        <v>52.67</v>
      </c>
      <c r="P193" s="57">
        <f t="shared" si="22"/>
        <v>485.27</v>
      </c>
      <c r="Q193" s="52"/>
      <c r="R193" s="102">
        <f t="shared" si="23"/>
        <v>499.82810000000001</v>
      </c>
      <c r="S193" s="104">
        <f>'дек 2018'!W193</f>
        <v>0</v>
      </c>
      <c r="T193" s="96">
        <f t="shared" si="20"/>
        <v>499.82810000000001</v>
      </c>
      <c r="U193" s="62">
        <f>T193</f>
        <v>499.82810000000001</v>
      </c>
      <c r="V193" s="52"/>
      <c r="W193" s="52">
        <f t="shared" si="21"/>
        <v>0</v>
      </c>
    </row>
    <row r="194" spans="1:23" ht="15" thickBot="1">
      <c r="A194" s="3">
        <v>1893362</v>
      </c>
      <c r="B194" s="83">
        <v>43400</v>
      </c>
      <c r="C194" s="4" t="s">
        <v>30</v>
      </c>
      <c r="D194" s="94">
        <v>26912</v>
      </c>
      <c r="E194" s="91">
        <v>16923</v>
      </c>
      <c r="F194" s="91">
        <v>9086</v>
      </c>
      <c r="G194" s="4" t="s">
        <v>9</v>
      </c>
      <c r="H194" s="40">
        <f>E194-'май 2018'!E199</f>
        <v>1555</v>
      </c>
      <c r="I194" s="42">
        <f>F194-'май 2018'!F199</f>
        <v>1140</v>
      </c>
      <c r="J194" s="51">
        <f>'дек 2018'!E194</f>
        <v>16570</v>
      </c>
      <c r="K194" s="51">
        <f>'дек 2018'!F194</f>
        <v>8890</v>
      </c>
      <c r="L194">
        <f t="shared" si="25"/>
        <v>353</v>
      </c>
      <c r="M194">
        <f t="shared" si="25"/>
        <v>196</v>
      </c>
      <c r="N194" s="57">
        <f t="shared" si="18"/>
        <v>2181.54</v>
      </c>
      <c r="O194" s="57">
        <f t="shared" si="19"/>
        <v>448.84000000000003</v>
      </c>
      <c r="P194" s="57">
        <f t="shared" si="22"/>
        <v>2630.38</v>
      </c>
      <c r="Q194" s="52"/>
      <c r="R194" s="57">
        <f t="shared" si="23"/>
        <v>2709.2914000000001</v>
      </c>
      <c r="S194" s="76">
        <f>'дек 2018'!W194</f>
        <v>5235.8711000000003</v>
      </c>
      <c r="T194" s="96">
        <f t="shared" si="20"/>
        <v>7945.1625000000004</v>
      </c>
      <c r="U194" s="62">
        <f>T194</f>
        <v>7945.1625000000004</v>
      </c>
      <c r="V194" s="52"/>
      <c r="W194" s="52">
        <f t="shared" si="21"/>
        <v>0</v>
      </c>
    </row>
    <row r="195" spans="1:23" ht="15" thickBot="1">
      <c r="A195" s="3">
        <v>1852677</v>
      </c>
      <c r="B195" s="83">
        <v>43400</v>
      </c>
      <c r="C195" s="4">
        <v>176</v>
      </c>
      <c r="D195" s="94">
        <v>11812</v>
      </c>
      <c r="E195" s="91">
        <v>7918</v>
      </c>
      <c r="F195" s="91">
        <v>3822</v>
      </c>
      <c r="G195" s="4" t="s">
        <v>9</v>
      </c>
      <c r="H195" s="40">
        <f>E195-'май 2018'!E200</f>
        <v>2018</v>
      </c>
      <c r="I195" s="42">
        <f>F195-'май 2018'!F200</f>
        <v>897</v>
      </c>
      <c r="J195" s="51">
        <f>'дек 2018'!E195</f>
        <v>7918</v>
      </c>
      <c r="K195" s="51">
        <f>'дек 2018'!F195</f>
        <v>3822</v>
      </c>
      <c r="L195">
        <f t="shared" si="25"/>
        <v>0</v>
      </c>
      <c r="M195">
        <f t="shared" si="25"/>
        <v>0</v>
      </c>
      <c r="N195" s="57">
        <f t="shared" si="18"/>
        <v>0</v>
      </c>
      <c r="O195" s="57">
        <f t="shared" si="19"/>
        <v>0</v>
      </c>
      <c r="P195" s="57">
        <f t="shared" si="22"/>
        <v>0</v>
      </c>
      <c r="Q195" s="52"/>
      <c r="R195" s="57">
        <f t="shared" si="23"/>
        <v>0</v>
      </c>
      <c r="S195" s="76">
        <f>'дек 2018'!W195</f>
        <v>6.2624000000000004</v>
      </c>
      <c r="T195" s="96">
        <f t="shared" si="20"/>
        <v>6.2624000000000004</v>
      </c>
      <c r="U195" s="77"/>
      <c r="V195" s="52"/>
      <c r="W195" s="52">
        <f t="shared" si="21"/>
        <v>6.2624000000000004</v>
      </c>
    </row>
    <row r="196" spans="1:23" ht="15" thickBot="1">
      <c r="A196" s="3">
        <v>1897108</v>
      </c>
      <c r="B196" s="83">
        <v>43400</v>
      </c>
      <c r="C196" s="4">
        <v>177</v>
      </c>
      <c r="D196" s="94">
        <v>48924</v>
      </c>
      <c r="E196" s="91">
        <v>31802</v>
      </c>
      <c r="F196" s="91">
        <v>16852</v>
      </c>
      <c r="G196" s="4" t="s">
        <v>9</v>
      </c>
      <c r="H196" s="40">
        <f>E196-'май 2018'!E201</f>
        <v>1786</v>
      </c>
      <c r="I196" s="42">
        <f>F196-'май 2018'!F201</f>
        <v>729</v>
      </c>
      <c r="J196" s="51">
        <f>'дек 2018'!E196</f>
        <v>31741</v>
      </c>
      <c r="K196" s="51">
        <f>'дек 2018'!F196</f>
        <v>16813</v>
      </c>
      <c r="L196">
        <f t="shared" si="25"/>
        <v>61</v>
      </c>
      <c r="M196">
        <f t="shared" si="25"/>
        <v>39</v>
      </c>
      <c r="N196" s="57">
        <f t="shared" si="18"/>
        <v>376.97999999999996</v>
      </c>
      <c r="O196" s="57">
        <f t="shared" si="19"/>
        <v>89.31</v>
      </c>
      <c r="P196" s="57">
        <f t="shared" si="22"/>
        <v>466.28999999999996</v>
      </c>
      <c r="Q196" s="52"/>
      <c r="R196" s="57">
        <f t="shared" si="23"/>
        <v>480.27869999999996</v>
      </c>
      <c r="S196" s="76">
        <f>'дек 2018'!W196</f>
        <v>-755.14809999999989</v>
      </c>
      <c r="T196" s="100">
        <f t="shared" si="20"/>
        <v>-274.86939999999993</v>
      </c>
      <c r="U196" s="77"/>
      <c r="V196" s="52"/>
      <c r="W196" s="54">
        <f t="shared" si="21"/>
        <v>-274.86939999999993</v>
      </c>
    </row>
    <row r="197" spans="1:23" ht="15" thickBot="1">
      <c r="A197" s="3">
        <v>2824353</v>
      </c>
      <c r="B197" s="83">
        <v>43400</v>
      </c>
      <c r="C197" s="4">
        <v>178</v>
      </c>
      <c r="D197" s="94">
        <v>260</v>
      </c>
      <c r="E197" s="91">
        <v>21</v>
      </c>
      <c r="F197" s="91">
        <v>0</v>
      </c>
      <c r="G197" s="4" t="s">
        <v>9</v>
      </c>
      <c r="H197" s="40">
        <f>E197-'май 2018'!E202</f>
        <v>14</v>
      </c>
      <c r="I197" s="42">
        <f>F197-'май 2018'!F202</f>
        <v>0</v>
      </c>
      <c r="J197" s="51">
        <f>'дек 2018'!E197</f>
        <v>21</v>
      </c>
      <c r="K197" s="51">
        <f>'дек 2018'!F197</f>
        <v>0</v>
      </c>
      <c r="L197">
        <f t="shared" si="25"/>
        <v>0</v>
      </c>
      <c r="M197">
        <f t="shared" si="25"/>
        <v>0</v>
      </c>
      <c r="N197" s="57">
        <f t="shared" si="18"/>
        <v>0</v>
      </c>
      <c r="O197" s="57">
        <f t="shared" si="19"/>
        <v>0</v>
      </c>
      <c r="P197" s="57">
        <f t="shared" si="22"/>
        <v>0</v>
      </c>
      <c r="Q197" s="52"/>
      <c r="R197" s="57">
        <f t="shared" si="23"/>
        <v>0</v>
      </c>
      <c r="S197" s="76">
        <f>'дек 2018'!W197</f>
        <v>-1872.2387999999999</v>
      </c>
      <c r="T197" s="87">
        <f t="shared" si="20"/>
        <v>-1872.2387999999999</v>
      </c>
      <c r="U197" s="77"/>
      <c r="V197" s="52"/>
      <c r="W197" s="54">
        <f t="shared" si="21"/>
        <v>-1872.2387999999999</v>
      </c>
    </row>
    <row r="198" spans="1:23" ht="15" thickBot="1">
      <c r="A198" s="3">
        <v>1894742</v>
      </c>
      <c r="B198" s="83">
        <v>43400</v>
      </c>
      <c r="C198" s="4">
        <v>179</v>
      </c>
      <c r="D198" s="94">
        <v>1942</v>
      </c>
      <c r="E198" s="91">
        <v>1211</v>
      </c>
      <c r="F198" s="91">
        <v>730</v>
      </c>
      <c r="G198" s="4" t="s">
        <v>9</v>
      </c>
      <c r="H198" s="40">
        <f>E198-'май 2018'!E203</f>
        <v>236</v>
      </c>
      <c r="I198" s="42">
        <f>F198-'май 2018'!F203</f>
        <v>205</v>
      </c>
      <c r="J198" s="51">
        <f>'дек 2018'!E198</f>
        <v>1207</v>
      </c>
      <c r="K198" s="51">
        <f>'дек 2018'!F198</f>
        <v>728</v>
      </c>
      <c r="L198">
        <f t="shared" si="25"/>
        <v>4</v>
      </c>
      <c r="M198">
        <f t="shared" si="25"/>
        <v>2</v>
      </c>
      <c r="N198" s="57">
        <f t="shared" si="18"/>
        <v>24.72</v>
      </c>
      <c r="O198" s="57">
        <f t="shared" si="19"/>
        <v>4.58</v>
      </c>
      <c r="P198" s="57">
        <f t="shared" si="22"/>
        <v>29.299999999999997</v>
      </c>
      <c r="Q198" s="52"/>
      <c r="R198" s="57">
        <f t="shared" si="23"/>
        <v>30.178999999999998</v>
      </c>
      <c r="S198" s="76">
        <f>'дек 2018'!W198</f>
        <v>1364.6985</v>
      </c>
      <c r="T198" s="81">
        <f t="shared" si="20"/>
        <v>1394.8775000000001</v>
      </c>
      <c r="U198" s="77"/>
      <c r="V198" s="52"/>
      <c r="W198" s="52">
        <f t="shared" si="21"/>
        <v>1394.8775000000001</v>
      </c>
    </row>
    <row r="199" spans="1:23" ht="15" thickBot="1">
      <c r="A199" s="3">
        <v>1831785</v>
      </c>
      <c r="B199" s="83">
        <v>43400</v>
      </c>
      <c r="C199" s="4">
        <v>180</v>
      </c>
      <c r="D199" s="94">
        <v>3030</v>
      </c>
      <c r="E199" s="91">
        <v>2020</v>
      </c>
      <c r="F199" s="91">
        <v>827</v>
      </c>
      <c r="G199" s="4" t="s">
        <v>9</v>
      </c>
      <c r="H199" s="40">
        <f>E199-'май 2018'!E204</f>
        <v>115</v>
      </c>
      <c r="I199" s="42">
        <f>F199-'май 2018'!F204</f>
        <v>30</v>
      </c>
      <c r="J199" s="51">
        <f>'дек 2018'!E199</f>
        <v>2020</v>
      </c>
      <c r="K199" s="51">
        <f>'дек 2018'!F199</f>
        <v>827</v>
      </c>
      <c r="L199">
        <f t="shared" si="25"/>
        <v>0</v>
      </c>
      <c r="M199">
        <f t="shared" si="25"/>
        <v>0</v>
      </c>
      <c r="N199" s="57">
        <f t="shared" si="18"/>
        <v>0</v>
      </c>
      <c r="O199" s="57">
        <f t="shared" si="19"/>
        <v>0</v>
      </c>
      <c r="P199" s="57">
        <f t="shared" si="22"/>
        <v>0</v>
      </c>
      <c r="Q199" s="52"/>
      <c r="R199" s="57">
        <f t="shared" si="23"/>
        <v>0</v>
      </c>
      <c r="S199" s="76">
        <f>'дек 2018'!W199</f>
        <v>-1484.3516999999999</v>
      </c>
      <c r="T199" s="100">
        <f t="shared" si="20"/>
        <v>-1484.3516999999999</v>
      </c>
      <c r="U199" s="77"/>
      <c r="V199" s="52"/>
      <c r="W199" s="54">
        <f t="shared" si="21"/>
        <v>-1484.3516999999999</v>
      </c>
    </row>
    <row r="200" spans="1:23" ht="15" thickBot="1">
      <c r="A200" s="3">
        <v>1897779</v>
      </c>
      <c r="B200" s="83">
        <v>43400</v>
      </c>
      <c r="C200" s="4">
        <v>181</v>
      </c>
      <c r="D200" s="94">
        <v>12565</v>
      </c>
      <c r="E200" s="91">
        <v>7144</v>
      </c>
      <c r="F200" s="91">
        <v>3920</v>
      </c>
      <c r="G200" s="4" t="s">
        <v>9</v>
      </c>
      <c r="H200" s="40">
        <f>E200-'май 2018'!E205</f>
        <v>1359</v>
      </c>
      <c r="I200" s="42">
        <f>F200-'май 2018'!F205</f>
        <v>649</v>
      </c>
      <c r="J200" s="51">
        <f>'дек 2018'!E200</f>
        <v>7144</v>
      </c>
      <c r="K200" s="51">
        <f>'дек 2018'!F200</f>
        <v>3920</v>
      </c>
      <c r="L200">
        <f t="shared" si="25"/>
        <v>0</v>
      </c>
      <c r="M200">
        <f t="shared" si="25"/>
        <v>0</v>
      </c>
      <c r="N200" s="57">
        <f t="shared" ref="N200:N251" si="26">L200*6.18</f>
        <v>0</v>
      </c>
      <c r="O200" s="57">
        <f t="shared" ref="O200:O251" si="27">M200*2.29</f>
        <v>0</v>
      </c>
      <c r="P200" s="57">
        <f t="shared" si="22"/>
        <v>0</v>
      </c>
      <c r="Q200" s="52"/>
      <c r="R200" s="57">
        <f t="shared" si="23"/>
        <v>0</v>
      </c>
      <c r="S200" s="76">
        <f>'дек 2018'!W200</f>
        <v>31.311999999999998</v>
      </c>
      <c r="T200" s="96">
        <f t="shared" si="20"/>
        <v>31.311999999999998</v>
      </c>
      <c r="U200" s="77"/>
      <c r="V200" s="52"/>
      <c r="W200" s="52">
        <f t="shared" si="21"/>
        <v>31.311999999999998</v>
      </c>
    </row>
    <row r="201" spans="1:23" ht="15" thickBot="1">
      <c r="A201" s="3">
        <v>1897632</v>
      </c>
      <c r="B201" s="105">
        <v>43235</v>
      </c>
      <c r="C201" s="106">
        <v>182</v>
      </c>
      <c r="D201" s="107">
        <v>10256</v>
      </c>
      <c r="E201" s="108">
        <v>4928</v>
      </c>
      <c r="F201" s="108">
        <v>4503</v>
      </c>
      <c r="G201" s="106" t="s">
        <v>9</v>
      </c>
      <c r="H201" s="109">
        <f>E201-'май 2018'!E206</f>
        <v>0</v>
      </c>
      <c r="I201" s="110">
        <f>F201-'май 2018'!F206</f>
        <v>0</v>
      </c>
      <c r="J201" s="111">
        <f>'дек 2018'!E201</f>
        <v>4928</v>
      </c>
      <c r="K201" s="111">
        <f>'дек 2018'!F201</f>
        <v>4503</v>
      </c>
      <c r="L201" s="112">
        <f t="shared" si="25"/>
        <v>0</v>
      </c>
      <c r="M201" s="112">
        <f t="shared" si="25"/>
        <v>0</v>
      </c>
      <c r="N201" s="81">
        <f t="shared" si="26"/>
        <v>0</v>
      </c>
      <c r="O201" s="81">
        <f t="shared" si="27"/>
        <v>0</v>
      </c>
      <c r="P201" s="81">
        <f t="shared" si="22"/>
        <v>0</v>
      </c>
      <c r="Q201" s="70"/>
      <c r="R201" s="81">
        <f t="shared" si="23"/>
        <v>0</v>
      </c>
      <c r="S201" s="113">
        <f>'дек 2018'!W201</f>
        <v>0</v>
      </c>
      <c r="T201" s="96">
        <f t="shared" si="20"/>
        <v>0</v>
      </c>
      <c r="U201" s="77"/>
      <c r="V201" s="52"/>
      <c r="W201" s="52">
        <f t="shared" si="21"/>
        <v>0</v>
      </c>
    </row>
    <row r="202" spans="1:23" ht="15" thickBot="1">
      <c r="A202" s="3">
        <v>1853681</v>
      </c>
      <c r="B202" s="83">
        <v>43400</v>
      </c>
      <c r="C202" s="4">
        <v>183</v>
      </c>
      <c r="D202" s="94">
        <v>6097</v>
      </c>
      <c r="E202" s="91">
        <v>3261</v>
      </c>
      <c r="F202" s="91">
        <v>1699</v>
      </c>
      <c r="G202" s="4" t="s">
        <v>9</v>
      </c>
      <c r="H202" s="40">
        <f>E202-'май 2018'!E207</f>
        <v>403</v>
      </c>
      <c r="I202" s="42">
        <f>F202-'май 2018'!F207</f>
        <v>183</v>
      </c>
      <c r="J202" s="51">
        <f>'дек 2018'!E202</f>
        <v>3261</v>
      </c>
      <c r="K202" s="51">
        <f>'дек 2018'!F202</f>
        <v>1699</v>
      </c>
      <c r="L202">
        <f t="shared" si="25"/>
        <v>0</v>
      </c>
      <c r="M202">
        <f t="shared" si="25"/>
        <v>0</v>
      </c>
      <c r="N202" s="57">
        <f t="shared" si="26"/>
        <v>0</v>
      </c>
      <c r="O202" s="57">
        <f t="shared" si="27"/>
        <v>0</v>
      </c>
      <c r="P202" s="57">
        <f t="shared" si="22"/>
        <v>0</v>
      </c>
      <c r="Q202" s="52"/>
      <c r="R202" s="57">
        <f t="shared" si="23"/>
        <v>0</v>
      </c>
      <c r="S202" s="76">
        <f>'дек 2018'!W202</f>
        <v>336.73790000000002</v>
      </c>
      <c r="T202" s="77">
        <f t="shared" ref="T202:T249" si="28">R202+S202</f>
        <v>336.73790000000002</v>
      </c>
      <c r="U202" s="77"/>
      <c r="V202" s="52"/>
      <c r="W202" s="52">
        <f t="shared" ref="W202:W252" si="29">T202-U202</f>
        <v>336.73790000000002</v>
      </c>
    </row>
    <row r="203" spans="1:23" ht="15" thickBot="1">
      <c r="A203" s="3">
        <v>1853630</v>
      </c>
      <c r="B203" s="83">
        <v>43400</v>
      </c>
      <c r="C203" s="4">
        <v>184</v>
      </c>
      <c r="D203" s="94">
        <v>3605</v>
      </c>
      <c r="E203" s="91">
        <v>2734</v>
      </c>
      <c r="F203" s="91">
        <v>802</v>
      </c>
      <c r="G203" s="4" t="s">
        <v>9</v>
      </c>
      <c r="H203" s="40">
        <f>E203-'май 2018'!E208</f>
        <v>282</v>
      </c>
      <c r="I203" s="42">
        <f>F203-'май 2018'!F208</f>
        <v>67</v>
      </c>
      <c r="J203" s="51">
        <f>'дек 2018'!E203</f>
        <v>2734</v>
      </c>
      <c r="K203" s="51">
        <f>'дек 2018'!F203</f>
        <v>802</v>
      </c>
      <c r="L203">
        <f t="shared" si="25"/>
        <v>0</v>
      </c>
      <c r="M203">
        <f t="shared" si="25"/>
        <v>0</v>
      </c>
      <c r="N203" s="57">
        <f t="shared" si="26"/>
        <v>0</v>
      </c>
      <c r="O203" s="57">
        <f t="shared" si="27"/>
        <v>0</v>
      </c>
      <c r="P203" s="57">
        <f t="shared" si="22"/>
        <v>0</v>
      </c>
      <c r="Q203" s="52"/>
      <c r="R203" s="57">
        <f t="shared" si="23"/>
        <v>0</v>
      </c>
      <c r="S203" s="76">
        <f>'дек 2018'!W203</f>
        <v>123.6206</v>
      </c>
      <c r="T203" s="77">
        <f t="shared" si="28"/>
        <v>123.6206</v>
      </c>
      <c r="U203" s="77"/>
      <c r="V203" s="52"/>
      <c r="W203" s="52">
        <f t="shared" si="29"/>
        <v>123.6206</v>
      </c>
    </row>
    <row r="204" spans="1:23" ht="15" thickBot="1">
      <c r="A204" s="3">
        <v>1893327</v>
      </c>
      <c r="B204" s="83">
        <v>43400</v>
      </c>
      <c r="C204" s="4">
        <v>185</v>
      </c>
      <c r="D204" s="94">
        <v>2</v>
      </c>
      <c r="E204" s="91">
        <v>0</v>
      </c>
      <c r="F204" s="91">
        <v>1</v>
      </c>
      <c r="G204" s="4" t="s">
        <v>9</v>
      </c>
      <c r="H204" s="40">
        <f>E204-'май 2018'!E209</f>
        <v>0</v>
      </c>
      <c r="I204" s="42">
        <f>F204-'май 2018'!F209</f>
        <v>0</v>
      </c>
      <c r="J204" s="51">
        <f>'дек 2018'!E204</f>
        <v>0</v>
      </c>
      <c r="K204" s="51">
        <f>'дек 2018'!F204</f>
        <v>1</v>
      </c>
      <c r="L204">
        <f t="shared" si="25"/>
        <v>0</v>
      </c>
      <c r="M204">
        <f t="shared" si="25"/>
        <v>0</v>
      </c>
      <c r="N204" s="57">
        <f t="shared" si="26"/>
        <v>0</v>
      </c>
      <c r="O204" s="57">
        <f t="shared" si="27"/>
        <v>0</v>
      </c>
      <c r="P204" s="57">
        <f t="shared" ref="P204:P251" si="30">N204+O204</f>
        <v>0</v>
      </c>
      <c r="Q204" s="52"/>
      <c r="R204" s="57">
        <f t="shared" ref="R204:R251" si="31">P204+P204*3%-Q204</f>
        <v>0</v>
      </c>
      <c r="S204" s="76">
        <f>'дек 2018'!W204</f>
        <v>2.1526999999999998</v>
      </c>
      <c r="T204" s="87">
        <f t="shared" si="28"/>
        <v>2.1526999999999998</v>
      </c>
      <c r="U204" s="77"/>
      <c r="V204" s="52"/>
      <c r="W204" s="52">
        <f t="shared" si="29"/>
        <v>2.1526999999999998</v>
      </c>
    </row>
    <row r="205" spans="1:23" ht="15" thickBot="1">
      <c r="A205" s="3">
        <v>1899423</v>
      </c>
      <c r="B205" s="83">
        <v>43400</v>
      </c>
      <c r="C205" s="4">
        <v>186</v>
      </c>
      <c r="D205" s="94">
        <v>7826</v>
      </c>
      <c r="E205" s="91">
        <v>5121</v>
      </c>
      <c r="F205" s="91">
        <v>2518</v>
      </c>
      <c r="G205" s="4" t="s">
        <v>9</v>
      </c>
      <c r="H205" s="40">
        <f>E205-'май 2018'!E210</f>
        <v>3720</v>
      </c>
      <c r="I205" s="42">
        <f>F205-'май 2018'!F210</f>
        <v>1830</v>
      </c>
      <c r="J205" s="51">
        <f>'дек 2018'!E205</f>
        <v>4363</v>
      </c>
      <c r="K205" s="51">
        <f>'дек 2018'!F205</f>
        <v>2158</v>
      </c>
      <c r="L205">
        <f t="shared" si="25"/>
        <v>758</v>
      </c>
      <c r="M205">
        <f t="shared" si="25"/>
        <v>360</v>
      </c>
      <c r="N205" s="57">
        <f t="shared" si="26"/>
        <v>4684.4399999999996</v>
      </c>
      <c r="O205" s="57">
        <f t="shared" si="27"/>
        <v>824.4</v>
      </c>
      <c r="P205" s="57">
        <f t="shared" si="30"/>
        <v>5508.8399999999992</v>
      </c>
      <c r="Q205" s="52"/>
      <c r="R205" s="102">
        <f t="shared" si="31"/>
        <v>5674.1051999999991</v>
      </c>
      <c r="S205" s="104">
        <f>'дек 2018'!W205</f>
        <v>0</v>
      </c>
      <c r="T205" s="96">
        <f t="shared" si="28"/>
        <v>5674.1051999999991</v>
      </c>
      <c r="U205" s="77"/>
      <c r="V205" s="52"/>
      <c r="W205" s="52">
        <f t="shared" si="29"/>
        <v>5674.1051999999991</v>
      </c>
    </row>
    <row r="206" spans="1:23" ht="15" thickBot="1">
      <c r="A206" s="3">
        <v>1899629</v>
      </c>
      <c r="B206" s="83">
        <v>43400</v>
      </c>
      <c r="C206" s="4">
        <v>187</v>
      </c>
      <c r="D206" s="94">
        <v>4937</v>
      </c>
      <c r="E206" s="91">
        <v>3141</v>
      </c>
      <c r="F206" s="91">
        <v>1333</v>
      </c>
      <c r="G206" s="4" t="s">
        <v>9</v>
      </c>
      <c r="H206" s="40">
        <f>E206-'май 2018'!E211</f>
        <v>542</v>
      </c>
      <c r="I206" s="42">
        <f>F206-'май 2018'!F211</f>
        <v>283</v>
      </c>
      <c r="J206" s="51">
        <f>'дек 2018'!E206</f>
        <v>3141</v>
      </c>
      <c r="K206" s="51">
        <f>'дек 2018'!F206</f>
        <v>1333</v>
      </c>
      <c r="L206">
        <f t="shared" si="25"/>
        <v>0</v>
      </c>
      <c r="M206">
        <f t="shared" si="25"/>
        <v>0</v>
      </c>
      <c r="N206" s="57">
        <f t="shared" si="26"/>
        <v>0</v>
      </c>
      <c r="O206" s="57">
        <f t="shared" si="27"/>
        <v>0</v>
      </c>
      <c r="P206" s="57">
        <f t="shared" si="30"/>
        <v>0</v>
      </c>
      <c r="Q206" s="52"/>
      <c r="R206" s="57">
        <f t="shared" si="31"/>
        <v>0</v>
      </c>
      <c r="S206" s="76">
        <f>'дек 2018'!W206</f>
        <v>2254.4022</v>
      </c>
      <c r="T206" s="70">
        <f t="shared" si="28"/>
        <v>2254.4022</v>
      </c>
      <c r="U206" s="77"/>
      <c r="V206" s="52"/>
      <c r="W206" s="52">
        <f t="shared" si="29"/>
        <v>2254.4022</v>
      </c>
    </row>
    <row r="207" spans="1:23" ht="15" thickBot="1">
      <c r="A207" s="3">
        <v>1899972</v>
      </c>
      <c r="B207" s="83">
        <v>43400</v>
      </c>
      <c r="C207" s="4">
        <v>188</v>
      </c>
      <c r="D207" s="94">
        <v>6578</v>
      </c>
      <c r="E207" s="91">
        <v>3667</v>
      </c>
      <c r="F207" s="91">
        <v>2385</v>
      </c>
      <c r="G207" s="4" t="s">
        <v>9</v>
      </c>
      <c r="H207" s="40">
        <f>E207-'май 2018'!E212</f>
        <v>564</v>
      </c>
      <c r="I207" s="42">
        <f>F207-'май 2018'!F212</f>
        <v>368</v>
      </c>
      <c r="J207" s="51">
        <f>'дек 2018'!E207</f>
        <v>3667</v>
      </c>
      <c r="K207" s="51">
        <f>'дек 2018'!F207</f>
        <v>2385</v>
      </c>
      <c r="L207">
        <f t="shared" si="25"/>
        <v>0</v>
      </c>
      <c r="M207">
        <f t="shared" si="25"/>
        <v>0</v>
      </c>
      <c r="N207" s="57">
        <f t="shared" si="26"/>
        <v>0</v>
      </c>
      <c r="O207" s="57">
        <f t="shared" si="27"/>
        <v>0</v>
      </c>
      <c r="P207" s="57">
        <f t="shared" si="30"/>
        <v>0</v>
      </c>
      <c r="Q207" s="52"/>
      <c r="R207" s="57">
        <f t="shared" si="31"/>
        <v>0</v>
      </c>
      <c r="S207" s="76">
        <f>'дек 2018'!W207</f>
        <v>0</v>
      </c>
      <c r="T207" s="77">
        <f t="shared" si="28"/>
        <v>0</v>
      </c>
      <c r="U207" s="77"/>
      <c r="V207" s="52"/>
      <c r="W207" s="52">
        <f t="shared" si="29"/>
        <v>0</v>
      </c>
    </row>
    <row r="208" spans="1:23" ht="15" thickBot="1">
      <c r="A208" s="3">
        <v>1896976</v>
      </c>
      <c r="B208" s="83">
        <v>43400</v>
      </c>
      <c r="C208" s="4">
        <v>189</v>
      </c>
      <c r="D208" s="94">
        <v>862</v>
      </c>
      <c r="E208" s="91">
        <v>650</v>
      </c>
      <c r="F208" s="91">
        <v>197</v>
      </c>
      <c r="G208" s="4" t="s">
        <v>9</v>
      </c>
      <c r="H208" s="40">
        <f>E208-'май 2018'!E213</f>
        <v>152</v>
      </c>
      <c r="I208" s="42">
        <f>F208-'май 2018'!F213</f>
        <v>20</v>
      </c>
      <c r="J208" s="51">
        <f>'дек 2018'!E208</f>
        <v>650</v>
      </c>
      <c r="K208" s="51">
        <f>'дек 2018'!F208</f>
        <v>197</v>
      </c>
      <c r="L208">
        <f t="shared" si="25"/>
        <v>0</v>
      </c>
      <c r="M208">
        <f t="shared" si="25"/>
        <v>0</v>
      </c>
      <c r="N208" s="57">
        <f t="shared" si="26"/>
        <v>0</v>
      </c>
      <c r="O208" s="57">
        <f t="shared" si="27"/>
        <v>0</v>
      </c>
      <c r="P208" s="57">
        <f t="shared" si="30"/>
        <v>0</v>
      </c>
      <c r="Q208" s="52"/>
      <c r="R208" s="57">
        <f t="shared" si="31"/>
        <v>0</v>
      </c>
      <c r="S208" s="76">
        <f>'дек 2018'!W208</f>
        <v>278.5197</v>
      </c>
      <c r="T208" s="71">
        <f t="shared" si="28"/>
        <v>278.5197</v>
      </c>
      <c r="U208" s="77"/>
      <c r="V208" s="52"/>
      <c r="W208" s="52">
        <f t="shared" si="29"/>
        <v>278.5197</v>
      </c>
    </row>
    <row r="209" spans="1:23" ht="15" thickBot="1">
      <c r="A209" s="3">
        <v>1897847</v>
      </c>
      <c r="B209" s="83">
        <v>43400</v>
      </c>
      <c r="C209" s="4">
        <v>190</v>
      </c>
      <c r="D209" s="94">
        <v>522</v>
      </c>
      <c r="E209" s="91">
        <v>188</v>
      </c>
      <c r="F209" s="91">
        <v>148</v>
      </c>
      <c r="G209" s="4" t="s">
        <v>9</v>
      </c>
      <c r="H209" s="40">
        <f>E209-'май 2018'!E214</f>
        <v>13</v>
      </c>
      <c r="I209" s="42">
        <f>F209-'май 2018'!F214</f>
        <v>7</v>
      </c>
      <c r="J209" s="51">
        <f>'дек 2018'!E209</f>
        <v>188</v>
      </c>
      <c r="K209" s="51">
        <f>'дек 2018'!F209</f>
        <v>148</v>
      </c>
      <c r="L209">
        <f t="shared" si="25"/>
        <v>0</v>
      </c>
      <c r="M209">
        <f t="shared" si="25"/>
        <v>0</v>
      </c>
      <c r="N209" s="57">
        <f t="shared" si="26"/>
        <v>0</v>
      </c>
      <c r="O209" s="57">
        <f t="shared" si="27"/>
        <v>0</v>
      </c>
      <c r="P209" s="57">
        <f t="shared" si="30"/>
        <v>0</v>
      </c>
      <c r="Q209" s="52"/>
      <c r="R209" s="57">
        <f t="shared" si="31"/>
        <v>0</v>
      </c>
      <c r="S209" s="76">
        <f>'дек 2018'!W209</f>
        <v>0</v>
      </c>
      <c r="T209" s="77">
        <f t="shared" si="28"/>
        <v>0</v>
      </c>
      <c r="U209" s="77"/>
      <c r="V209" s="52"/>
      <c r="W209" s="52">
        <f t="shared" si="29"/>
        <v>0</v>
      </c>
    </row>
    <row r="210" spans="1:23" ht="15" thickBot="1">
      <c r="A210" s="3">
        <v>1898127</v>
      </c>
      <c r="B210" s="83">
        <v>43400</v>
      </c>
      <c r="C210" s="4">
        <v>191</v>
      </c>
      <c r="D210" s="94">
        <v>224</v>
      </c>
      <c r="E210" s="91">
        <v>129</v>
      </c>
      <c r="F210" s="91">
        <v>65</v>
      </c>
      <c r="G210" s="4" t="s">
        <v>9</v>
      </c>
      <c r="H210" s="40">
        <f>E210-'май 2018'!E215</f>
        <v>2</v>
      </c>
      <c r="I210" s="42">
        <f>F210-'май 2018'!F215</f>
        <v>1</v>
      </c>
      <c r="J210" s="51">
        <f>'дек 2018'!E210</f>
        <v>129</v>
      </c>
      <c r="K210" s="51">
        <f>'дек 2018'!F210</f>
        <v>65</v>
      </c>
      <c r="L210">
        <f t="shared" si="25"/>
        <v>0</v>
      </c>
      <c r="M210">
        <f t="shared" si="25"/>
        <v>0</v>
      </c>
      <c r="N210" s="57">
        <f t="shared" si="26"/>
        <v>0</v>
      </c>
      <c r="O210" s="57">
        <f t="shared" si="27"/>
        <v>0</v>
      </c>
      <c r="P210" s="57">
        <f t="shared" si="30"/>
        <v>0</v>
      </c>
      <c r="Q210" s="52"/>
      <c r="R210" s="57">
        <f t="shared" si="31"/>
        <v>0</v>
      </c>
      <c r="S210" s="76">
        <f>'дек 2018'!W210</f>
        <v>911.31309999999996</v>
      </c>
      <c r="T210" s="87">
        <f t="shared" si="28"/>
        <v>911.31309999999996</v>
      </c>
      <c r="U210" s="77"/>
      <c r="V210" s="52"/>
      <c r="W210" s="52">
        <f t="shared" si="29"/>
        <v>911.31309999999996</v>
      </c>
    </row>
    <row r="211" spans="1:23" ht="15" thickBot="1">
      <c r="A211" s="3">
        <v>1889667</v>
      </c>
      <c r="B211" s="83">
        <v>43400</v>
      </c>
      <c r="C211" s="4">
        <v>192</v>
      </c>
      <c r="D211" s="94">
        <v>48552</v>
      </c>
      <c r="E211" s="91">
        <v>29017</v>
      </c>
      <c r="F211" s="91">
        <v>17095</v>
      </c>
      <c r="G211" s="4" t="s">
        <v>9</v>
      </c>
      <c r="H211" s="40">
        <f>E211-'май 2018'!E216</f>
        <v>2413</v>
      </c>
      <c r="I211" s="42">
        <f>F211-'май 2018'!F216</f>
        <v>1435</v>
      </c>
      <c r="J211" s="51">
        <f>'дек 2018'!E211</f>
        <v>28426</v>
      </c>
      <c r="K211" s="51">
        <f>'дек 2018'!F211</f>
        <v>16698</v>
      </c>
      <c r="L211">
        <f t="shared" si="25"/>
        <v>591</v>
      </c>
      <c r="M211">
        <f t="shared" si="25"/>
        <v>397</v>
      </c>
      <c r="N211" s="57">
        <f t="shared" si="26"/>
        <v>3652.3799999999997</v>
      </c>
      <c r="O211" s="57">
        <f t="shared" si="27"/>
        <v>909.13</v>
      </c>
      <c r="P211" s="57">
        <f t="shared" si="30"/>
        <v>4561.5099999999993</v>
      </c>
      <c r="Q211" s="52"/>
      <c r="R211" s="57">
        <f t="shared" si="31"/>
        <v>4698.3552999999993</v>
      </c>
      <c r="S211" s="76">
        <f>'дек 2018'!W211</f>
        <v>4396.7197999999999</v>
      </c>
      <c r="T211" s="70">
        <f t="shared" si="28"/>
        <v>9095.0750999999982</v>
      </c>
      <c r="U211" s="62">
        <v>8901.39</v>
      </c>
      <c r="V211" s="52">
        <f>U211-T211</f>
        <v>-193.68509999999878</v>
      </c>
      <c r="W211" s="52">
        <f t="shared" si="29"/>
        <v>193.68509999999878</v>
      </c>
    </row>
    <row r="212" spans="1:23" ht="15" thickBot="1">
      <c r="A212" s="3">
        <v>1740272</v>
      </c>
      <c r="B212" s="83">
        <v>43400</v>
      </c>
      <c r="C212" s="4">
        <v>193</v>
      </c>
      <c r="D212" s="94">
        <v>1931</v>
      </c>
      <c r="E212" s="91">
        <v>1291</v>
      </c>
      <c r="F212" s="91">
        <v>367</v>
      </c>
      <c r="G212" s="4" t="s">
        <v>9</v>
      </c>
      <c r="H212" s="40">
        <f>E212-'май 2018'!E217</f>
        <v>142</v>
      </c>
      <c r="I212" s="42">
        <f>F212-'май 2018'!F217</f>
        <v>46</v>
      </c>
      <c r="J212" s="51">
        <f>'дек 2018'!E212</f>
        <v>1291</v>
      </c>
      <c r="K212" s="51">
        <f>'дек 2018'!F212</f>
        <v>367</v>
      </c>
      <c r="L212">
        <f t="shared" si="25"/>
        <v>0</v>
      </c>
      <c r="M212">
        <f t="shared" si="25"/>
        <v>0</v>
      </c>
      <c r="N212" s="57">
        <f t="shared" si="26"/>
        <v>0</v>
      </c>
      <c r="O212" s="57">
        <f t="shared" si="27"/>
        <v>0</v>
      </c>
      <c r="P212" s="57">
        <f t="shared" si="30"/>
        <v>0</v>
      </c>
      <c r="Q212" s="52"/>
      <c r="R212" s="57">
        <f t="shared" si="31"/>
        <v>0</v>
      </c>
      <c r="S212" s="104">
        <f>'дек 2018'!W212</f>
        <v>424.41149999999999</v>
      </c>
      <c r="T212" s="96">
        <f t="shared" si="28"/>
        <v>424.41149999999999</v>
      </c>
      <c r="U212" s="77"/>
      <c r="V212" s="52"/>
      <c r="W212" s="52">
        <f t="shared" si="29"/>
        <v>424.41149999999999</v>
      </c>
    </row>
    <row r="213" spans="1:23" ht="15" thickBot="1">
      <c r="A213" s="3">
        <v>1852311</v>
      </c>
      <c r="B213" s="83">
        <v>43400</v>
      </c>
      <c r="C213" s="4">
        <v>194</v>
      </c>
      <c r="D213" s="94">
        <v>33178</v>
      </c>
      <c r="E213" s="91">
        <v>19516</v>
      </c>
      <c r="F213" s="91">
        <v>13194</v>
      </c>
      <c r="G213" s="4" t="s">
        <v>9</v>
      </c>
      <c r="H213" s="40">
        <f>E213-'май 2018'!E218</f>
        <v>3675</v>
      </c>
      <c r="I213" s="42">
        <f>F213-'май 2018'!F218</f>
        <v>2749</v>
      </c>
      <c r="J213" s="51">
        <f>'дек 2018'!E213</f>
        <v>18495</v>
      </c>
      <c r="K213" s="51">
        <f>'дек 2018'!F213</f>
        <v>12573</v>
      </c>
      <c r="L213">
        <f t="shared" ref="L213:M244" si="32">E213-J213</f>
        <v>1021</v>
      </c>
      <c r="M213">
        <f t="shared" si="32"/>
        <v>621</v>
      </c>
      <c r="N213" s="57">
        <f t="shared" si="26"/>
        <v>6309.78</v>
      </c>
      <c r="O213" s="57">
        <f t="shared" si="27"/>
        <v>1422.09</v>
      </c>
      <c r="P213" s="57">
        <f t="shared" si="30"/>
        <v>7731.87</v>
      </c>
      <c r="Q213" s="52"/>
      <c r="R213" s="102">
        <f t="shared" si="31"/>
        <v>7963.8261000000002</v>
      </c>
      <c r="S213" s="104">
        <f>'дек 2018'!W213</f>
        <v>0</v>
      </c>
      <c r="T213" s="96">
        <f t="shared" si="28"/>
        <v>7963.8261000000002</v>
      </c>
      <c r="U213" s="62">
        <f>T213</f>
        <v>7963.8261000000002</v>
      </c>
      <c r="V213" s="52"/>
      <c r="W213" s="52">
        <f t="shared" si="29"/>
        <v>0</v>
      </c>
    </row>
    <row r="214" spans="1:23" ht="15" thickBot="1">
      <c r="A214" s="3">
        <v>1895326</v>
      </c>
      <c r="B214" s="83">
        <v>43400</v>
      </c>
      <c r="C214" s="4">
        <v>195</v>
      </c>
      <c r="D214" s="94">
        <v>11</v>
      </c>
      <c r="E214" s="91">
        <v>10</v>
      </c>
      <c r="F214" s="91">
        <v>0</v>
      </c>
      <c r="G214" s="4" t="s">
        <v>9</v>
      </c>
      <c r="H214" s="40">
        <f>E214-'май 2018'!E219</f>
        <v>6</v>
      </c>
      <c r="I214" s="42">
        <f>F214-'май 2018'!F219</f>
        <v>0</v>
      </c>
      <c r="J214" s="51">
        <f>'дек 2018'!E214</f>
        <v>10</v>
      </c>
      <c r="K214" s="51">
        <f>'дек 2018'!F214</f>
        <v>0</v>
      </c>
      <c r="L214">
        <f t="shared" si="32"/>
        <v>0</v>
      </c>
      <c r="M214">
        <f t="shared" si="32"/>
        <v>0</v>
      </c>
      <c r="N214" s="57">
        <f t="shared" si="26"/>
        <v>0</v>
      </c>
      <c r="O214" s="57">
        <f t="shared" si="27"/>
        <v>0</v>
      </c>
      <c r="P214" s="57">
        <f t="shared" si="30"/>
        <v>0</v>
      </c>
      <c r="Q214" s="52"/>
      <c r="R214" s="57">
        <f t="shared" si="31"/>
        <v>0</v>
      </c>
      <c r="S214" s="76">
        <f>'дек 2018'!W214</f>
        <v>6.2624000000000004</v>
      </c>
      <c r="T214" s="77">
        <f t="shared" si="28"/>
        <v>6.2624000000000004</v>
      </c>
      <c r="U214" s="77"/>
      <c r="V214" s="52"/>
      <c r="W214" s="52">
        <f t="shared" si="29"/>
        <v>6.2624000000000004</v>
      </c>
    </row>
    <row r="215" spans="1:23" ht="15" thickBot="1">
      <c r="A215" s="3">
        <v>1843877</v>
      </c>
      <c r="B215" s="83">
        <v>43400</v>
      </c>
      <c r="C215" s="4">
        <v>196</v>
      </c>
      <c r="D215" s="94">
        <v>17928</v>
      </c>
      <c r="E215" s="91">
        <v>13046</v>
      </c>
      <c r="F215" s="91">
        <v>4327</v>
      </c>
      <c r="G215" s="4" t="s">
        <v>9</v>
      </c>
      <c r="H215" s="40">
        <f>E215-'май 2018'!E220</f>
        <v>1315</v>
      </c>
      <c r="I215" s="42">
        <f>F215-'май 2018'!F220</f>
        <v>520</v>
      </c>
      <c r="J215" s="51">
        <f>'дек 2018'!E215</f>
        <v>13046</v>
      </c>
      <c r="K215" s="51">
        <f>'дек 2018'!F215</f>
        <v>4327</v>
      </c>
      <c r="L215">
        <f t="shared" si="32"/>
        <v>0</v>
      </c>
      <c r="M215">
        <f t="shared" si="32"/>
        <v>0</v>
      </c>
      <c r="N215" s="57">
        <f t="shared" si="26"/>
        <v>0</v>
      </c>
      <c r="O215" s="57">
        <f t="shared" si="27"/>
        <v>0</v>
      </c>
      <c r="P215" s="57">
        <f t="shared" si="30"/>
        <v>0</v>
      </c>
      <c r="Q215" s="52"/>
      <c r="R215" s="57">
        <f t="shared" si="31"/>
        <v>0</v>
      </c>
      <c r="S215" s="76">
        <f>'дек 2018'!W215</f>
        <v>-474.85120000000001</v>
      </c>
      <c r="T215" s="100">
        <f t="shared" si="28"/>
        <v>-474.85120000000001</v>
      </c>
      <c r="U215" s="77"/>
      <c r="V215" s="52"/>
      <c r="W215" s="54">
        <f t="shared" si="29"/>
        <v>-474.85120000000001</v>
      </c>
    </row>
    <row r="216" spans="1:23" ht="15" thickBot="1">
      <c r="A216" s="3">
        <v>1848923</v>
      </c>
      <c r="B216" s="83">
        <v>43400</v>
      </c>
      <c r="C216" s="4">
        <v>197</v>
      </c>
      <c r="D216" s="94">
        <v>1529</v>
      </c>
      <c r="E216" s="91">
        <v>863</v>
      </c>
      <c r="F216" s="91">
        <v>561</v>
      </c>
      <c r="G216" s="4" t="s">
        <v>9</v>
      </c>
      <c r="H216" s="40">
        <f>E216-'май 2018'!E221</f>
        <v>214</v>
      </c>
      <c r="I216" s="42">
        <f>F216-'май 2018'!F221</f>
        <v>140</v>
      </c>
      <c r="J216" s="51">
        <f>'дек 2018'!E216</f>
        <v>863</v>
      </c>
      <c r="K216" s="51">
        <f>'дек 2018'!F216</f>
        <v>561</v>
      </c>
      <c r="L216">
        <f t="shared" si="32"/>
        <v>0</v>
      </c>
      <c r="M216">
        <f t="shared" si="32"/>
        <v>0</v>
      </c>
      <c r="N216" s="57">
        <f t="shared" si="26"/>
        <v>0</v>
      </c>
      <c r="O216" s="57">
        <f t="shared" si="27"/>
        <v>0</v>
      </c>
      <c r="P216" s="57">
        <f t="shared" si="30"/>
        <v>0</v>
      </c>
      <c r="Q216" s="52"/>
      <c r="R216" s="57">
        <f t="shared" si="31"/>
        <v>0</v>
      </c>
      <c r="S216" s="76">
        <f>'дек 2018'!W216</f>
        <v>-535.73760000000004</v>
      </c>
      <c r="T216" s="72">
        <f t="shared" si="28"/>
        <v>-535.73760000000004</v>
      </c>
      <c r="U216" s="77"/>
      <c r="V216" s="52"/>
      <c r="W216" s="54">
        <f t="shared" si="29"/>
        <v>-535.73760000000004</v>
      </c>
    </row>
    <row r="217" spans="1:23" ht="15" thickBot="1">
      <c r="A217" s="3">
        <v>1847481</v>
      </c>
      <c r="B217" s="83">
        <v>43400</v>
      </c>
      <c r="C217" s="4">
        <v>198</v>
      </c>
      <c r="D217" s="94">
        <v>30</v>
      </c>
      <c r="E217" s="91">
        <v>21</v>
      </c>
      <c r="F217" s="91">
        <v>5</v>
      </c>
      <c r="G217" s="4" t="s">
        <v>9</v>
      </c>
      <c r="H217" s="40">
        <f>E217-'май 2018'!E222</f>
        <v>0</v>
      </c>
      <c r="I217" s="42">
        <f>F217-'май 2018'!F222</f>
        <v>0</v>
      </c>
      <c r="J217" s="51">
        <f>'дек 2018'!E217</f>
        <v>21</v>
      </c>
      <c r="K217" s="51">
        <f>'дек 2018'!F217</f>
        <v>5</v>
      </c>
      <c r="L217">
        <f t="shared" si="32"/>
        <v>0</v>
      </c>
      <c r="M217">
        <f t="shared" si="32"/>
        <v>0</v>
      </c>
      <c r="N217" s="57">
        <f t="shared" si="26"/>
        <v>0</v>
      </c>
      <c r="O217" s="57">
        <f t="shared" si="27"/>
        <v>0</v>
      </c>
      <c r="P217" s="57">
        <f t="shared" si="30"/>
        <v>0</v>
      </c>
      <c r="Q217" s="52"/>
      <c r="R217" s="57">
        <f t="shared" si="31"/>
        <v>0</v>
      </c>
      <c r="S217" s="76">
        <f>'дек 2018'!W217</f>
        <v>0</v>
      </c>
      <c r="T217" s="77">
        <f t="shared" si="28"/>
        <v>0</v>
      </c>
      <c r="U217" s="77"/>
      <c r="V217" s="52"/>
      <c r="W217" s="52">
        <f t="shared" si="29"/>
        <v>0</v>
      </c>
    </row>
    <row r="218" spans="1:23" ht="15" thickBot="1">
      <c r="A218" s="3">
        <v>1740207</v>
      </c>
      <c r="B218" s="83">
        <v>43400</v>
      </c>
      <c r="C218" s="4">
        <v>199</v>
      </c>
      <c r="D218" s="94">
        <v>216</v>
      </c>
      <c r="E218" s="91">
        <v>141</v>
      </c>
      <c r="F218" s="91">
        <v>15</v>
      </c>
      <c r="G218" s="4" t="s">
        <v>9</v>
      </c>
      <c r="H218" s="40">
        <f>E218-'май 2018'!E223</f>
        <v>13</v>
      </c>
      <c r="I218" s="42">
        <f>F218-'май 2018'!F223</f>
        <v>1</v>
      </c>
      <c r="J218" s="51">
        <f>'дек 2018'!E218</f>
        <v>141</v>
      </c>
      <c r="K218" s="51">
        <f>'дек 2018'!F218</f>
        <v>15</v>
      </c>
      <c r="L218">
        <f t="shared" si="32"/>
        <v>0</v>
      </c>
      <c r="M218">
        <f t="shared" si="32"/>
        <v>0</v>
      </c>
      <c r="N218" s="57">
        <f t="shared" si="26"/>
        <v>0</v>
      </c>
      <c r="O218" s="57">
        <f t="shared" si="27"/>
        <v>0</v>
      </c>
      <c r="P218" s="57">
        <f t="shared" si="30"/>
        <v>0</v>
      </c>
      <c r="Q218" s="52"/>
      <c r="R218" s="57">
        <f t="shared" si="31"/>
        <v>0</v>
      </c>
      <c r="S218" s="76">
        <f>'дек 2018'!W218</f>
        <v>6.2624000000000004</v>
      </c>
      <c r="T218" s="77">
        <f t="shared" si="28"/>
        <v>6.2624000000000004</v>
      </c>
      <c r="U218" s="77"/>
      <c r="V218" s="52"/>
      <c r="W218" s="52">
        <f t="shared" si="29"/>
        <v>6.2624000000000004</v>
      </c>
    </row>
    <row r="219" spans="1:23" ht="15" thickBot="1">
      <c r="A219" s="3">
        <v>1848269</v>
      </c>
      <c r="B219" s="83">
        <v>43400</v>
      </c>
      <c r="C219" s="4">
        <v>200</v>
      </c>
      <c r="D219" s="94">
        <v>2742</v>
      </c>
      <c r="E219" s="91">
        <v>1463</v>
      </c>
      <c r="F219" s="91">
        <v>735</v>
      </c>
      <c r="G219" s="4" t="s">
        <v>9</v>
      </c>
      <c r="H219" s="40">
        <f>E219-'май 2018'!E224</f>
        <v>84</v>
      </c>
      <c r="I219" s="42">
        <f>F219-'май 2018'!F224</f>
        <v>64</v>
      </c>
      <c r="J219" s="51">
        <f>'дек 2018'!E219</f>
        <v>1463</v>
      </c>
      <c r="K219" s="51">
        <f>'дек 2018'!F219</f>
        <v>735</v>
      </c>
      <c r="L219">
        <f t="shared" si="32"/>
        <v>0</v>
      </c>
      <c r="M219">
        <f t="shared" si="32"/>
        <v>0</v>
      </c>
      <c r="N219" s="57">
        <f t="shared" si="26"/>
        <v>0</v>
      </c>
      <c r="O219" s="57">
        <f t="shared" si="27"/>
        <v>0</v>
      </c>
      <c r="P219" s="57">
        <f t="shared" si="30"/>
        <v>0</v>
      </c>
      <c r="Q219" s="52"/>
      <c r="R219" s="57">
        <f t="shared" si="31"/>
        <v>0</v>
      </c>
      <c r="S219" s="76">
        <f>'дек 2018'!W219</f>
        <v>145.85830000000001</v>
      </c>
      <c r="T219" s="77">
        <f t="shared" si="28"/>
        <v>145.85830000000001</v>
      </c>
      <c r="U219" s="77"/>
      <c r="V219" s="52"/>
      <c r="W219" s="52">
        <f t="shared" si="29"/>
        <v>145.85830000000001</v>
      </c>
    </row>
    <row r="220" spans="1:23" ht="15" thickBot="1">
      <c r="A220" s="3">
        <v>1898657</v>
      </c>
      <c r="B220" s="83">
        <v>43400</v>
      </c>
      <c r="C220" s="4">
        <v>201</v>
      </c>
      <c r="D220" s="94">
        <v>3325</v>
      </c>
      <c r="E220" s="91">
        <v>2456</v>
      </c>
      <c r="F220" s="91">
        <v>531</v>
      </c>
      <c r="G220" s="4" t="s">
        <v>9</v>
      </c>
      <c r="H220" s="40">
        <f>E220-'май 2018'!E225</f>
        <v>447</v>
      </c>
      <c r="I220" s="42">
        <f>F220-'май 2018'!F225</f>
        <v>98</v>
      </c>
      <c r="J220" s="51">
        <f>'дек 2018'!E220</f>
        <v>2455</v>
      </c>
      <c r="K220" s="51">
        <f>'дек 2018'!F220</f>
        <v>531</v>
      </c>
      <c r="L220">
        <f t="shared" si="32"/>
        <v>1</v>
      </c>
      <c r="M220">
        <f t="shared" si="32"/>
        <v>0</v>
      </c>
      <c r="N220" s="57">
        <f t="shared" si="26"/>
        <v>6.18</v>
      </c>
      <c r="O220" s="57">
        <f t="shared" si="27"/>
        <v>0</v>
      </c>
      <c r="P220" s="57">
        <f t="shared" si="30"/>
        <v>6.18</v>
      </c>
      <c r="Q220" s="52"/>
      <c r="R220" s="57">
        <f t="shared" si="31"/>
        <v>6.3653999999999993</v>
      </c>
      <c r="S220" s="76">
        <f>'дек 2018'!W220</f>
        <v>-11.845699999999997</v>
      </c>
      <c r="T220" s="72">
        <f t="shared" si="28"/>
        <v>-5.480299999999998</v>
      </c>
      <c r="U220" s="77"/>
      <c r="V220" s="52"/>
      <c r="W220" s="54">
        <f t="shared" si="29"/>
        <v>-5.480299999999998</v>
      </c>
    </row>
    <row r="221" spans="1:23" ht="15" thickBot="1">
      <c r="A221" s="3">
        <v>1896502</v>
      </c>
      <c r="B221" s="83">
        <v>43400</v>
      </c>
      <c r="C221" s="4">
        <v>203</v>
      </c>
      <c r="D221" s="94">
        <v>594</v>
      </c>
      <c r="E221" s="91">
        <v>451</v>
      </c>
      <c r="F221" s="91">
        <v>98</v>
      </c>
      <c r="G221" s="4" t="s">
        <v>9</v>
      </c>
      <c r="H221" s="40">
        <f>E221-'май 2018'!E227</f>
        <v>83</v>
      </c>
      <c r="I221" s="42">
        <f>F221-'май 2018'!F227</f>
        <v>2</v>
      </c>
      <c r="J221" s="51">
        <f>'дек 2018'!E221</f>
        <v>451</v>
      </c>
      <c r="K221" s="51">
        <f>'дек 2018'!F221</f>
        <v>98</v>
      </c>
      <c r="L221">
        <f t="shared" si="32"/>
        <v>0</v>
      </c>
      <c r="M221">
        <f t="shared" si="32"/>
        <v>0</v>
      </c>
      <c r="N221" s="57">
        <f t="shared" si="26"/>
        <v>0</v>
      </c>
      <c r="O221" s="57">
        <f t="shared" si="27"/>
        <v>0</v>
      </c>
      <c r="P221" s="57">
        <f t="shared" si="30"/>
        <v>0</v>
      </c>
      <c r="Q221" s="52"/>
      <c r="R221" s="57">
        <f t="shared" si="31"/>
        <v>0</v>
      </c>
      <c r="S221" s="76">
        <f>'дек 2018'!W221</f>
        <v>0</v>
      </c>
      <c r="T221" s="77">
        <f>R221+S221</f>
        <v>0</v>
      </c>
      <c r="U221" s="77"/>
      <c r="V221" s="52"/>
      <c r="W221" s="52">
        <f t="shared" si="29"/>
        <v>0</v>
      </c>
    </row>
    <row r="222" spans="1:23" ht="15" thickBot="1">
      <c r="A222" s="3">
        <v>1894950</v>
      </c>
      <c r="B222" s="83">
        <v>43400</v>
      </c>
      <c r="C222" s="4">
        <v>204</v>
      </c>
      <c r="D222" s="94">
        <v>2257</v>
      </c>
      <c r="E222" s="91">
        <v>1414</v>
      </c>
      <c r="F222" s="91">
        <v>842</v>
      </c>
      <c r="G222" s="4" t="s">
        <v>9</v>
      </c>
      <c r="H222" s="40">
        <f>E222-'май 2018'!E228</f>
        <v>102</v>
      </c>
      <c r="I222" s="42">
        <f>F222-'май 2018'!F228</f>
        <v>51</v>
      </c>
      <c r="J222" s="51">
        <f>'дек 2018'!E222</f>
        <v>1414</v>
      </c>
      <c r="K222" s="51">
        <f>'дек 2018'!F222</f>
        <v>842</v>
      </c>
      <c r="L222">
        <f t="shared" si="32"/>
        <v>0</v>
      </c>
      <c r="M222">
        <f t="shared" si="32"/>
        <v>0</v>
      </c>
      <c r="N222" s="57">
        <f t="shared" si="26"/>
        <v>0</v>
      </c>
      <c r="O222" s="57">
        <f t="shared" si="27"/>
        <v>0</v>
      </c>
      <c r="P222" s="57">
        <f t="shared" si="30"/>
        <v>0</v>
      </c>
      <c r="Q222" s="52"/>
      <c r="R222" s="57">
        <f t="shared" si="31"/>
        <v>0</v>
      </c>
      <c r="S222" s="76">
        <f>'дек 2018'!W222</f>
        <v>182.74260000000001</v>
      </c>
      <c r="T222" s="77">
        <f t="shared" si="28"/>
        <v>182.74260000000001</v>
      </c>
      <c r="U222" s="77"/>
      <c r="V222" s="52"/>
      <c r="W222" s="52">
        <f t="shared" si="29"/>
        <v>182.74260000000001</v>
      </c>
    </row>
    <row r="223" spans="1:23" ht="15" thickBot="1">
      <c r="A223" s="3">
        <v>1895371</v>
      </c>
      <c r="B223" s="83">
        <v>43400</v>
      </c>
      <c r="C223" s="4">
        <v>205</v>
      </c>
      <c r="D223" s="94">
        <v>19216</v>
      </c>
      <c r="E223" s="91">
        <v>12058</v>
      </c>
      <c r="F223" s="91">
        <v>4905</v>
      </c>
      <c r="G223" s="4" t="s">
        <v>9</v>
      </c>
      <c r="H223" s="40">
        <f>E223-'май 2018'!E229</f>
        <v>979</v>
      </c>
      <c r="I223" s="42">
        <f>F223-'май 2018'!F229</f>
        <v>364</v>
      </c>
      <c r="J223" s="51">
        <f>'дек 2018'!E223</f>
        <v>12058</v>
      </c>
      <c r="K223" s="51">
        <f>'дек 2018'!F223</f>
        <v>4905</v>
      </c>
      <c r="L223">
        <f t="shared" si="32"/>
        <v>0</v>
      </c>
      <c r="M223">
        <f t="shared" si="32"/>
        <v>0</v>
      </c>
      <c r="N223" s="57">
        <f t="shared" si="26"/>
        <v>0</v>
      </c>
      <c r="O223" s="57">
        <f t="shared" si="27"/>
        <v>0</v>
      </c>
      <c r="P223" s="57">
        <f t="shared" si="30"/>
        <v>0</v>
      </c>
      <c r="Q223" s="52"/>
      <c r="R223" s="57">
        <f t="shared" si="31"/>
        <v>0</v>
      </c>
      <c r="S223" s="76">
        <f>'дек 2018'!W223</f>
        <v>1566.3313000000001</v>
      </c>
      <c r="T223" s="70">
        <f t="shared" si="28"/>
        <v>1566.3313000000001</v>
      </c>
      <c r="U223" s="77"/>
      <c r="V223" s="52"/>
      <c r="W223" s="52">
        <f t="shared" si="29"/>
        <v>1566.3313000000001</v>
      </c>
    </row>
    <row r="224" spans="1:23" ht="15" thickBot="1">
      <c r="A224" s="3">
        <v>1889777</v>
      </c>
      <c r="B224" s="83">
        <v>43400</v>
      </c>
      <c r="C224" s="4">
        <v>206</v>
      </c>
      <c r="D224" s="94">
        <v>11539</v>
      </c>
      <c r="E224" s="91">
        <v>6347</v>
      </c>
      <c r="F224" s="91">
        <v>3332</v>
      </c>
      <c r="G224" s="4" t="s">
        <v>9</v>
      </c>
      <c r="H224" s="40">
        <f>E224-'май 2018'!E230</f>
        <v>235</v>
      </c>
      <c r="I224" s="42">
        <f>F224-'май 2018'!F230</f>
        <v>305</v>
      </c>
      <c r="J224" s="51">
        <f>'дек 2018'!E224</f>
        <v>6346</v>
      </c>
      <c r="K224" s="51">
        <f>'дек 2018'!F224</f>
        <v>3331</v>
      </c>
      <c r="L224">
        <f t="shared" si="32"/>
        <v>1</v>
      </c>
      <c r="M224">
        <f t="shared" si="32"/>
        <v>1</v>
      </c>
      <c r="N224" s="57">
        <f t="shared" si="26"/>
        <v>6.18</v>
      </c>
      <c r="O224" s="57">
        <f t="shared" si="27"/>
        <v>2.29</v>
      </c>
      <c r="P224" s="57">
        <f t="shared" si="30"/>
        <v>8.4699999999999989</v>
      </c>
      <c r="Q224" s="52"/>
      <c r="R224" s="57">
        <f t="shared" si="31"/>
        <v>8.7240999999999982</v>
      </c>
      <c r="S224" s="76">
        <f>'дек 2018'!W224</f>
        <v>21.104700000000001</v>
      </c>
      <c r="T224" s="77">
        <f t="shared" si="28"/>
        <v>29.828800000000001</v>
      </c>
      <c r="U224" s="77"/>
      <c r="V224" s="52"/>
      <c r="W224" s="52">
        <f t="shared" si="29"/>
        <v>29.828800000000001</v>
      </c>
    </row>
    <row r="225" spans="1:23" ht="15" thickBot="1">
      <c r="A225" s="3">
        <v>1894390</v>
      </c>
      <c r="B225" s="83">
        <v>43400</v>
      </c>
      <c r="C225" s="4">
        <v>207</v>
      </c>
      <c r="D225" s="94">
        <v>5343</v>
      </c>
      <c r="E225" s="91">
        <v>3669</v>
      </c>
      <c r="F225" s="91">
        <v>967</v>
      </c>
      <c r="G225" s="4" t="s">
        <v>9</v>
      </c>
      <c r="H225" s="40">
        <f>E225-'май 2018'!E231</f>
        <v>405</v>
      </c>
      <c r="I225" s="42">
        <f>F225-'май 2018'!F231</f>
        <v>171</v>
      </c>
      <c r="J225" s="51">
        <f>'дек 2018'!E225</f>
        <v>3669</v>
      </c>
      <c r="K225" s="51">
        <f>'дек 2018'!F225</f>
        <v>967</v>
      </c>
      <c r="L225">
        <f t="shared" si="32"/>
        <v>0</v>
      </c>
      <c r="M225">
        <f t="shared" si="32"/>
        <v>0</v>
      </c>
      <c r="N225" s="57">
        <f t="shared" si="26"/>
        <v>0</v>
      </c>
      <c r="O225" s="57">
        <f t="shared" si="27"/>
        <v>0</v>
      </c>
      <c r="P225" s="57">
        <f t="shared" si="30"/>
        <v>0</v>
      </c>
      <c r="Q225" s="52"/>
      <c r="R225" s="57">
        <f t="shared" si="31"/>
        <v>0</v>
      </c>
      <c r="S225" s="76">
        <f>'дек 2018'!W225</f>
        <v>0</v>
      </c>
      <c r="T225" s="96">
        <f t="shared" si="28"/>
        <v>0</v>
      </c>
      <c r="U225" s="77"/>
      <c r="V225" s="52"/>
      <c r="W225" s="52">
        <f t="shared" si="29"/>
        <v>0</v>
      </c>
    </row>
    <row r="226" spans="1:23" ht="15" thickBot="1">
      <c r="A226" s="3">
        <v>1899670</v>
      </c>
      <c r="B226" s="83">
        <v>43400</v>
      </c>
      <c r="C226" s="4">
        <v>208</v>
      </c>
      <c r="D226" s="94">
        <v>1295</v>
      </c>
      <c r="E226" s="91">
        <v>804</v>
      </c>
      <c r="F226" s="91">
        <v>329</v>
      </c>
      <c r="G226" s="4" t="s">
        <v>9</v>
      </c>
      <c r="H226" s="40">
        <f>E226-'май 2018'!E232</f>
        <v>89</v>
      </c>
      <c r="I226" s="42">
        <f>F226-'май 2018'!F232</f>
        <v>29</v>
      </c>
      <c r="J226" s="51">
        <f>'дек 2018'!E226</f>
        <v>804</v>
      </c>
      <c r="K226" s="51">
        <f>'дек 2018'!F226</f>
        <v>329</v>
      </c>
      <c r="L226">
        <f t="shared" si="32"/>
        <v>0</v>
      </c>
      <c r="M226">
        <f t="shared" si="32"/>
        <v>0</v>
      </c>
      <c r="N226" s="57">
        <f t="shared" si="26"/>
        <v>0</v>
      </c>
      <c r="O226" s="57">
        <f t="shared" si="27"/>
        <v>0</v>
      </c>
      <c r="P226" s="57">
        <f t="shared" si="30"/>
        <v>0</v>
      </c>
      <c r="Q226" s="52"/>
      <c r="R226" s="57">
        <f t="shared" si="31"/>
        <v>0</v>
      </c>
      <c r="S226" s="76">
        <f>'дек 2018'!W226</f>
        <v>224.26190000000003</v>
      </c>
      <c r="T226" s="77">
        <f t="shared" si="28"/>
        <v>224.26190000000003</v>
      </c>
      <c r="U226" s="77"/>
      <c r="V226" s="52"/>
      <c r="W226" s="52">
        <f t="shared" si="29"/>
        <v>224.26190000000003</v>
      </c>
    </row>
    <row r="227" spans="1:23" ht="15" thickBot="1">
      <c r="A227" s="3">
        <v>1897013</v>
      </c>
      <c r="B227" s="83">
        <v>43400</v>
      </c>
      <c r="C227" s="4">
        <v>209</v>
      </c>
      <c r="D227" s="94">
        <v>2678</v>
      </c>
      <c r="E227" s="91">
        <v>1994</v>
      </c>
      <c r="F227" s="91">
        <v>500</v>
      </c>
      <c r="G227" s="4" t="s">
        <v>9</v>
      </c>
      <c r="H227" s="40">
        <f>E227-'май 2018'!E233</f>
        <v>223</v>
      </c>
      <c r="I227" s="42">
        <f>F227-'май 2018'!F233</f>
        <v>82</v>
      </c>
      <c r="J227" s="51">
        <f>'дек 2018'!E227</f>
        <v>1994</v>
      </c>
      <c r="K227" s="51">
        <f>'дек 2018'!F227</f>
        <v>500</v>
      </c>
      <c r="L227">
        <f t="shared" si="32"/>
        <v>0</v>
      </c>
      <c r="M227">
        <f t="shared" si="32"/>
        <v>0</v>
      </c>
      <c r="N227" s="57">
        <f t="shared" si="26"/>
        <v>0</v>
      </c>
      <c r="O227" s="57">
        <f t="shared" si="27"/>
        <v>0</v>
      </c>
      <c r="P227" s="57">
        <f t="shared" si="30"/>
        <v>0</v>
      </c>
      <c r="Q227" s="52"/>
      <c r="R227" s="57">
        <f t="shared" si="31"/>
        <v>0</v>
      </c>
      <c r="S227" s="76">
        <f>'дек 2018'!W227</f>
        <v>497.88140000000004</v>
      </c>
      <c r="T227" s="77">
        <f t="shared" si="28"/>
        <v>497.88140000000004</v>
      </c>
      <c r="U227" s="77"/>
      <c r="V227" s="52"/>
      <c r="W227" s="52">
        <f t="shared" si="29"/>
        <v>497.88140000000004</v>
      </c>
    </row>
    <row r="228" spans="1:23" ht="15" thickBot="1">
      <c r="A228" s="3">
        <v>1899197</v>
      </c>
      <c r="B228" s="83">
        <v>43400</v>
      </c>
      <c r="C228" s="4">
        <v>210</v>
      </c>
      <c r="D228" s="94">
        <v>8515</v>
      </c>
      <c r="E228" s="91">
        <v>5875</v>
      </c>
      <c r="F228" s="91">
        <v>2598</v>
      </c>
      <c r="G228" s="4" t="s">
        <v>9</v>
      </c>
      <c r="H228" s="40">
        <f>E228-'май 2018'!E234</f>
        <v>2225</v>
      </c>
      <c r="I228" s="42">
        <f>F228-'май 2018'!F234</f>
        <v>1020</v>
      </c>
      <c r="J228" s="51">
        <f>'дек 2018'!E228</f>
        <v>5431</v>
      </c>
      <c r="K228" s="51">
        <f>'дек 2018'!F228</f>
        <v>2361</v>
      </c>
      <c r="L228">
        <f t="shared" si="32"/>
        <v>444</v>
      </c>
      <c r="M228">
        <f t="shared" si="32"/>
        <v>237</v>
      </c>
      <c r="N228" s="57">
        <f t="shared" si="26"/>
        <v>2743.92</v>
      </c>
      <c r="O228" s="57">
        <f t="shared" si="27"/>
        <v>542.73</v>
      </c>
      <c r="P228" s="57">
        <f t="shared" si="30"/>
        <v>3286.65</v>
      </c>
      <c r="Q228" s="52"/>
      <c r="R228" s="102">
        <f t="shared" si="31"/>
        <v>3385.2494999999999</v>
      </c>
      <c r="S228" s="104">
        <f>'дек 2018'!W228</f>
        <v>-5.5958999999998014</v>
      </c>
      <c r="T228" s="97">
        <f t="shared" si="28"/>
        <v>3379.6536000000001</v>
      </c>
      <c r="U228" s="73">
        <v>4000</v>
      </c>
      <c r="V228" s="52">
        <f>U228-T228</f>
        <v>620.3463999999999</v>
      </c>
      <c r="W228" s="54">
        <f t="shared" si="29"/>
        <v>-620.3463999999999</v>
      </c>
    </row>
    <row r="229" spans="1:23" ht="15" thickBot="1">
      <c r="A229" s="6">
        <v>5038466</v>
      </c>
      <c r="B229" s="83">
        <v>43400</v>
      </c>
      <c r="C229" s="4" t="s">
        <v>31</v>
      </c>
      <c r="D229" s="94">
        <v>184626</v>
      </c>
      <c r="E229" s="91">
        <v>97751</v>
      </c>
      <c r="F229" s="91">
        <v>58391</v>
      </c>
      <c r="G229" s="8" t="s">
        <v>16</v>
      </c>
      <c r="H229" s="40">
        <f>E229-'май 2018'!E235</f>
        <v>6492</v>
      </c>
      <c r="I229" s="42">
        <f>F229-'май 2018'!F235</f>
        <v>4209</v>
      </c>
      <c r="J229" s="51">
        <f>'дек 2018'!E229</f>
        <v>95713</v>
      </c>
      <c r="K229" s="51">
        <f>'дек 2018'!F229</f>
        <v>56668</v>
      </c>
      <c r="L229">
        <f t="shared" si="32"/>
        <v>2038</v>
      </c>
      <c r="M229">
        <f t="shared" si="32"/>
        <v>1723</v>
      </c>
      <c r="N229" s="57">
        <f t="shared" si="26"/>
        <v>12594.84</v>
      </c>
      <c r="O229" s="57">
        <f t="shared" si="27"/>
        <v>3945.67</v>
      </c>
      <c r="P229" s="57">
        <f t="shared" si="30"/>
        <v>16540.510000000002</v>
      </c>
      <c r="Q229" s="52"/>
      <c r="R229" s="102">
        <f t="shared" si="31"/>
        <v>17036.725300000002</v>
      </c>
      <c r="S229" s="104">
        <f>'дек 2018'!W229</f>
        <v>0</v>
      </c>
      <c r="T229" s="96">
        <f t="shared" si="28"/>
        <v>17036.725300000002</v>
      </c>
      <c r="U229" s="62">
        <f>T229</f>
        <v>17036.725300000002</v>
      </c>
      <c r="V229" s="52"/>
      <c r="W229" s="52">
        <f t="shared" si="29"/>
        <v>0</v>
      </c>
    </row>
    <row r="230" spans="1:23" ht="15" thickBot="1">
      <c r="A230" s="3">
        <v>1892442</v>
      </c>
      <c r="B230" s="83">
        <v>43400</v>
      </c>
      <c r="C230" s="4">
        <v>212</v>
      </c>
      <c r="D230" s="94">
        <v>22567</v>
      </c>
      <c r="E230" s="91">
        <v>12889</v>
      </c>
      <c r="F230" s="91">
        <v>7634</v>
      </c>
      <c r="G230" s="4" t="s">
        <v>9</v>
      </c>
      <c r="H230" s="40">
        <f>E230-'май 2018'!E236</f>
        <v>9491</v>
      </c>
      <c r="I230" s="42">
        <f>F230-'май 2018'!F236</f>
        <v>5823</v>
      </c>
      <c r="J230" s="51">
        <f>'дек 2018'!E230</f>
        <v>10770</v>
      </c>
      <c r="K230" s="51">
        <f>'дек 2018'!F230</f>
        <v>6446</v>
      </c>
      <c r="L230">
        <f t="shared" si="32"/>
        <v>2119</v>
      </c>
      <c r="M230">
        <f t="shared" si="32"/>
        <v>1188</v>
      </c>
      <c r="N230" s="57">
        <f t="shared" si="26"/>
        <v>13095.42</v>
      </c>
      <c r="O230" s="57">
        <f t="shared" si="27"/>
        <v>2720.52</v>
      </c>
      <c r="P230" s="57">
        <f t="shared" si="30"/>
        <v>15815.94</v>
      </c>
      <c r="Q230" s="52"/>
      <c r="R230" s="102">
        <f>P230+P230*3%-Q230</f>
        <v>16290.4182</v>
      </c>
      <c r="S230" s="104">
        <f>'дек 2018'!W230</f>
        <v>15559.181</v>
      </c>
      <c r="T230" s="96">
        <f t="shared" si="28"/>
        <v>31849.599200000001</v>
      </c>
      <c r="U230" s="77"/>
      <c r="V230" s="52">
        <f>U230-T230</f>
        <v>-31849.599200000001</v>
      </c>
      <c r="W230" s="52">
        <f t="shared" si="29"/>
        <v>31849.599200000001</v>
      </c>
    </row>
    <row r="231" spans="1:23" ht="15" thickBot="1">
      <c r="A231" s="3">
        <v>1899368</v>
      </c>
      <c r="B231" s="83">
        <v>43400</v>
      </c>
      <c r="C231" s="4">
        <v>213</v>
      </c>
      <c r="D231" s="94">
        <v>1573</v>
      </c>
      <c r="E231" s="91">
        <v>1057</v>
      </c>
      <c r="F231" s="91">
        <v>515</v>
      </c>
      <c r="G231" s="4" t="s">
        <v>9</v>
      </c>
      <c r="H231" s="40">
        <f>E231-'май 2018'!E237</f>
        <v>252</v>
      </c>
      <c r="I231" s="42">
        <f>F231-'май 2018'!F237</f>
        <v>193</v>
      </c>
      <c r="J231" s="51">
        <f>'дек 2018'!E231</f>
        <v>1057</v>
      </c>
      <c r="K231" s="51">
        <f>'дек 2018'!F231</f>
        <v>515</v>
      </c>
      <c r="L231">
        <f t="shared" si="32"/>
        <v>0</v>
      </c>
      <c r="M231">
        <f t="shared" si="32"/>
        <v>0</v>
      </c>
      <c r="N231" s="57">
        <f t="shared" si="26"/>
        <v>0</v>
      </c>
      <c r="O231" s="57">
        <f t="shared" si="27"/>
        <v>0</v>
      </c>
      <c r="P231" s="57">
        <f t="shared" si="30"/>
        <v>0</v>
      </c>
      <c r="Q231" s="52"/>
      <c r="R231" s="57">
        <f t="shared" si="31"/>
        <v>0</v>
      </c>
      <c r="S231" s="76">
        <f>'дек 2018'!W231</f>
        <v>0</v>
      </c>
      <c r="T231" s="77">
        <f t="shared" si="28"/>
        <v>0</v>
      </c>
      <c r="U231" s="77"/>
      <c r="V231" s="52"/>
      <c r="W231" s="52">
        <f t="shared" si="29"/>
        <v>0</v>
      </c>
    </row>
    <row r="232" spans="1:23" ht="15" thickBot="1">
      <c r="A232" s="3">
        <v>1899373</v>
      </c>
      <c r="B232" s="83">
        <v>43400</v>
      </c>
      <c r="C232" s="4">
        <v>214</v>
      </c>
      <c r="D232" s="94">
        <v>1500</v>
      </c>
      <c r="E232" s="91">
        <v>913</v>
      </c>
      <c r="F232" s="91">
        <v>370</v>
      </c>
      <c r="G232" s="4" t="s">
        <v>9</v>
      </c>
      <c r="H232" s="40">
        <f>E232-'май 2018'!E238</f>
        <v>136</v>
      </c>
      <c r="I232" s="42">
        <f>F232-'май 2018'!F238</f>
        <v>59</v>
      </c>
      <c r="J232" s="51">
        <f>'дек 2018'!E232</f>
        <v>913</v>
      </c>
      <c r="K232" s="51">
        <f>'дек 2018'!F232</f>
        <v>370</v>
      </c>
      <c r="L232">
        <f t="shared" si="32"/>
        <v>0</v>
      </c>
      <c r="M232">
        <f t="shared" si="32"/>
        <v>0</v>
      </c>
      <c r="N232" s="57">
        <f t="shared" si="26"/>
        <v>0</v>
      </c>
      <c r="O232" s="57">
        <f t="shared" si="27"/>
        <v>0</v>
      </c>
      <c r="P232" s="57">
        <f t="shared" si="30"/>
        <v>0</v>
      </c>
      <c r="Q232" s="52"/>
      <c r="R232" s="57">
        <f t="shared" si="31"/>
        <v>0</v>
      </c>
      <c r="S232" s="76">
        <f>'дек 2018'!W232</f>
        <v>6.2624000000000004</v>
      </c>
      <c r="T232" s="77">
        <f t="shared" si="28"/>
        <v>6.2624000000000004</v>
      </c>
      <c r="U232" s="77"/>
      <c r="V232" s="52"/>
      <c r="W232" s="52">
        <f t="shared" si="29"/>
        <v>6.2624000000000004</v>
      </c>
    </row>
    <row r="233" spans="1:23" ht="15" thickBot="1">
      <c r="A233" s="3">
        <v>1892709</v>
      </c>
      <c r="B233" s="83">
        <v>43400</v>
      </c>
      <c r="C233" s="4">
        <v>215</v>
      </c>
      <c r="D233" s="94">
        <v>5336</v>
      </c>
      <c r="E233" s="91">
        <v>2744</v>
      </c>
      <c r="F233" s="91">
        <v>2109</v>
      </c>
      <c r="G233" s="4" t="s">
        <v>9</v>
      </c>
      <c r="H233" s="40">
        <f>E233-'май 2018'!E239</f>
        <v>305</v>
      </c>
      <c r="I233" s="42">
        <f>F233-'май 2018'!F239</f>
        <v>170</v>
      </c>
      <c r="J233" s="51">
        <f>'дек 2018'!E233</f>
        <v>2744</v>
      </c>
      <c r="K233" s="51">
        <f>'дек 2018'!F233</f>
        <v>2109</v>
      </c>
      <c r="L233">
        <f t="shared" si="32"/>
        <v>0</v>
      </c>
      <c r="M233">
        <f t="shared" si="32"/>
        <v>0</v>
      </c>
      <c r="N233" s="57">
        <f t="shared" si="26"/>
        <v>0</v>
      </c>
      <c r="O233" s="57">
        <f t="shared" si="27"/>
        <v>0</v>
      </c>
      <c r="P233" s="57">
        <f t="shared" si="30"/>
        <v>0</v>
      </c>
      <c r="Q233" s="52"/>
      <c r="R233" s="57">
        <f t="shared" si="31"/>
        <v>0</v>
      </c>
      <c r="S233" s="76">
        <f>'дек 2018'!W233</f>
        <v>493.74699999999996</v>
      </c>
      <c r="T233" s="88">
        <f t="shared" si="28"/>
        <v>493.74699999999996</v>
      </c>
      <c r="U233" s="77"/>
      <c r="V233" s="52"/>
      <c r="W233" s="52">
        <f t="shared" si="29"/>
        <v>493.74699999999996</v>
      </c>
    </row>
    <row r="234" spans="1:23" ht="15" thickBot="1">
      <c r="A234" s="3">
        <v>1893414</v>
      </c>
      <c r="B234" s="83">
        <v>43400</v>
      </c>
      <c r="C234" s="4">
        <v>216</v>
      </c>
      <c r="D234" s="94">
        <v>3587</v>
      </c>
      <c r="E234" s="91">
        <v>2117</v>
      </c>
      <c r="F234" s="91">
        <v>1240</v>
      </c>
      <c r="G234" s="4" t="s">
        <v>9</v>
      </c>
      <c r="H234" s="40">
        <f>E234-'май 2018'!E240</f>
        <v>361</v>
      </c>
      <c r="I234" s="42">
        <f>F234-'май 2018'!F240</f>
        <v>75</v>
      </c>
      <c r="J234" s="51">
        <f>'дек 2018'!E234</f>
        <v>2117</v>
      </c>
      <c r="K234" s="51">
        <f>'дек 2018'!F234</f>
        <v>1240</v>
      </c>
      <c r="L234">
        <f t="shared" si="32"/>
        <v>0</v>
      </c>
      <c r="M234">
        <f t="shared" si="32"/>
        <v>0</v>
      </c>
      <c r="N234" s="57">
        <f t="shared" si="26"/>
        <v>0</v>
      </c>
      <c r="O234" s="57">
        <f t="shared" si="27"/>
        <v>0</v>
      </c>
      <c r="P234" s="57">
        <f t="shared" si="30"/>
        <v>0</v>
      </c>
      <c r="Q234" s="52"/>
      <c r="R234" s="57">
        <f t="shared" si="31"/>
        <v>0</v>
      </c>
      <c r="S234" s="104">
        <f>'дек 2018'!W234</f>
        <v>1673.2604000000001</v>
      </c>
      <c r="T234" s="96">
        <f t="shared" si="28"/>
        <v>1673.2604000000001</v>
      </c>
      <c r="U234" s="62">
        <f>T234</f>
        <v>1673.2604000000001</v>
      </c>
      <c r="V234" s="52"/>
      <c r="W234" s="52">
        <f t="shared" si="29"/>
        <v>0</v>
      </c>
    </row>
    <row r="235" spans="1:23" ht="15" thickBot="1">
      <c r="A235" s="3">
        <v>1898643</v>
      </c>
      <c r="B235" s="83">
        <v>43400</v>
      </c>
      <c r="C235" s="4">
        <v>217</v>
      </c>
      <c r="D235" s="94">
        <v>12541</v>
      </c>
      <c r="E235" s="91">
        <v>7263</v>
      </c>
      <c r="F235" s="91">
        <v>4879</v>
      </c>
      <c r="G235" s="4" t="s">
        <v>9</v>
      </c>
      <c r="H235" s="40">
        <f>E235-'май 2018'!E241</f>
        <v>541</v>
      </c>
      <c r="I235" s="42">
        <f>F235-'май 2018'!F241</f>
        <v>737</v>
      </c>
      <c r="J235" s="51">
        <f>'дек 2018'!E235</f>
        <v>7159</v>
      </c>
      <c r="K235" s="51">
        <f>'дек 2018'!F235</f>
        <v>4468</v>
      </c>
      <c r="L235">
        <f t="shared" si="32"/>
        <v>104</v>
      </c>
      <c r="M235">
        <f t="shared" si="32"/>
        <v>411</v>
      </c>
      <c r="N235" s="57">
        <f t="shared" si="26"/>
        <v>642.72</v>
      </c>
      <c r="O235" s="57">
        <f t="shared" si="27"/>
        <v>941.19</v>
      </c>
      <c r="P235" s="57">
        <f t="shared" si="30"/>
        <v>1583.91</v>
      </c>
      <c r="Q235" s="52"/>
      <c r="R235" s="57">
        <f t="shared" si="31"/>
        <v>1631.4273000000001</v>
      </c>
      <c r="S235" s="76">
        <f>'дек 2018'!W235</f>
        <v>-2527.9398999999999</v>
      </c>
      <c r="T235" s="100">
        <f t="shared" si="28"/>
        <v>-896.51259999999979</v>
      </c>
      <c r="U235" s="71"/>
      <c r="V235" s="52"/>
      <c r="W235" s="54">
        <f t="shared" si="29"/>
        <v>-896.51259999999979</v>
      </c>
    </row>
    <row r="236" spans="1:23" ht="15" thickBot="1">
      <c r="A236" s="3">
        <v>1896535</v>
      </c>
      <c r="B236" s="83">
        <v>43400</v>
      </c>
      <c r="C236" s="4">
        <v>218</v>
      </c>
      <c r="D236" s="94">
        <v>4334</v>
      </c>
      <c r="E236" s="91">
        <v>2837</v>
      </c>
      <c r="F236" s="91">
        <v>1264</v>
      </c>
      <c r="G236" s="4" t="s">
        <v>9</v>
      </c>
      <c r="H236" s="40">
        <f>E236-'май 2018'!E242</f>
        <v>421</v>
      </c>
      <c r="I236" s="42">
        <f>F236-'май 2018'!F242</f>
        <v>170</v>
      </c>
      <c r="J236" s="51">
        <f>'дек 2018'!E236</f>
        <v>2837</v>
      </c>
      <c r="K236" s="51">
        <f>'дек 2018'!F236</f>
        <v>1264</v>
      </c>
      <c r="L236">
        <f t="shared" si="32"/>
        <v>0</v>
      </c>
      <c r="M236">
        <f t="shared" si="32"/>
        <v>0</v>
      </c>
      <c r="N236" s="57">
        <f t="shared" si="26"/>
        <v>0</v>
      </c>
      <c r="O236" s="57">
        <f t="shared" si="27"/>
        <v>0</v>
      </c>
      <c r="P236" s="57">
        <f t="shared" si="30"/>
        <v>0</v>
      </c>
      <c r="Q236" s="52"/>
      <c r="R236" s="57">
        <f t="shared" si="31"/>
        <v>0</v>
      </c>
      <c r="S236" s="76">
        <f>'дек 2018'!W236</f>
        <v>297.7833</v>
      </c>
      <c r="T236" s="77">
        <f t="shared" si="28"/>
        <v>297.7833</v>
      </c>
      <c r="U236" s="77"/>
      <c r="V236" s="52"/>
      <c r="W236" s="52">
        <f t="shared" si="29"/>
        <v>297.7833</v>
      </c>
    </row>
    <row r="237" spans="1:23" ht="15" thickBot="1">
      <c r="A237" s="3">
        <v>1740616</v>
      </c>
      <c r="B237" s="83">
        <v>43400</v>
      </c>
      <c r="C237" s="4">
        <v>219</v>
      </c>
      <c r="D237" s="94">
        <v>1208</v>
      </c>
      <c r="E237" s="91">
        <v>761</v>
      </c>
      <c r="F237" s="91">
        <v>186</v>
      </c>
      <c r="G237" s="4" t="s">
        <v>9</v>
      </c>
      <c r="H237" s="40">
        <f>E237-'май 2018'!E243</f>
        <v>40</v>
      </c>
      <c r="I237" s="42">
        <f>F237-'май 2018'!F243</f>
        <v>11</v>
      </c>
      <c r="J237" s="51">
        <f>'дек 2018'!E237</f>
        <v>761</v>
      </c>
      <c r="K237" s="51">
        <f>'дек 2018'!F237</f>
        <v>186</v>
      </c>
      <c r="L237">
        <f t="shared" si="32"/>
        <v>0</v>
      </c>
      <c r="M237">
        <f t="shared" si="32"/>
        <v>0</v>
      </c>
      <c r="N237" s="57">
        <f t="shared" si="26"/>
        <v>0</v>
      </c>
      <c r="O237" s="57">
        <f t="shared" si="27"/>
        <v>0</v>
      </c>
      <c r="P237" s="57">
        <f t="shared" si="30"/>
        <v>0</v>
      </c>
      <c r="Q237" s="52"/>
      <c r="R237" s="57">
        <f t="shared" si="31"/>
        <v>0</v>
      </c>
      <c r="S237" s="76">
        <f>'дек 2018'!W237</f>
        <v>71.893999999999991</v>
      </c>
      <c r="T237" s="77">
        <f t="shared" si="28"/>
        <v>71.893999999999991</v>
      </c>
      <c r="U237" s="77"/>
      <c r="V237" s="52"/>
      <c r="W237" s="52">
        <f t="shared" si="29"/>
        <v>71.893999999999991</v>
      </c>
    </row>
    <row r="238" spans="1:23" ht="15" thickBot="1">
      <c r="A238" s="3">
        <v>1792893</v>
      </c>
      <c r="B238" s="83">
        <v>43400</v>
      </c>
      <c r="C238" s="4">
        <v>220</v>
      </c>
      <c r="D238" s="94">
        <v>6045</v>
      </c>
      <c r="E238" s="91">
        <v>3541</v>
      </c>
      <c r="F238" s="91">
        <v>1999</v>
      </c>
      <c r="G238" s="4" t="s">
        <v>9</v>
      </c>
      <c r="H238" s="40">
        <f>E238-'май 2018'!E244</f>
        <v>797</v>
      </c>
      <c r="I238" s="42">
        <f>F238-'май 2018'!F244</f>
        <v>462</v>
      </c>
      <c r="J238" s="51">
        <f>'дек 2018'!E238</f>
        <v>3541</v>
      </c>
      <c r="K238" s="51">
        <f>'дек 2018'!F238</f>
        <v>1999</v>
      </c>
      <c r="L238">
        <f t="shared" si="32"/>
        <v>0</v>
      </c>
      <c r="M238">
        <f t="shared" si="32"/>
        <v>0</v>
      </c>
      <c r="N238" s="57">
        <f t="shared" si="26"/>
        <v>0</v>
      </c>
      <c r="O238" s="57">
        <f t="shared" si="27"/>
        <v>0</v>
      </c>
      <c r="P238" s="57">
        <f t="shared" si="30"/>
        <v>0</v>
      </c>
      <c r="Q238" s="52"/>
      <c r="R238" s="57">
        <f t="shared" si="31"/>
        <v>0</v>
      </c>
      <c r="S238" s="76">
        <f>'дек 2018'!W238</f>
        <v>-556.73320000000001</v>
      </c>
      <c r="T238" s="100">
        <f t="shared" si="28"/>
        <v>-556.73320000000001</v>
      </c>
      <c r="U238" s="77"/>
      <c r="V238" s="52"/>
      <c r="W238" s="54">
        <f t="shared" si="29"/>
        <v>-556.73320000000001</v>
      </c>
    </row>
    <row r="239" spans="1:23" ht="15" thickBot="1">
      <c r="A239" s="3">
        <v>1897101</v>
      </c>
      <c r="B239" s="83">
        <v>43400</v>
      </c>
      <c r="C239" s="4">
        <v>221</v>
      </c>
      <c r="D239" s="94">
        <v>5218</v>
      </c>
      <c r="E239" s="91">
        <v>3587</v>
      </c>
      <c r="F239" s="91">
        <v>1010</v>
      </c>
      <c r="G239" s="4" t="s">
        <v>9</v>
      </c>
      <c r="H239" s="40">
        <f>E239-'май 2018'!E245</f>
        <v>527</v>
      </c>
      <c r="I239" s="42">
        <f>F239-'май 2018'!F245</f>
        <v>128</v>
      </c>
      <c r="J239" s="51">
        <f>'дек 2018'!E239</f>
        <v>3587</v>
      </c>
      <c r="K239" s="51">
        <f>'дек 2018'!F239</f>
        <v>1009</v>
      </c>
      <c r="L239">
        <f t="shared" si="32"/>
        <v>0</v>
      </c>
      <c r="M239">
        <f t="shared" si="32"/>
        <v>1</v>
      </c>
      <c r="N239" s="57">
        <f t="shared" si="26"/>
        <v>0</v>
      </c>
      <c r="O239" s="57">
        <f t="shared" si="27"/>
        <v>2.29</v>
      </c>
      <c r="P239" s="57">
        <f t="shared" si="30"/>
        <v>2.29</v>
      </c>
      <c r="Q239" s="52"/>
      <c r="R239" s="57">
        <f t="shared" si="31"/>
        <v>2.3587000000000002</v>
      </c>
      <c r="S239" s="76">
        <f>'дек 2018'!W239</f>
        <v>6.2624000000000004</v>
      </c>
      <c r="T239" s="97">
        <f t="shared" si="28"/>
        <v>8.6211000000000002</v>
      </c>
      <c r="U239" s="71"/>
      <c r="V239" s="52"/>
      <c r="W239" s="52">
        <f t="shared" si="29"/>
        <v>8.6211000000000002</v>
      </c>
    </row>
    <row r="240" spans="1:23" ht="15" thickBot="1">
      <c r="A240" s="3">
        <v>1899043</v>
      </c>
      <c r="B240" s="83">
        <v>43400</v>
      </c>
      <c r="C240" s="4">
        <v>222</v>
      </c>
      <c r="D240" s="94">
        <v>44718</v>
      </c>
      <c r="E240" s="91">
        <v>28802</v>
      </c>
      <c r="F240" s="91">
        <v>15801</v>
      </c>
      <c r="G240" s="4" t="s">
        <v>9</v>
      </c>
      <c r="H240" s="40">
        <f>E240-'май 2018'!E246</f>
        <v>2696</v>
      </c>
      <c r="I240" s="42">
        <f>F240-'май 2018'!F246</f>
        <v>1388</v>
      </c>
      <c r="J240" s="51">
        <f>'дек 2018'!E240</f>
        <v>28122</v>
      </c>
      <c r="K240" s="51">
        <f>'дек 2018'!F240</f>
        <v>15420</v>
      </c>
      <c r="L240">
        <f t="shared" si="32"/>
        <v>680</v>
      </c>
      <c r="M240">
        <f t="shared" si="32"/>
        <v>381</v>
      </c>
      <c r="N240" s="57">
        <f t="shared" si="26"/>
        <v>4202.3999999999996</v>
      </c>
      <c r="O240" s="57">
        <f t="shared" si="27"/>
        <v>872.49</v>
      </c>
      <c r="P240" s="57">
        <f t="shared" si="30"/>
        <v>5074.8899999999994</v>
      </c>
      <c r="Q240" s="52"/>
      <c r="R240" s="102">
        <f t="shared" si="31"/>
        <v>5227.1366999999991</v>
      </c>
      <c r="S240" s="104">
        <f>'дек 2018'!W240</f>
        <v>0</v>
      </c>
      <c r="T240" s="96">
        <f t="shared" si="28"/>
        <v>5227.1366999999991</v>
      </c>
      <c r="U240" s="77"/>
      <c r="V240" s="52"/>
      <c r="W240" s="52">
        <f t="shared" si="29"/>
        <v>5227.1366999999991</v>
      </c>
    </row>
    <row r="241" spans="1:23" ht="15" thickBot="1">
      <c r="A241" s="3">
        <v>1899227</v>
      </c>
      <c r="B241" s="83">
        <v>43400</v>
      </c>
      <c r="C241" s="4">
        <v>223</v>
      </c>
      <c r="D241" s="94">
        <v>2225</v>
      </c>
      <c r="E241" s="91">
        <v>1201</v>
      </c>
      <c r="F241" s="91">
        <v>1019</v>
      </c>
      <c r="G241" s="4" t="s">
        <v>9</v>
      </c>
      <c r="H241" s="40">
        <f>E241-'май 2018'!E247</f>
        <v>408</v>
      </c>
      <c r="I241" s="42">
        <f>F241-'май 2018'!F247</f>
        <v>327</v>
      </c>
      <c r="J241" s="51">
        <f>'дек 2018'!E241</f>
        <v>1201</v>
      </c>
      <c r="K241" s="51">
        <f>'дек 2018'!F241</f>
        <v>1019</v>
      </c>
      <c r="L241">
        <f t="shared" si="32"/>
        <v>0</v>
      </c>
      <c r="M241">
        <f t="shared" si="32"/>
        <v>0</v>
      </c>
      <c r="N241" s="57">
        <f t="shared" si="26"/>
        <v>0</v>
      </c>
      <c r="O241" s="57">
        <f t="shared" si="27"/>
        <v>0</v>
      </c>
      <c r="P241" s="57">
        <f t="shared" si="30"/>
        <v>0</v>
      </c>
      <c r="Q241" s="52"/>
      <c r="R241" s="57">
        <f t="shared" si="31"/>
        <v>0</v>
      </c>
      <c r="S241" s="76">
        <f>'дек 2018'!W241</f>
        <v>171.79370000000003</v>
      </c>
      <c r="T241" s="77">
        <f t="shared" si="28"/>
        <v>171.79370000000003</v>
      </c>
      <c r="U241" s="77"/>
      <c r="V241" s="52"/>
      <c r="W241" s="52">
        <f t="shared" si="29"/>
        <v>171.79370000000003</v>
      </c>
    </row>
    <row r="242" spans="1:23" ht="15" thickBot="1">
      <c r="A242" s="3">
        <v>1889771</v>
      </c>
      <c r="B242" s="83">
        <v>43400</v>
      </c>
      <c r="C242" s="4">
        <v>224</v>
      </c>
      <c r="D242" s="94">
        <v>16996</v>
      </c>
      <c r="E242" s="91">
        <v>11370</v>
      </c>
      <c r="F242" s="91">
        <v>5618</v>
      </c>
      <c r="G242" s="4" t="s">
        <v>9</v>
      </c>
      <c r="H242" s="40">
        <f>E242-'май 2018'!E248</f>
        <v>966</v>
      </c>
      <c r="I242" s="42">
        <f>F242-'май 2018'!F248</f>
        <v>497</v>
      </c>
      <c r="J242" s="51">
        <f>'дек 2018'!E242</f>
        <v>11370</v>
      </c>
      <c r="K242" s="51">
        <f>'дек 2018'!F242</f>
        <v>5618</v>
      </c>
      <c r="L242">
        <f t="shared" si="32"/>
        <v>0</v>
      </c>
      <c r="M242">
        <f t="shared" si="32"/>
        <v>0</v>
      </c>
      <c r="N242" s="57">
        <f t="shared" si="26"/>
        <v>0</v>
      </c>
      <c r="O242" s="57">
        <f t="shared" si="27"/>
        <v>0</v>
      </c>
      <c r="P242" s="57">
        <f t="shared" si="30"/>
        <v>0</v>
      </c>
      <c r="Q242" s="52">
        <f>'дек 2018'!V242</f>
        <v>0.84750000000002501</v>
      </c>
      <c r="R242" s="54">
        <f t="shared" si="31"/>
        <v>-0.84750000000002501</v>
      </c>
      <c r="S242" s="76">
        <f>'дек 2018'!W242</f>
        <v>0</v>
      </c>
      <c r="T242" s="100">
        <f t="shared" si="28"/>
        <v>-0.84750000000002501</v>
      </c>
      <c r="U242" s="77"/>
      <c r="V242" s="52"/>
      <c r="W242" s="54">
        <f t="shared" si="29"/>
        <v>-0.84750000000002501</v>
      </c>
    </row>
    <row r="243" spans="1:23" ht="15" thickBot="1">
      <c r="A243" s="3">
        <v>1899013</v>
      </c>
      <c r="B243" s="83">
        <v>43400</v>
      </c>
      <c r="C243" s="56">
        <v>225</v>
      </c>
      <c r="D243" s="94">
        <v>13590</v>
      </c>
      <c r="E243" s="91">
        <v>8736</v>
      </c>
      <c r="F243" s="91">
        <v>3678</v>
      </c>
      <c r="G243" s="4" t="s">
        <v>9</v>
      </c>
      <c r="H243" s="40">
        <f>E243-'май 2018'!E249</f>
        <v>764</v>
      </c>
      <c r="I243" s="42">
        <f>F243-'май 2018'!F249</f>
        <v>318</v>
      </c>
      <c r="J243" s="51">
        <f>'дек 2018'!E243</f>
        <v>8736</v>
      </c>
      <c r="K243" s="51">
        <f>'дек 2018'!F243</f>
        <v>3678</v>
      </c>
      <c r="L243">
        <f t="shared" si="32"/>
        <v>0</v>
      </c>
      <c r="M243">
        <f t="shared" si="32"/>
        <v>0</v>
      </c>
      <c r="N243" s="57">
        <f t="shared" si="26"/>
        <v>0</v>
      </c>
      <c r="O243" s="57">
        <f t="shared" si="27"/>
        <v>0</v>
      </c>
      <c r="P243" s="57">
        <f t="shared" si="30"/>
        <v>0</v>
      </c>
      <c r="Q243" s="52"/>
      <c r="R243" s="57">
        <f t="shared" si="31"/>
        <v>0</v>
      </c>
      <c r="S243" s="104">
        <f>'дек 2018'!W243</f>
        <v>395.14080000000001</v>
      </c>
      <c r="T243" s="96">
        <f t="shared" si="28"/>
        <v>395.14080000000001</v>
      </c>
      <c r="U243" s="77"/>
      <c r="V243" s="52"/>
      <c r="W243" s="52">
        <f t="shared" si="29"/>
        <v>395.14080000000001</v>
      </c>
    </row>
    <row r="244" spans="1:23" ht="15" thickBot="1">
      <c r="A244" s="3">
        <v>1899223</v>
      </c>
      <c r="B244" s="83">
        <v>43400</v>
      </c>
      <c r="C244" s="56">
        <v>226</v>
      </c>
      <c r="D244" s="94">
        <v>21274</v>
      </c>
      <c r="E244" s="91">
        <v>14021</v>
      </c>
      <c r="F244" s="91">
        <v>7222</v>
      </c>
      <c r="G244" s="4" t="s">
        <v>9</v>
      </c>
      <c r="H244" s="40">
        <f>E244-'май 2018'!E250</f>
        <v>768</v>
      </c>
      <c r="I244" s="42">
        <f>F244-'май 2018'!F250</f>
        <v>187</v>
      </c>
      <c r="J244" s="51">
        <f>'дек 2018'!E244</f>
        <v>14021</v>
      </c>
      <c r="K244" s="51">
        <f>'дек 2018'!F244</f>
        <v>7222</v>
      </c>
      <c r="L244">
        <f t="shared" si="32"/>
        <v>0</v>
      </c>
      <c r="M244">
        <f t="shared" si="32"/>
        <v>0</v>
      </c>
      <c r="N244" s="57">
        <f t="shared" si="26"/>
        <v>0</v>
      </c>
      <c r="O244" s="57">
        <f t="shared" si="27"/>
        <v>0</v>
      </c>
      <c r="P244" s="57">
        <f t="shared" si="30"/>
        <v>0</v>
      </c>
      <c r="Q244" s="52"/>
      <c r="R244" s="57">
        <f t="shared" si="31"/>
        <v>0</v>
      </c>
      <c r="S244" s="76">
        <f>'дек 2018'!W244</f>
        <v>-86</v>
      </c>
      <c r="T244" s="100">
        <f t="shared" si="28"/>
        <v>-86</v>
      </c>
      <c r="U244" s="77"/>
      <c r="V244" s="52"/>
      <c r="W244" s="54">
        <f t="shared" si="29"/>
        <v>-86</v>
      </c>
    </row>
    <row r="245" spans="1:23" ht="15" thickBot="1">
      <c r="A245" s="3">
        <v>1899128</v>
      </c>
      <c r="B245" s="83">
        <v>43400</v>
      </c>
      <c r="C245" s="4">
        <v>227</v>
      </c>
      <c r="D245" s="94">
        <v>6228</v>
      </c>
      <c r="E245" s="91">
        <v>3552</v>
      </c>
      <c r="F245" s="91">
        <v>2591</v>
      </c>
      <c r="G245" s="4" t="s">
        <v>9</v>
      </c>
      <c r="H245" s="40">
        <f>E245-'май 2018'!E251</f>
        <v>436</v>
      </c>
      <c r="I245" s="42">
        <f>F245-'май 2018'!F251</f>
        <v>277</v>
      </c>
      <c r="J245" s="51">
        <f>'дек 2018'!E245</f>
        <v>3552</v>
      </c>
      <c r="K245" s="51">
        <f>'дек 2018'!F245</f>
        <v>2591</v>
      </c>
      <c r="L245">
        <f t="shared" ref="L245:M251" si="33">E245-J245</f>
        <v>0</v>
      </c>
      <c r="M245">
        <f t="shared" si="33"/>
        <v>0</v>
      </c>
      <c r="N245" s="57">
        <f t="shared" si="26"/>
        <v>0</v>
      </c>
      <c r="O245" s="57">
        <f t="shared" si="27"/>
        <v>0</v>
      </c>
      <c r="P245" s="57">
        <f t="shared" si="30"/>
        <v>0</v>
      </c>
      <c r="Q245" s="52"/>
      <c r="R245" s="57">
        <f t="shared" si="31"/>
        <v>0</v>
      </c>
      <c r="S245" s="76">
        <f>'дек 2018'!W245</f>
        <v>3372.3539000000001</v>
      </c>
      <c r="T245" s="88">
        <f t="shared" si="28"/>
        <v>3372.3539000000001</v>
      </c>
      <c r="U245" s="77"/>
      <c r="V245" s="52"/>
      <c r="W245" s="52">
        <f t="shared" si="29"/>
        <v>3372.3539000000001</v>
      </c>
    </row>
    <row r="246" spans="1:23" ht="15" thickBot="1">
      <c r="A246" s="3">
        <v>1899037</v>
      </c>
      <c r="B246" s="83">
        <v>43400</v>
      </c>
      <c r="C246" s="4">
        <v>228</v>
      </c>
      <c r="D246" s="94">
        <v>18532</v>
      </c>
      <c r="E246" s="91">
        <v>12427</v>
      </c>
      <c r="F246" s="91">
        <v>5915</v>
      </c>
      <c r="G246" s="4" t="s">
        <v>9</v>
      </c>
      <c r="H246" s="40">
        <f>E246-'май 2018'!E252</f>
        <v>729</v>
      </c>
      <c r="I246" s="42">
        <f>F246-'май 2018'!F252</f>
        <v>351</v>
      </c>
      <c r="J246" s="51">
        <f>'дек 2018'!E246</f>
        <v>12427</v>
      </c>
      <c r="K246" s="51">
        <f>'дек 2018'!F246</f>
        <v>5915</v>
      </c>
      <c r="L246">
        <f t="shared" si="33"/>
        <v>0</v>
      </c>
      <c r="M246">
        <f t="shared" si="33"/>
        <v>0</v>
      </c>
      <c r="N246" s="57">
        <f t="shared" si="26"/>
        <v>0</v>
      </c>
      <c r="O246" s="57">
        <f t="shared" si="27"/>
        <v>0</v>
      </c>
      <c r="P246" s="57">
        <f t="shared" si="30"/>
        <v>0</v>
      </c>
      <c r="Q246" s="52"/>
      <c r="R246" s="57">
        <f t="shared" si="31"/>
        <v>0</v>
      </c>
      <c r="S246" s="76">
        <f>'дек 2018'!W246</f>
        <v>18.787200000000002</v>
      </c>
      <c r="T246" s="96">
        <f>R246+S246</f>
        <v>18.787200000000002</v>
      </c>
      <c r="U246" s="77"/>
      <c r="V246" s="52"/>
      <c r="W246" s="52">
        <f t="shared" si="29"/>
        <v>18.787200000000002</v>
      </c>
    </row>
    <row r="247" spans="1:23" ht="15" thickBot="1">
      <c r="A247" s="3">
        <v>2825538</v>
      </c>
      <c r="B247" s="83">
        <v>43400</v>
      </c>
      <c r="C247" s="4">
        <v>229</v>
      </c>
      <c r="D247" s="94">
        <v>114</v>
      </c>
      <c r="E247" s="91">
        <v>113</v>
      </c>
      <c r="F247" s="91">
        <v>1</v>
      </c>
      <c r="G247" s="56" t="s">
        <v>9</v>
      </c>
      <c r="H247" s="65">
        <f>E247-'май 2018'!E253</f>
        <v>113</v>
      </c>
      <c r="I247" s="66">
        <f>F247-'май 2018'!F253</f>
        <v>1</v>
      </c>
      <c r="J247" s="51">
        <f>'дек 2018'!E247</f>
        <v>113</v>
      </c>
      <c r="K247" s="51">
        <f>'дек 2018'!F247</f>
        <v>1</v>
      </c>
      <c r="L247">
        <f t="shared" si="33"/>
        <v>0</v>
      </c>
      <c r="M247">
        <f t="shared" si="33"/>
        <v>0</v>
      </c>
      <c r="N247" s="57">
        <f t="shared" si="26"/>
        <v>0</v>
      </c>
      <c r="O247" s="57">
        <f t="shared" si="27"/>
        <v>0</v>
      </c>
      <c r="P247" s="57">
        <f t="shared" si="30"/>
        <v>0</v>
      </c>
      <c r="Q247" s="52"/>
      <c r="R247" s="57">
        <f t="shared" si="31"/>
        <v>0</v>
      </c>
      <c r="S247" s="76">
        <f>'дек 2018'!W247</f>
        <v>0</v>
      </c>
      <c r="T247" s="96">
        <f t="shared" si="28"/>
        <v>0</v>
      </c>
      <c r="U247" s="77"/>
      <c r="V247" s="52"/>
      <c r="W247" s="52">
        <f t="shared" si="29"/>
        <v>0</v>
      </c>
    </row>
    <row r="248" spans="1:23" ht="15" thickBot="1">
      <c r="A248" s="3">
        <v>1899092</v>
      </c>
      <c r="B248" s="83">
        <v>43400</v>
      </c>
      <c r="C248" s="4">
        <v>230</v>
      </c>
      <c r="D248" s="94">
        <v>4112</v>
      </c>
      <c r="E248" s="91">
        <v>3030</v>
      </c>
      <c r="F248" s="91">
        <v>972</v>
      </c>
      <c r="G248" s="4" t="s">
        <v>9</v>
      </c>
      <c r="H248" s="40">
        <f>E248-'май 2018'!E254</f>
        <v>203</v>
      </c>
      <c r="I248" s="42">
        <f>F248-'май 2018'!F254</f>
        <v>38</v>
      </c>
      <c r="J248" s="51">
        <f>'дек 2018'!E248</f>
        <v>3029</v>
      </c>
      <c r="K248" s="51">
        <f>'дек 2018'!F248</f>
        <v>971</v>
      </c>
      <c r="L248">
        <f t="shared" si="33"/>
        <v>1</v>
      </c>
      <c r="M248">
        <f t="shared" si="33"/>
        <v>1</v>
      </c>
      <c r="N248" s="57">
        <f t="shared" si="26"/>
        <v>6.18</v>
      </c>
      <c r="O248" s="57">
        <f t="shared" si="27"/>
        <v>2.29</v>
      </c>
      <c r="P248" s="57">
        <f t="shared" si="30"/>
        <v>8.4699999999999989</v>
      </c>
      <c r="Q248" s="52"/>
      <c r="R248" s="57">
        <f t="shared" si="31"/>
        <v>8.7240999999999982</v>
      </c>
      <c r="S248" s="76">
        <f>'дек 2018'!W248</f>
        <v>21.104700000000001</v>
      </c>
      <c r="T248" s="77">
        <f t="shared" si="28"/>
        <v>29.828800000000001</v>
      </c>
      <c r="U248" s="77"/>
      <c r="V248" s="52"/>
      <c r="W248" s="52">
        <f t="shared" si="29"/>
        <v>29.828800000000001</v>
      </c>
    </row>
    <row r="249" spans="1:23" ht="15" thickBot="1">
      <c r="A249" s="3">
        <v>1897345</v>
      </c>
      <c r="B249" s="83">
        <v>43400</v>
      </c>
      <c r="C249" s="4">
        <v>231</v>
      </c>
      <c r="D249" s="94">
        <v>2911</v>
      </c>
      <c r="E249" s="91">
        <v>1732</v>
      </c>
      <c r="F249" s="91">
        <v>1086</v>
      </c>
      <c r="G249" s="4" t="s">
        <v>9</v>
      </c>
      <c r="H249" s="40">
        <f>E249-'май 2018'!E255</f>
        <v>17</v>
      </c>
      <c r="I249" s="42">
        <f>F249-'май 2018'!F255</f>
        <v>8</v>
      </c>
      <c r="J249" s="51">
        <f>'дек 2018'!E249</f>
        <v>1732</v>
      </c>
      <c r="K249" s="51">
        <f>'дек 2018'!F249</f>
        <v>1086</v>
      </c>
      <c r="L249">
        <f t="shared" si="33"/>
        <v>0</v>
      </c>
      <c r="M249">
        <f t="shared" si="33"/>
        <v>0</v>
      </c>
      <c r="N249" s="57">
        <f t="shared" si="26"/>
        <v>0</v>
      </c>
      <c r="O249" s="57">
        <f t="shared" si="27"/>
        <v>0</v>
      </c>
      <c r="P249" s="57">
        <f t="shared" si="30"/>
        <v>0</v>
      </c>
      <c r="Q249" s="52"/>
      <c r="R249" s="57">
        <f t="shared" si="31"/>
        <v>0</v>
      </c>
      <c r="S249" s="76">
        <f>'дек 2018'!W249</f>
        <v>0</v>
      </c>
      <c r="T249" s="99">
        <f t="shared" si="28"/>
        <v>0</v>
      </c>
      <c r="U249" s="77"/>
      <c r="V249" s="52"/>
      <c r="W249" s="52">
        <f t="shared" si="29"/>
        <v>0</v>
      </c>
    </row>
    <row r="250" spans="1:23" ht="15" thickBot="1">
      <c r="A250" s="3">
        <v>1896384</v>
      </c>
      <c r="B250" s="83">
        <v>43400</v>
      </c>
      <c r="C250" s="4">
        <v>232</v>
      </c>
      <c r="D250" s="94">
        <v>5392</v>
      </c>
      <c r="E250" s="91">
        <v>4050</v>
      </c>
      <c r="F250" s="91">
        <v>1328</v>
      </c>
      <c r="G250" s="4" t="s">
        <v>9</v>
      </c>
      <c r="H250" s="40">
        <f>E250-'май 2018'!E256</f>
        <v>1368</v>
      </c>
      <c r="I250" s="42">
        <f>F250-'май 2018'!F256</f>
        <v>478</v>
      </c>
      <c r="J250" s="51">
        <f>'дек 2018'!E250</f>
        <v>4050</v>
      </c>
      <c r="K250" s="51">
        <f>'дек 2018'!F250</f>
        <v>1328</v>
      </c>
      <c r="L250">
        <f t="shared" si="33"/>
        <v>0</v>
      </c>
      <c r="M250">
        <f t="shared" si="33"/>
        <v>0</v>
      </c>
      <c r="N250" s="57">
        <f t="shared" si="26"/>
        <v>0</v>
      </c>
      <c r="O250" s="57">
        <f t="shared" si="27"/>
        <v>0</v>
      </c>
      <c r="P250" s="57">
        <f t="shared" si="30"/>
        <v>0</v>
      </c>
      <c r="Q250" s="52"/>
      <c r="R250" s="57">
        <f t="shared" si="31"/>
        <v>0</v>
      </c>
      <c r="S250" s="76">
        <f>'дек 2018'!W250</f>
        <v>-495.39500000000004</v>
      </c>
      <c r="T250" s="100">
        <f>R250+S250</f>
        <v>-495.39500000000004</v>
      </c>
      <c r="U250" s="71"/>
      <c r="V250" s="52"/>
      <c r="W250" s="54">
        <f t="shared" si="29"/>
        <v>-495.39500000000004</v>
      </c>
    </row>
    <row r="251" spans="1:23" ht="15" thickBot="1">
      <c r="A251" s="3">
        <v>1892172</v>
      </c>
      <c r="B251" s="83">
        <v>43400</v>
      </c>
      <c r="C251" s="4">
        <v>233</v>
      </c>
      <c r="D251" s="94">
        <v>4244</v>
      </c>
      <c r="E251" s="91">
        <v>3533</v>
      </c>
      <c r="F251" s="91">
        <v>692</v>
      </c>
      <c r="G251" s="4" t="s">
        <v>9</v>
      </c>
      <c r="H251" s="40">
        <f>E251-'май 2018'!E257</f>
        <v>456</v>
      </c>
      <c r="I251" s="42">
        <f>F251-'май 2018'!F257</f>
        <v>116</v>
      </c>
      <c r="J251" s="51">
        <f>'дек 2018'!E251</f>
        <v>3532</v>
      </c>
      <c r="K251" s="51">
        <f>'дек 2018'!F251</f>
        <v>692</v>
      </c>
      <c r="L251">
        <f t="shared" si="33"/>
        <v>1</v>
      </c>
      <c r="M251">
        <f t="shared" si="33"/>
        <v>0</v>
      </c>
      <c r="N251" s="57">
        <f t="shared" si="26"/>
        <v>6.18</v>
      </c>
      <c r="O251" s="57">
        <f t="shared" si="27"/>
        <v>0</v>
      </c>
      <c r="P251" s="57">
        <f t="shared" si="30"/>
        <v>6.18</v>
      </c>
      <c r="Q251" s="52"/>
      <c r="R251" s="57">
        <f t="shared" si="31"/>
        <v>6.3653999999999993</v>
      </c>
      <c r="S251" s="76">
        <f>'дек 2018'!W251</f>
        <v>25.049600000000002</v>
      </c>
      <c r="T251" s="97">
        <f>R251+S251</f>
        <v>31.414999999999999</v>
      </c>
      <c r="U251" s="71"/>
      <c r="V251" s="52"/>
      <c r="W251" s="52">
        <f t="shared" si="29"/>
        <v>31.414999999999999</v>
      </c>
    </row>
    <row r="252" spans="1:23" ht="15" thickBot="1">
      <c r="A252" s="13" t="s">
        <v>35</v>
      </c>
      <c r="B252" s="14"/>
      <c r="C252" s="14"/>
      <c r="D252" s="14"/>
      <c r="E252" s="14"/>
      <c r="F252" s="14"/>
      <c r="G252" s="14"/>
      <c r="H252" s="43">
        <f>SUM(H8:H251)-H102</f>
        <v>170945</v>
      </c>
      <c r="I252" s="44">
        <f>SUM(I8:I251)-I102</f>
        <v>94006</v>
      </c>
      <c r="S252" s="75"/>
      <c r="T252" s="55"/>
      <c r="U252" s="77"/>
      <c r="V252" s="52"/>
      <c r="W252" s="52">
        <f t="shared" si="29"/>
        <v>0</v>
      </c>
    </row>
    <row r="253" spans="1:23">
      <c r="D253" s="26"/>
      <c r="E253" s="26"/>
      <c r="F253" s="26"/>
      <c r="G253" s="26"/>
      <c r="H253" s="45">
        <f>H7+H102</f>
        <v>1389</v>
      </c>
      <c r="I253" s="45">
        <f>I7+I102</f>
        <v>1045</v>
      </c>
      <c r="L253">
        <f>SUM(L7:L252)</f>
        <v>18632</v>
      </c>
      <c r="M253">
        <f>SUM(M7:M252)</f>
        <v>12067</v>
      </c>
      <c r="P253" s="52">
        <f>SUM(P8:P252)</f>
        <v>141374.82999999999</v>
      </c>
      <c r="Q253" s="52">
        <f>SUM(Q7:Q252)</f>
        <v>2930.2747999999983</v>
      </c>
      <c r="R253" s="52">
        <f>SUM(R8:R252)</f>
        <v>142363.0601</v>
      </c>
      <c r="S253" s="76">
        <f>SUM(S8:S252)</f>
        <v>90620.207600000009</v>
      </c>
      <c r="T253" s="52">
        <f>SUM(T8:T252)</f>
        <v>232983.26770000005</v>
      </c>
      <c r="U253" s="52">
        <f>SUM(U8:U251)</f>
        <v>166727.17310000001</v>
      </c>
      <c r="V253" s="52">
        <f>SUM(V8:V252)</f>
        <v>-20988.503599999996</v>
      </c>
      <c r="W253" s="52">
        <f>SUM(W9:W252)</f>
        <v>66256.094599999997</v>
      </c>
    </row>
    <row r="254" spans="1:23">
      <c r="S254" s="52"/>
      <c r="U254" s="52"/>
      <c r="V254" s="52"/>
    </row>
    <row r="255" spans="1:23">
      <c r="R255" s="52">
        <f>R253+S253</f>
        <v>232983.26770000003</v>
      </c>
      <c r="T255" s="52"/>
      <c r="U255" s="52"/>
      <c r="V255" s="52"/>
    </row>
    <row r="256" spans="1:23">
      <c r="T256" s="52"/>
    </row>
    <row r="258" spans="18:18">
      <c r="R258" s="52">
        <f>T253-U253</f>
        <v>66256.09460000004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58"/>
  <sheetViews>
    <sheetView topLeftCell="C1" workbookViewId="0">
      <selection activeCell="U45" sqref="U45"/>
    </sheetView>
  </sheetViews>
  <sheetFormatPr defaultRowHeight="14.4"/>
  <cols>
    <col min="1" max="1" width="9" customWidth="1"/>
    <col min="2" max="2" width="15.6640625" customWidth="1"/>
    <col min="4" max="4" width="14.6640625" customWidth="1"/>
    <col min="5" max="5" width="14" customWidth="1"/>
    <col min="6" max="6" width="13.6640625" customWidth="1"/>
    <col min="7" max="7" width="15.109375" hidden="1" customWidth="1"/>
    <col min="8" max="9" width="0" style="27" hidden="1" customWidth="1"/>
    <col min="16" max="16" width="12.6640625" customWidth="1"/>
    <col min="17" max="17" width="9.88671875" customWidth="1"/>
    <col min="18" max="18" width="9.88671875" bestFit="1" customWidth="1"/>
    <col min="19" max="20" width="10.33203125" customWidth="1"/>
    <col min="21" max="22" width="9.6640625" customWidth="1"/>
    <col min="23" max="23" width="10.109375" customWidth="1"/>
  </cols>
  <sheetData>
    <row r="1" spans="1:23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23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23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23" ht="15" thickBot="1">
      <c r="A4" s="3"/>
      <c r="B4" s="5"/>
      <c r="C4" s="4"/>
      <c r="D4" s="4"/>
      <c r="E4" s="4"/>
      <c r="F4" s="4"/>
      <c r="G4" s="4"/>
      <c r="H4" s="40"/>
      <c r="I4" s="42"/>
    </row>
    <row r="5" spans="1:23" ht="15" thickBot="1">
      <c r="A5" s="3">
        <v>1901533</v>
      </c>
      <c r="B5" s="4"/>
      <c r="C5" s="4"/>
      <c r="D5" s="4"/>
      <c r="E5" s="4"/>
      <c r="F5" s="4"/>
      <c r="G5" s="4" t="s">
        <v>10</v>
      </c>
      <c r="H5" s="40"/>
      <c r="I5" s="42"/>
    </row>
    <row r="6" spans="1:23" ht="43.8" thickBot="1">
      <c r="A6" s="3">
        <v>2876912</v>
      </c>
      <c r="B6" s="4"/>
      <c r="C6" s="4"/>
      <c r="D6" s="4"/>
      <c r="E6" s="4"/>
      <c r="F6" s="4"/>
      <c r="G6" s="4" t="s">
        <v>7</v>
      </c>
      <c r="H6" s="40"/>
      <c r="I6" s="42"/>
      <c r="J6" s="53" t="s">
        <v>45</v>
      </c>
      <c r="K6" s="53" t="s">
        <v>46</v>
      </c>
      <c r="L6" s="53" t="s">
        <v>47</v>
      </c>
      <c r="M6" s="53" t="s">
        <v>48</v>
      </c>
      <c r="N6" s="53" t="s">
        <v>43</v>
      </c>
      <c r="O6" s="53" t="s">
        <v>44</v>
      </c>
      <c r="P6" s="53"/>
      <c r="Q6" s="53" t="s">
        <v>41</v>
      </c>
      <c r="R6" s="53" t="s">
        <v>76</v>
      </c>
      <c r="S6" s="74" t="s">
        <v>74</v>
      </c>
      <c r="T6" s="53" t="s">
        <v>75</v>
      </c>
      <c r="U6" s="84" t="s">
        <v>61</v>
      </c>
      <c r="V6" s="53" t="s">
        <v>41</v>
      </c>
      <c r="W6" s="84" t="s">
        <v>65</v>
      </c>
    </row>
    <row r="7" spans="1:23" ht="15" thickBot="1">
      <c r="A7" s="34">
        <v>1897429</v>
      </c>
      <c r="B7" s="82">
        <v>43400</v>
      </c>
      <c r="C7" s="8" t="s">
        <v>11</v>
      </c>
      <c r="D7" s="92">
        <v>31197</v>
      </c>
      <c r="E7" s="90">
        <v>16439</v>
      </c>
      <c r="F7" s="90">
        <v>10877</v>
      </c>
      <c r="G7" s="36" t="s">
        <v>9</v>
      </c>
      <c r="H7" s="38">
        <f>E7-'май 2018'!E7</f>
        <v>1350</v>
      </c>
      <c r="I7" s="39">
        <f>F7-'май 2018'!F7</f>
        <v>957</v>
      </c>
      <c r="J7" s="51">
        <v>16322</v>
      </c>
      <c r="K7" s="51">
        <v>10797</v>
      </c>
      <c r="L7">
        <f t="shared" ref="L7:M68" si="0">E7-J7</f>
        <v>117</v>
      </c>
      <c r="M7">
        <f t="shared" si="0"/>
        <v>80</v>
      </c>
      <c r="N7" s="57">
        <f>L7*6.18</f>
        <v>723.06</v>
      </c>
      <c r="O7" s="57">
        <f>M7*2.29</f>
        <v>183.2</v>
      </c>
      <c r="P7" s="57">
        <f t="shared" ref="P7" si="1">N7+O7</f>
        <v>906.26</v>
      </c>
      <c r="Q7" s="52"/>
      <c r="R7" s="71">
        <f>P7+P7*3%-Q7</f>
        <v>933.44780000000003</v>
      </c>
      <c r="S7" s="76">
        <v>0</v>
      </c>
      <c r="T7" s="77">
        <f>R7+S7</f>
        <v>933.44780000000003</v>
      </c>
      <c r="U7" s="77"/>
      <c r="V7" s="52"/>
    </row>
    <row r="8" spans="1:23" ht="15" thickBot="1">
      <c r="A8" s="3">
        <v>1899148</v>
      </c>
      <c r="B8" s="83">
        <v>43400</v>
      </c>
      <c r="C8" s="4">
        <v>1</v>
      </c>
      <c r="D8" s="94">
        <v>26063</v>
      </c>
      <c r="E8" s="91">
        <v>16869</v>
      </c>
      <c r="F8" s="91">
        <v>8890</v>
      </c>
      <c r="G8" s="4" t="s">
        <v>9</v>
      </c>
      <c r="H8" s="40">
        <f>E8-'май 2018'!E8</f>
        <v>1963</v>
      </c>
      <c r="I8" s="42">
        <f>F8-'май 2018'!F8</f>
        <v>1096</v>
      </c>
      <c r="J8" s="51">
        <v>16709</v>
      </c>
      <c r="K8" s="51">
        <v>8806</v>
      </c>
      <c r="L8">
        <f>E8-J8</f>
        <v>160</v>
      </c>
      <c r="M8">
        <f t="shared" si="0"/>
        <v>84</v>
      </c>
      <c r="N8" s="57">
        <f t="shared" ref="N8:N71" si="2">L8*6.18</f>
        <v>988.8</v>
      </c>
      <c r="O8" s="57">
        <f t="shared" ref="O8:O71" si="3">M8*2.29</f>
        <v>192.36</v>
      </c>
      <c r="P8" s="57">
        <f>N8+O8</f>
        <v>1181.1599999999999</v>
      </c>
      <c r="Q8" s="52"/>
      <c r="R8" s="102">
        <f t="shared" ref="R8" si="4">P8+P8*3%-Q8</f>
        <v>1216.5947999999999</v>
      </c>
      <c r="S8" s="104">
        <f>'янв 2019'!W8</f>
        <v>0</v>
      </c>
      <c r="T8" s="96">
        <f>R8+S8</f>
        <v>1216.5947999999999</v>
      </c>
      <c r="U8" s="62">
        <f>T8</f>
        <v>1216.5947999999999</v>
      </c>
      <c r="V8" s="52"/>
      <c r="W8" s="57">
        <f t="shared" ref="W8:W72" si="5">T8-U8</f>
        <v>0</v>
      </c>
    </row>
    <row r="9" spans="1:23" ht="15" thickBot="1">
      <c r="A9" s="3">
        <v>1899138</v>
      </c>
      <c r="B9" s="83">
        <v>43400</v>
      </c>
      <c r="C9" s="4">
        <v>2</v>
      </c>
      <c r="D9" s="94">
        <v>7810</v>
      </c>
      <c r="E9" s="91">
        <v>4974</v>
      </c>
      <c r="F9" s="91">
        <v>2799</v>
      </c>
      <c r="G9" s="4" t="s">
        <v>9</v>
      </c>
      <c r="H9" s="40">
        <f>E9-'май 2018'!E9</f>
        <v>460</v>
      </c>
      <c r="I9" s="42">
        <f>F9-'май 2018'!F9</f>
        <v>184</v>
      </c>
      <c r="J9" s="51">
        <v>4914</v>
      </c>
      <c r="K9" s="51">
        <v>2783</v>
      </c>
      <c r="L9">
        <f t="shared" si="0"/>
        <v>60</v>
      </c>
      <c r="M9">
        <f t="shared" si="0"/>
        <v>16</v>
      </c>
      <c r="N9" s="57">
        <f t="shared" si="2"/>
        <v>370.79999999999995</v>
      </c>
      <c r="O9" s="57">
        <f t="shared" si="3"/>
        <v>36.64</v>
      </c>
      <c r="P9" s="57">
        <f>N9+O9</f>
        <v>407.43999999999994</v>
      </c>
      <c r="Q9" s="52"/>
      <c r="R9" s="71">
        <f>P9+P9*3%-Q9</f>
        <v>419.66319999999996</v>
      </c>
      <c r="S9" s="78">
        <f>'янв 2019'!W9</f>
        <v>-2645.7890000000007</v>
      </c>
      <c r="T9" s="72">
        <f t="shared" ref="T9:T72" si="6">R9+S9</f>
        <v>-2226.1258000000007</v>
      </c>
      <c r="U9" s="77"/>
      <c r="V9" s="52"/>
      <c r="W9" s="54">
        <f>T9-U9</f>
        <v>-2226.1258000000007</v>
      </c>
    </row>
    <row r="10" spans="1:23" ht="15" thickBot="1">
      <c r="A10" s="3">
        <v>1896559</v>
      </c>
      <c r="B10" s="83">
        <v>43400</v>
      </c>
      <c r="C10" s="4">
        <v>3</v>
      </c>
      <c r="D10" s="94">
        <v>3509</v>
      </c>
      <c r="E10" s="91">
        <v>2267</v>
      </c>
      <c r="F10" s="91">
        <v>1010</v>
      </c>
      <c r="G10" s="4" t="s">
        <v>9</v>
      </c>
      <c r="H10" s="40">
        <f>E10-'май 2018'!E10</f>
        <v>388</v>
      </c>
      <c r="I10" s="42">
        <f>F10-'май 2018'!F10</f>
        <v>134</v>
      </c>
      <c r="J10" s="51">
        <v>2267</v>
      </c>
      <c r="K10" s="51">
        <v>1010</v>
      </c>
      <c r="L10">
        <f t="shared" si="0"/>
        <v>0</v>
      </c>
      <c r="M10">
        <f t="shared" si="0"/>
        <v>0</v>
      </c>
      <c r="N10" s="57">
        <f t="shared" si="2"/>
        <v>0</v>
      </c>
      <c r="O10" s="57">
        <f t="shared" si="3"/>
        <v>0</v>
      </c>
      <c r="P10" s="57">
        <f>N10+O10</f>
        <v>0</v>
      </c>
      <c r="Q10" s="52"/>
      <c r="R10" s="71">
        <f>P10+P10*3%-Q10</f>
        <v>0</v>
      </c>
      <c r="S10" s="78">
        <f>'янв 2019'!W10</f>
        <v>652.61829999999998</v>
      </c>
      <c r="T10" s="77">
        <f t="shared" si="6"/>
        <v>652.61829999999998</v>
      </c>
      <c r="U10" s="77"/>
      <c r="V10" s="52"/>
      <c r="W10" s="52">
        <f t="shared" si="5"/>
        <v>652.61829999999998</v>
      </c>
    </row>
    <row r="11" spans="1:23" ht="15" thickBot="1">
      <c r="A11" s="3">
        <v>1898264</v>
      </c>
      <c r="B11" s="83">
        <v>43400</v>
      </c>
      <c r="C11" s="4">
        <v>4</v>
      </c>
      <c r="D11" s="94">
        <v>5973</v>
      </c>
      <c r="E11" s="91">
        <v>3574</v>
      </c>
      <c r="F11" s="91">
        <v>1938</v>
      </c>
      <c r="G11" s="4" t="s">
        <v>9</v>
      </c>
      <c r="H11" s="40">
        <f>E11-'май 2018'!E11</f>
        <v>401</v>
      </c>
      <c r="I11" s="42">
        <f>F11-'май 2018'!F11</f>
        <v>262</v>
      </c>
      <c r="J11" s="51">
        <v>3574</v>
      </c>
      <c r="K11" s="51">
        <v>1937</v>
      </c>
      <c r="L11">
        <f t="shared" si="0"/>
        <v>0</v>
      </c>
      <c r="M11">
        <f t="shared" si="0"/>
        <v>1</v>
      </c>
      <c r="N11" s="57">
        <f t="shared" si="2"/>
        <v>0</v>
      </c>
      <c r="O11" s="57">
        <f t="shared" si="3"/>
        <v>2.29</v>
      </c>
      <c r="P11" s="57">
        <f t="shared" ref="P11:P74" si="7">N11+O11</f>
        <v>2.29</v>
      </c>
      <c r="Q11" s="52"/>
      <c r="R11" s="71">
        <f t="shared" ref="R11:R74" si="8">P11+P11*3%-Q11</f>
        <v>2.3587000000000002</v>
      </c>
      <c r="S11" s="78">
        <f>'янв 2019'!W11</f>
        <v>649.27380000000016</v>
      </c>
      <c r="T11" s="77">
        <f t="shared" si="6"/>
        <v>651.63250000000016</v>
      </c>
      <c r="U11" s="77"/>
      <c r="V11" s="52"/>
      <c r="W11" s="52">
        <f t="shared" si="5"/>
        <v>651.63250000000016</v>
      </c>
    </row>
    <row r="12" spans="1:23" ht="15" thickBot="1">
      <c r="A12" s="3">
        <v>1899140</v>
      </c>
      <c r="B12" s="83">
        <v>43400</v>
      </c>
      <c r="C12" s="4">
        <v>5</v>
      </c>
      <c r="D12" s="94">
        <v>3603</v>
      </c>
      <c r="E12" s="91">
        <v>2399</v>
      </c>
      <c r="F12" s="91">
        <v>1169</v>
      </c>
      <c r="G12" s="4" t="s">
        <v>9</v>
      </c>
      <c r="H12" s="40">
        <f>E12-'май 2018'!E12</f>
        <v>324</v>
      </c>
      <c r="I12" s="42">
        <f>F12-'май 2018'!F12</f>
        <v>202</v>
      </c>
      <c r="J12" s="51">
        <v>2399</v>
      </c>
      <c r="K12" s="51">
        <v>1169</v>
      </c>
      <c r="L12">
        <f t="shared" si="0"/>
        <v>0</v>
      </c>
      <c r="M12">
        <f t="shared" si="0"/>
        <v>0</v>
      </c>
      <c r="N12" s="57">
        <f t="shared" si="2"/>
        <v>0</v>
      </c>
      <c r="O12" s="57">
        <f t="shared" si="3"/>
        <v>0</v>
      </c>
      <c r="P12" s="57">
        <f t="shared" si="7"/>
        <v>0</v>
      </c>
      <c r="Q12" s="52"/>
      <c r="R12" s="71">
        <f t="shared" si="8"/>
        <v>0</v>
      </c>
      <c r="S12" s="78">
        <f>'янв 2019'!W12</f>
        <v>104.58620000000001</v>
      </c>
      <c r="T12" s="77">
        <f t="shared" si="6"/>
        <v>104.58620000000001</v>
      </c>
      <c r="U12" s="77"/>
      <c r="V12" s="52"/>
      <c r="W12" s="52">
        <f t="shared" si="5"/>
        <v>104.58620000000001</v>
      </c>
    </row>
    <row r="13" spans="1:23" ht="15" thickBot="1">
      <c r="A13" s="3">
        <v>1898866</v>
      </c>
      <c r="B13" s="83">
        <v>43400</v>
      </c>
      <c r="C13" s="4">
        <v>6</v>
      </c>
      <c r="D13" s="94">
        <v>2510</v>
      </c>
      <c r="E13" s="91">
        <v>1522</v>
      </c>
      <c r="F13" s="91">
        <v>648</v>
      </c>
      <c r="G13" s="4" t="s">
        <v>9</v>
      </c>
      <c r="H13" s="40">
        <f>E13-'май 2018'!E13</f>
        <v>136</v>
      </c>
      <c r="I13" s="42">
        <f>F13-'май 2018'!F13</f>
        <v>52</v>
      </c>
      <c r="J13" s="51">
        <v>1522</v>
      </c>
      <c r="K13" s="51">
        <v>648</v>
      </c>
      <c r="L13">
        <f t="shared" si="0"/>
        <v>0</v>
      </c>
      <c r="M13">
        <f t="shared" si="0"/>
        <v>0</v>
      </c>
      <c r="N13" s="57">
        <f t="shared" si="2"/>
        <v>0</v>
      </c>
      <c r="O13" s="57">
        <f t="shared" si="3"/>
        <v>0</v>
      </c>
      <c r="P13" s="57">
        <f t="shared" si="7"/>
        <v>0</v>
      </c>
      <c r="Q13" s="52"/>
      <c r="R13" s="71">
        <f t="shared" si="8"/>
        <v>0</v>
      </c>
      <c r="S13" s="78">
        <f>'янв 2019'!W13</f>
        <v>-579.53339999999992</v>
      </c>
      <c r="T13" s="100">
        <f t="shared" si="6"/>
        <v>-579.53339999999992</v>
      </c>
      <c r="U13" s="77"/>
      <c r="V13" s="52"/>
      <c r="W13" s="54">
        <f t="shared" si="5"/>
        <v>-579.53339999999992</v>
      </c>
    </row>
    <row r="14" spans="1:23" ht="15" thickBot="1">
      <c r="A14" s="3">
        <v>1899216</v>
      </c>
      <c r="B14" s="83">
        <v>43400</v>
      </c>
      <c r="C14" s="4">
        <v>7</v>
      </c>
      <c r="D14" s="94">
        <v>46747</v>
      </c>
      <c r="E14" s="91">
        <v>29732</v>
      </c>
      <c r="F14" s="91">
        <v>16542</v>
      </c>
      <c r="G14" s="4" t="s">
        <v>9</v>
      </c>
      <c r="H14" s="40">
        <f>E14-'май 2018'!E14</f>
        <v>1012</v>
      </c>
      <c r="I14" s="42">
        <f>F14-'май 2018'!F14</f>
        <v>702</v>
      </c>
      <c r="J14" s="51">
        <v>29732</v>
      </c>
      <c r="K14" s="51">
        <v>16542</v>
      </c>
      <c r="L14">
        <f t="shared" si="0"/>
        <v>0</v>
      </c>
      <c r="M14">
        <f t="shared" si="0"/>
        <v>0</v>
      </c>
      <c r="N14" s="57">
        <f t="shared" si="2"/>
        <v>0</v>
      </c>
      <c r="O14" s="57">
        <f t="shared" si="3"/>
        <v>0</v>
      </c>
      <c r="P14" s="57">
        <f t="shared" si="7"/>
        <v>0</v>
      </c>
      <c r="Q14" s="52"/>
      <c r="R14" s="71">
        <f t="shared" si="8"/>
        <v>0</v>
      </c>
      <c r="S14" s="78">
        <f>'янв 2019'!W14</f>
        <v>2605.5807</v>
      </c>
      <c r="T14" s="96">
        <f t="shared" si="6"/>
        <v>2605.5807</v>
      </c>
      <c r="U14" s="62">
        <f>T14</f>
        <v>2605.5807</v>
      </c>
      <c r="V14" s="52"/>
      <c r="W14" s="52">
        <f t="shared" si="5"/>
        <v>0</v>
      </c>
    </row>
    <row r="15" spans="1:23" ht="15" thickBot="1">
      <c r="A15" s="3">
        <v>1892234</v>
      </c>
      <c r="B15" s="83">
        <v>43400</v>
      </c>
      <c r="C15" s="4">
        <v>8</v>
      </c>
      <c r="D15" s="94">
        <v>2989</v>
      </c>
      <c r="E15" s="91">
        <v>2228</v>
      </c>
      <c r="F15" s="91">
        <v>682</v>
      </c>
      <c r="G15" s="4" t="s">
        <v>9</v>
      </c>
      <c r="H15" s="40">
        <f>E15-'май 2018'!E15</f>
        <v>158</v>
      </c>
      <c r="I15" s="42">
        <f>F15-'май 2018'!F15</f>
        <v>60</v>
      </c>
      <c r="J15" s="51">
        <v>2228</v>
      </c>
      <c r="K15" s="51">
        <v>682</v>
      </c>
      <c r="L15">
        <f t="shared" si="0"/>
        <v>0</v>
      </c>
      <c r="M15">
        <f t="shared" si="0"/>
        <v>0</v>
      </c>
      <c r="N15" s="57">
        <f t="shared" si="2"/>
        <v>0</v>
      </c>
      <c r="O15" s="57">
        <f t="shared" si="3"/>
        <v>0</v>
      </c>
      <c r="P15" s="57">
        <f t="shared" si="7"/>
        <v>0</v>
      </c>
      <c r="Q15" s="52"/>
      <c r="R15" s="71">
        <f t="shared" si="8"/>
        <v>0</v>
      </c>
      <c r="S15" s="78">
        <f>'янв 2019'!W15</f>
        <v>314.00580000000002</v>
      </c>
      <c r="T15" s="77">
        <f t="shared" si="6"/>
        <v>314.00580000000002</v>
      </c>
      <c r="U15" s="77"/>
      <c r="V15" s="52"/>
      <c r="W15" s="52">
        <f t="shared" si="5"/>
        <v>314.00580000000002</v>
      </c>
    </row>
    <row r="16" spans="1:23" ht="15" thickBot="1">
      <c r="A16" s="3">
        <v>1897340</v>
      </c>
      <c r="B16" s="83">
        <v>43400</v>
      </c>
      <c r="C16" s="4">
        <v>9</v>
      </c>
      <c r="D16" s="94">
        <v>24</v>
      </c>
      <c r="E16" s="91">
        <v>0</v>
      </c>
      <c r="F16" s="91">
        <v>0</v>
      </c>
      <c r="G16" s="4" t="s">
        <v>9</v>
      </c>
      <c r="H16" s="40">
        <f>E16-'май 2018'!E16</f>
        <v>0</v>
      </c>
      <c r="I16" s="42">
        <f>F16-'май 2018'!F16</f>
        <v>0</v>
      </c>
      <c r="J16" s="51">
        <v>0</v>
      </c>
      <c r="K16" s="51">
        <v>0</v>
      </c>
      <c r="L16">
        <f t="shared" si="0"/>
        <v>0</v>
      </c>
      <c r="M16">
        <f t="shared" si="0"/>
        <v>0</v>
      </c>
      <c r="N16" s="57">
        <f t="shared" si="2"/>
        <v>0</v>
      </c>
      <c r="O16" s="57">
        <f t="shared" si="3"/>
        <v>0</v>
      </c>
      <c r="P16" s="57">
        <f t="shared" si="7"/>
        <v>0</v>
      </c>
      <c r="Q16" s="52"/>
      <c r="R16" s="71">
        <f t="shared" si="8"/>
        <v>0</v>
      </c>
      <c r="S16" s="78">
        <f>'янв 2019'!W16</f>
        <v>0</v>
      </c>
      <c r="T16" s="77">
        <f t="shared" si="6"/>
        <v>0</v>
      </c>
      <c r="U16" s="77"/>
      <c r="V16" s="52"/>
      <c r="W16" s="52">
        <f t="shared" si="5"/>
        <v>0</v>
      </c>
    </row>
    <row r="17" spans="1:23" ht="15" thickBot="1">
      <c r="A17" s="3">
        <v>1897151</v>
      </c>
      <c r="B17" s="83">
        <v>43400</v>
      </c>
      <c r="C17" s="4" t="s">
        <v>12</v>
      </c>
      <c r="D17" s="94">
        <v>235</v>
      </c>
      <c r="E17" s="91">
        <v>6</v>
      </c>
      <c r="F17" s="91">
        <v>2</v>
      </c>
      <c r="G17" s="4" t="s">
        <v>9</v>
      </c>
      <c r="H17" s="40">
        <f>E17-'май 2018'!E17</f>
        <v>0</v>
      </c>
      <c r="I17" s="42">
        <f>F17-'май 2018'!F17</f>
        <v>0</v>
      </c>
      <c r="J17" s="51">
        <v>6</v>
      </c>
      <c r="K17" s="51">
        <v>2</v>
      </c>
      <c r="L17">
        <f t="shared" si="0"/>
        <v>0</v>
      </c>
      <c r="M17">
        <f t="shared" si="0"/>
        <v>0</v>
      </c>
      <c r="N17" s="57">
        <f t="shared" si="2"/>
        <v>0</v>
      </c>
      <c r="O17" s="57">
        <f t="shared" si="3"/>
        <v>0</v>
      </c>
      <c r="P17" s="57">
        <f t="shared" si="7"/>
        <v>0</v>
      </c>
      <c r="Q17" s="52"/>
      <c r="R17" s="71">
        <f t="shared" si="8"/>
        <v>0</v>
      </c>
      <c r="S17" s="78">
        <f>'янв 2019'!W17</f>
        <v>40.1494</v>
      </c>
      <c r="T17" s="77">
        <f t="shared" si="6"/>
        <v>40.1494</v>
      </c>
      <c r="U17" s="77"/>
      <c r="V17" s="52"/>
      <c r="W17" s="52">
        <f t="shared" si="5"/>
        <v>40.1494</v>
      </c>
    </row>
    <row r="18" spans="1:23" ht="15" thickBot="1">
      <c r="A18" s="3">
        <v>1897229</v>
      </c>
      <c r="B18" s="83">
        <v>43400</v>
      </c>
      <c r="C18" s="4">
        <v>10</v>
      </c>
      <c r="D18" s="94">
        <v>2349</v>
      </c>
      <c r="E18" s="91">
        <v>1690</v>
      </c>
      <c r="F18" s="91">
        <v>444</v>
      </c>
      <c r="G18" s="4" t="s">
        <v>9</v>
      </c>
      <c r="H18" s="40">
        <f>E18-'май 2018'!E18</f>
        <v>256</v>
      </c>
      <c r="I18" s="42">
        <f>F18-'май 2018'!F18</f>
        <v>58</v>
      </c>
      <c r="J18" s="51">
        <v>1690</v>
      </c>
      <c r="K18" s="51">
        <v>444</v>
      </c>
      <c r="L18">
        <f t="shared" si="0"/>
        <v>0</v>
      </c>
      <c r="M18">
        <f t="shared" si="0"/>
        <v>0</v>
      </c>
      <c r="N18" s="57">
        <f t="shared" si="2"/>
        <v>0</v>
      </c>
      <c r="O18" s="57">
        <f t="shared" si="3"/>
        <v>0</v>
      </c>
      <c r="P18" s="57">
        <f t="shared" si="7"/>
        <v>0</v>
      </c>
      <c r="Q18" s="52"/>
      <c r="R18" s="71">
        <f t="shared" si="8"/>
        <v>0</v>
      </c>
      <c r="S18" s="78">
        <f>'янв 2019'!W18</f>
        <v>6.2624000000000004</v>
      </c>
      <c r="T18" s="77">
        <f t="shared" si="6"/>
        <v>6.2624000000000004</v>
      </c>
      <c r="U18" s="77"/>
      <c r="V18" s="52"/>
      <c r="W18" s="52">
        <f t="shared" si="5"/>
        <v>6.2624000000000004</v>
      </c>
    </row>
    <row r="19" spans="1:23" ht="15" thickBot="1">
      <c r="A19" s="3">
        <v>1897104</v>
      </c>
      <c r="B19" s="83">
        <v>43400</v>
      </c>
      <c r="C19" s="4">
        <v>11</v>
      </c>
      <c r="D19" s="94">
        <v>23475</v>
      </c>
      <c r="E19" s="91">
        <v>13852</v>
      </c>
      <c r="F19" s="91">
        <v>9354</v>
      </c>
      <c r="G19" s="4" t="s">
        <v>9</v>
      </c>
      <c r="H19" s="40">
        <f>E19-'май 2018'!E19</f>
        <v>1831</v>
      </c>
      <c r="I19" s="42">
        <f>F19-'май 2018'!F19</f>
        <v>1270</v>
      </c>
      <c r="J19" s="51">
        <v>13613</v>
      </c>
      <c r="K19" s="51">
        <v>9195</v>
      </c>
      <c r="L19">
        <f t="shared" si="0"/>
        <v>239</v>
      </c>
      <c r="M19">
        <f t="shared" si="0"/>
        <v>159</v>
      </c>
      <c r="N19" s="57">
        <f t="shared" si="2"/>
        <v>1477.02</v>
      </c>
      <c r="O19" s="57">
        <f t="shared" si="3"/>
        <v>364.11</v>
      </c>
      <c r="P19" s="57">
        <f t="shared" si="7"/>
        <v>1841.13</v>
      </c>
      <c r="Q19" s="52"/>
      <c r="R19" s="102">
        <f t="shared" si="8"/>
        <v>1896.3639000000001</v>
      </c>
      <c r="S19" s="104">
        <f>'янв 2019'!W19</f>
        <v>0</v>
      </c>
      <c r="T19" s="96">
        <f t="shared" si="6"/>
        <v>1896.3639000000001</v>
      </c>
      <c r="U19" s="62">
        <f>T19</f>
        <v>1896.3639000000001</v>
      </c>
      <c r="V19" s="52"/>
      <c r="W19" s="52">
        <f t="shared" si="5"/>
        <v>0</v>
      </c>
    </row>
    <row r="20" spans="1:23" ht="15" thickBot="1">
      <c r="A20" s="3">
        <v>1897192</v>
      </c>
      <c r="B20" s="83">
        <v>43400</v>
      </c>
      <c r="C20" s="4">
        <v>12</v>
      </c>
      <c r="D20" s="94">
        <v>8517</v>
      </c>
      <c r="E20" s="91">
        <v>6198</v>
      </c>
      <c r="F20" s="91">
        <v>2122</v>
      </c>
      <c r="G20" s="4" t="s">
        <v>9</v>
      </c>
      <c r="H20" s="40">
        <f>E20-'май 2018'!E20</f>
        <v>572</v>
      </c>
      <c r="I20" s="42">
        <f>F20-'май 2018'!F20</f>
        <v>197</v>
      </c>
      <c r="J20" s="51">
        <v>6198</v>
      </c>
      <c r="K20" s="51">
        <v>2122</v>
      </c>
      <c r="L20">
        <f t="shared" si="0"/>
        <v>0</v>
      </c>
      <c r="M20">
        <f t="shared" si="0"/>
        <v>0</v>
      </c>
      <c r="N20" s="57">
        <f t="shared" si="2"/>
        <v>0</v>
      </c>
      <c r="O20" s="57">
        <f t="shared" si="3"/>
        <v>0</v>
      </c>
      <c r="P20" s="57">
        <f t="shared" si="7"/>
        <v>0</v>
      </c>
      <c r="Q20" s="52"/>
      <c r="R20" s="71">
        <f t="shared" si="8"/>
        <v>0</v>
      </c>
      <c r="S20" s="78">
        <f>'янв 2019'!W20</f>
        <v>-289.52490000000006</v>
      </c>
      <c r="T20" s="72">
        <f t="shared" si="6"/>
        <v>-289.52490000000006</v>
      </c>
      <c r="U20" s="77"/>
      <c r="V20" s="52"/>
      <c r="W20" s="54">
        <f t="shared" si="5"/>
        <v>-289.52490000000006</v>
      </c>
    </row>
    <row r="21" spans="1:23" ht="15" thickBot="1">
      <c r="A21" s="3">
        <v>1898874</v>
      </c>
      <c r="B21" s="83">
        <v>43400</v>
      </c>
      <c r="C21" s="4">
        <v>13</v>
      </c>
      <c r="D21" s="94">
        <v>21342</v>
      </c>
      <c r="E21" s="91">
        <v>14027</v>
      </c>
      <c r="F21" s="91">
        <v>6150</v>
      </c>
      <c r="G21" s="4" t="s">
        <v>9</v>
      </c>
      <c r="H21" s="40">
        <f>E21-'май 2018'!E21</f>
        <v>1737</v>
      </c>
      <c r="I21" s="42">
        <f>F21-'май 2018'!F21</f>
        <v>910</v>
      </c>
      <c r="J21" s="51">
        <v>14027</v>
      </c>
      <c r="K21" s="51">
        <v>6150</v>
      </c>
      <c r="L21">
        <f t="shared" si="0"/>
        <v>0</v>
      </c>
      <c r="M21">
        <f t="shared" si="0"/>
        <v>0</v>
      </c>
      <c r="N21" s="57">
        <f t="shared" si="2"/>
        <v>0</v>
      </c>
      <c r="O21" s="57">
        <f t="shared" si="3"/>
        <v>0</v>
      </c>
      <c r="P21" s="57">
        <f t="shared" si="7"/>
        <v>0</v>
      </c>
      <c r="Q21" s="52"/>
      <c r="R21" s="71">
        <f t="shared" si="8"/>
        <v>0</v>
      </c>
      <c r="S21" s="78">
        <f>'янв 2019'!W21</f>
        <v>35.367600000000039</v>
      </c>
      <c r="T21" s="96">
        <f t="shared" si="6"/>
        <v>35.367600000000039</v>
      </c>
      <c r="U21" s="77"/>
      <c r="V21" s="77"/>
      <c r="W21" s="52">
        <f t="shared" si="5"/>
        <v>35.367600000000039</v>
      </c>
    </row>
    <row r="22" spans="1:23" ht="15" thickBot="1">
      <c r="A22" s="3">
        <v>1892500</v>
      </c>
      <c r="B22" s="83">
        <v>43400</v>
      </c>
      <c r="C22" s="4" t="s">
        <v>13</v>
      </c>
      <c r="D22" s="94">
        <v>13748</v>
      </c>
      <c r="E22" s="91">
        <v>10405</v>
      </c>
      <c r="F22" s="91">
        <v>3208</v>
      </c>
      <c r="G22" s="4" t="s">
        <v>9</v>
      </c>
      <c r="H22" s="40">
        <f>E22-'май 2018'!E22</f>
        <v>9522</v>
      </c>
      <c r="I22" s="42">
        <f>F22-'май 2018'!F22</f>
        <v>2829</v>
      </c>
      <c r="J22" s="51">
        <v>10405</v>
      </c>
      <c r="K22" s="51">
        <v>3208</v>
      </c>
      <c r="L22">
        <f t="shared" si="0"/>
        <v>0</v>
      </c>
      <c r="M22">
        <f t="shared" si="0"/>
        <v>0</v>
      </c>
      <c r="N22" s="57">
        <f t="shared" si="2"/>
        <v>0</v>
      </c>
      <c r="O22" s="57">
        <f t="shared" si="3"/>
        <v>0</v>
      </c>
      <c r="P22" s="57">
        <f t="shared" si="7"/>
        <v>0</v>
      </c>
      <c r="Q22" s="52"/>
      <c r="R22" s="71">
        <f t="shared" si="8"/>
        <v>0</v>
      </c>
      <c r="S22" s="78">
        <f>'янв 2019'!W22</f>
        <v>-870.33920000000001</v>
      </c>
      <c r="T22" s="100">
        <f t="shared" si="6"/>
        <v>-870.33920000000001</v>
      </c>
      <c r="U22" s="77"/>
      <c r="V22" s="52"/>
      <c r="W22" s="54">
        <f t="shared" si="5"/>
        <v>-870.33920000000001</v>
      </c>
    </row>
    <row r="23" spans="1:23" ht="15" thickBot="1">
      <c r="A23" s="3">
        <v>1897270</v>
      </c>
      <c r="B23" s="83">
        <v>43400</v>
      </c>
      <c r="C23" s="4">
        <v>14</v>
      </c>
      <c r="D23" s="94">
        <v>1348</v>
      </c>
      <c r="E23" s="91">
        <v>883</v>
      </c>
      <c r="F23" s="91">
        <v>379</v>
      </c>
      <c r="G23" s="4" t="s">
        <v>9</v>
      </c>
      <c r="H23" s="40">
        <f>E23-'май 2018'!E23</f>
        <v>-8800</v>
      </c>
      <c r="I23" s="42">
        <f>F23-'май 2018'!F23</f>
        <v>-2439</v>
      </c>
      <c r="J23" s="51">
        <v>883</v>
      </c>
      <c r="K23" s="51">
        <v>379</v>
      </c>
      <c r="L23">
        <f t="shared" si="0"/>
        <v>0</v>
      </c>
      <c r="M23">
        <f t="shared" si="0"/>
        <v>0</v>
      </c>
      <c r="N23" s="57">
        <f t="shared" si="2"/>
        <v>0</v>
      </c>
      <c r="O23" s="57">
        <f t="shared" si="3"/>
        <v>0</v>
      </c>
      <c r="P23" s="57">
        <f t="shared" si="7"/>
        <v>0</v>
      </c>
      <c r="Q23" s="52"/>
      <c r="R23" s="71">
        <f t="shared" si="8"/>
        <v>0</v>
      </c>
      <c r="S23" s="78">
        <f>'янв 2019'!W23</f>
        <v>0</v>
      </c>
      <c r="T23" s="96">
        <f t="shared" si="6"/>
        <v>0</v>
      </c>
      <c r="U23" s="77"/>
      <c r="V23" s="52"/>
      <c r="W23" s="52">
        <f t="shared" si="5"/>
        <v>0</v>
      </c>
    </row>
    <row r="24" spans="1:23" ht="15" thickBot="1">
      <c r="A24" s="3">
        <v>1893468</v>
      </c>
      <c r="B24" s="83">
        <v>43400</v>
      </c>
      <c r="C24" s="4">
        <v>15</v>
      </c>
      <c r="D24" s="94">
        <v>3287</v>
      </c>
      <c r="E24" s="91">
        <v>2707</v>
      </c>
      <c r="F24" s="91">
        <v>435</v>
      </c>
      <c r="G24" s="4" t="s">
        <v>9</v>
      </c>
      <c r="H24" s="40">
        <f>E24-'май 2018'!E24</f>
        <v>382</v>
      </c>
      <c r="I24" s="42">
        <f>F24-'май 2018'!F24</f>
        <v>82</v>
      </c>
      <c r="J24" s="51">
        <v>2698</v>
      </c>
      <c r="K24" s="51">
        <v>434</v>
      </c>
      <c r="L24">
        <f t="shared" si="0"/>
        <v>9</v>
      </c>
      <c r="M24">
        <f t="shared" si="0"/>
        <v>1</v>
      </c>
      <c r="N24" s="57">
        <f t="shared" si="2"/>
        <v>55.62</v>
      </c>
      <c r="O24" s="57">
        <f t="shared" si="3"/>
        <v>2.29</v>
      </c>
      <c r="P24" s="57">
        <f t="shared" si="7"/>
        <v>57.91</v>
      </c>
      <c r="Q24" s="52"/>
      <c r="R24" s="71">
        <f t="shared" si="8"/>
        <v>59.647299999999994</v>
      </c>
      <c r="S24" s="78">
        <f>'янв 2019'!W24</f>
        <v>1778.2229000000002</v>
      </c>
      <c r="T24" s="77">
        <f t="shared" si="6"/>
        <v>1837.8702000000003</v>
      </c>
      <c r="U24" s="77"/>
      <c r="V24" s="52"/>
      <c r="W24" s="52">
        <f t="shared" si="5"/>
        <v>1837.8702000000003</v>
      </c>
    </row>
    <row r="25" spans="1:23" ht="15" thickBot="1">
      <c r="A25" s="3">
        <v>1897320</v>
      </c>
      <c r="B25" s="83">
        <v>43400</v>
      </c>
      <c r="C25" s="4">
        <v>16</v>
      </c>
      <c r="D25" s="94">
        <v>16200</v>
      </c>
      <c r="E25" s="91">
        <v>10179</v>
      </c>
      <c r="F25" s="91">
        <v>5962</v>
      </c>
      <c r="G25" s="4" t="s">
        <v>9</v>
      </c>
      <c r="H25" s="40">
        <f>E25-'май 2018'!E25</f>
        <v>1931</v>
      </c>
      <c r="I25" s="42">
        <f>F25-'май 2018'!F25</f>
        <v>1147</v>
      </c>
      <c r="J25" s="51">
        <v>10179</v>
      </c>
      <c r="K25" s="51">
        <v>5962</v>
      </c>
      <c r="L25">
        <f t="shared" si="0"/>
        <v>0</v>
      </c>
      <c r="M25">
        <f t="shared" si="0"/>
        <v>0</v>
      </c>
      <c r="N25" s="57">
        <f t="shared" si="2"/>
        <v>0</v>
      </c>
      <c r="O25" s="57">
        <f t="shared" si="3"/>
        <v>0</v>
      </c>
      <c r="P25" s="57">
        <f t="shared" si="7"/>
        <v>0</v>
      </c>
      <c r="Q25" s="52"/>
      <c r="R25" s="71">
        <f t="shared" si="8"/>
        <v>0</v>
      </c>
      <c r="S25" s="78">
        <f>'янв 2019'!W25</f>
        <v>8.7240999999999982</v>
      </c>
      <c r="T25" s="96">
        <f>R25+S25</f>
        <v>8.7240999999999982</v>
      </c>
      <c r="U25" s="77"/>
      <c r="V25" s="52"/>
      <c r="W25" s="52">
        <f t="shared" si="5"/>
        <v>8.7240999999999982</v>
      </c>
    </row>
    <row r="26" spans="1:23" ht="15" thickBot="1">
      <c r="A26" s="3">
        <v>1897141</v>
      </c>
      <c r="B26" s="83">
        <v>43400</v>
      </c>
      <c r="C26" s="4">
        <v>17</v>
      </c>
      <c r="D26" s="94">
        <v>4821</v>
      </c>
      <c r="E26" s="91">
        <v>2620</v>
      </c>
      <c r="F26" s="91">
        <v>1149</v>
      </c>
      <c r="G26" s="4" t="s">
        <v>9</v>
      </c>
      <c r="H26" s="40">
        <f>E26-'май 2018'!E26</f>
        <v>353</v>
      </c>
      <c r="I26" s="42">
        <f>F26-'май 2018'!F26</f>
        <v>136</v>
      </c>
      <c r="J26" s="51">
        <v>2620</v>
      </c>
      <c r="K26" s="51">
        <v>1149</v>
      </c>
      <c r="L26">
        <f t="shared" si="0"/>
        <v>0</v>
      </c>
      <c r="M26">
        <f t="shared" si="0"/>
        <v>0</v>
      </c>
      <c r="N26" s="57">
        <f t="shared" si="2"/>
        <v>0</v>
      </c>
      <c r="O26" s="57">
        <f t="shared" si="3"/>
        <v>0</v>
      </c>
      <c r="P26" s="57">
        <f t="shared" si="7"/>
        <v>0</v>
      </c>
      <c r="Q26" s="52"/>
      <c r="R26" s="71">
        <f t="shared" si="8"/>
        <v>0</v>
      </c>
      <c r="S26" s="78">
        <f>'янв 2019'!W26</f>
        <v>279.68619999999999</v>
      </c>
      <c r="T26" s="77">
        <f t="shared" si="6"/>
        <v>279.68619999999999</v>
      </c>
      <c r="U26" s="77"/>
      <c r="V26" s="52"/>
      <c r="W26" s="52">
        <f t="shared" si="5"/>
        <v>279.68619999999999</v>
      </c>
    </row>
    <row r="27" spans="1:23" ht="15" thickBot="1">
      <c r="A27" s="3">
        <v>1887572</v>
      </c>
      <c r="B27" s="83">
        <v>43400</v>
      </c>
      <c r="C27" s="4">
        <v>18</v>
      </c>
      <c r="D27" s="94">
        <v>1616</v>
      </c>
      <c r="E27" s="91">
        <v>1000</v>
      </c>
      <c r="F27" s="91">
        <v>435</v>
      </c>
      <c r="G27" s="4" t="s">
        <v>9</v>
      </c>
      <c r="H27" s="40">
        <f>E27-'май 2018'!E27</f>
        <v>237</v>
      </c>
      <c r="I27" s="42">
        <f>F27-'май 2018'!F27</f>
        <v>111</v>
      </c>
      <c r="J27" s="51">
        <v>1000</v>
      </c>
      <c r="K27" s="51">
        <v>435</v>
      </c>
      <c r="L27">
        <f t="shared" si="0"/>
        <v>0</v>
      </c>
      <c r="M27">
        <f t="shared" si="0"/>
        <v>0</v>
      </c>
      <c r="N27" s="57">
        <f t="shared" si="2"/>
        <v>0</v>
      </c>
      <c r="O27" s="57">
        <f t="shared" si="3"/>
        <v>0</v>
      </c>
      <c r="P27" s="57">
        <f t="shared" si="7"/>
        <v>0</v>
      </c>
      <c r="Q27" s="52"/>
      <c r="R27" s="71">
        <f t="shared" si="8"/>
        <v>0</v>
      </c>
      <c r="S27" s="78">
        <f>'янв 2019'!W27</f>
        <v>6.2624000000000004</v>
      </c>
      <c r="T27" s="77">
        <f t="shared" si="6"/>
        <v>6.2624000000000004</v>
      </c>
      <c r="U27" s="77"/>
      <c r="V27" s="52"/>
      <c r="W27" s="52">
        <f t="shared" si="5"/>
        <v>6.2624000000000004</v>
      </c>
    </row>
    <row r="28" spans="1:23" ht="15" thickBot="1">
      <c r="A28" s="3">
        <v>1892454</v>
      </c>
      <c r="B28" s="83">
        <v>43400</v>
      </c>
      <c r="C28" s="4">
        <v>19</v>
      </c>
      <c r="D28" s="94">
        <v>887</v>
      </c>
      <c r="E28" s="91">
        <v>629</v>
      </c>
      <c r="F28" s="91">
        <v>151</v>
      </c>
      <c r="G28" s="4" t="s">
        <v>9</v>
      </c>
      <c r="H28" s="40">
        <f>E28-'май 2018'!E28</f>
        <v>100</v>
      </c>
      <c r="I28" s="42">
        <f>F28-'май 2018'!F28</f>
        <v>26</v>
      </c>
      <c r="J28" s="51">
        <v>629</v>
      </c>
      <c r="K28" s="51">
        <v>151</v>
      </c>
      <c r="L28">
        <f t="shared" si="0"/>
        <v>0</v>
      </c>
      <c r="M28">
        <f t="shared" si="0"/>
        <v>0</v>
      </c>
      <c r="N28" s="57">
        <f t="shared" si="2"/>
        <v>0</v>
      </c>
      <c r="O28" s="57">
        <f t="shared" si="3"/>
        <v>0</v>
      </c>
      <c r="P28" s="57">
        <f t="shared" si="7"/>
        <v>0</v>
      </c>
      <c r="Q28" s="52"/>
      <c r="R28" s="71">
        <f t="shared" si="8"/>
        <v>0</v>
      </c>
      <c r="S28" s="78">
        <f>'янв 2019'!W28</f>
        <v>6.2624000000000004</v>
      </c>
      <c r="T28" s="96">
        <f t="shared" si="6"/>
        <v>6.2624000000000004</v>
      </c>
      <c r="U28" s="77"/>
      <c r="V28" s="52"/>
      <c r="W28" s="52">
        <f t="shared" si="5"/>
        <v>6.2624000000000004</v>
      </c>
    </row>
    <row r="29" spans="1:23" ht="15" thickBot="1">
      <c r="A29" s="3">
        <v>1898867</v>
      </c>
      <c r="B29" s="83">
        <v>43400.541666666664</v>
      </c>
      <c r="C29" s="4">
        <v>20</v>
      </c>
      <c r="D29" s="94">
        <v>164</v>
      </c>
      <c r="E29" s="91">
        <v>80</v>
      </c>
      <c r="F29" s="91">
        <v>66</v>
      </c>
      <c r="G29" s="4" t="s">
        <v>9</v>
      </c>
      <c r="H29" s="40">
        <f>E29-'май 2018'!E29</f>
        <v>0</v>
      </c>
      <c r="I29" s="42">
        <f>F29-'май 2018'!F29</f>
        <v>0</v>
      </c>
      <c r="J29" s="51">
        <v>80</v>
      </c>
      <c r="K29" s="51">
        <v>66</v>
      </c>
      <c r="L29">
        <f t="shared" si="0"/>
        <v>0</v>
      </c>
      <c r="M29">
        <f t="shared" si="0"/>
        <v>0</v>
      </c>
      <c r="N29" s="57">
        <f t="shared" si="2"/>
        <v>0</v>
      </c>
      <c r="O29" s="57">
        <f t="shared" si="3"/>
        <v>0</v>
      </c>
      <c r="P29" s="57">
        <f t="shared" si="7"/>
        <v>0</v>
      </c>
      <c r="Q29" s="52"/>
      <c r="R29" s="71">
        <f t="shared" si="8"/>
        <v>0</v>
      </c>
      <c r="S29" s="78">
        <f>'янв 2019'!W29</f>
        <v>0</v>
      </c>
      <c r="T29" s="87">
        <f t="shared" si="6"/>
        <v>0</v>
      </c>
      <c r="U29" s="77"/>
      <c r="V29" s="52"/>
      <c r="W29" s="52">
        <f t="shared" si="5"/>
        <v>0</v>
      </c>
    </row>
    <row r="30" spans="1:23" ht="15" thickBot="1">
      <c r="A30" s="3">
        <v>1897243</v>
      </c>
      <c r="B30" s="83">
        <v>43400</v>
      </c>
      <c r="C30" s="4">
        <v>21</v>
      </c>
      <c r="D30" s="94">
        <v>2851</v>
      </c>
      <c r="E30" s="91">
        <v>2180</v>
      </c>
      <c r="F30" s="91">
        <v>667</v>
      </c>
      <c r="G30" s="4" t="s">
        <v>9</v>
      </c>
      <c r="H30" s="40">
        <f>E30-'май 2018'!E30</f>
        <v>263</v>
      </c>
      <c r="I30" s="42">
        <f>F30-'май 2018'!F30</f>
        <v>61</v>
      </c>
      <c r="J30" s="51">
        <v>2180</v>
      </c>
      <c r="K30" s="51">
        <v>667</v>
      </c>
      <c r="L30">
        <f t="shared" si="0"/>
        <v>0</v>
      </c>
      <c r="M30">
        <f t="shared" si="0"/>
        <v>0</v>
      </c>
      <c r="N30" s="57">
        <f t="shared" si="2"/>
        <v>0</v>
      </c>
      <c r="O30" s="57">
        <f t="shared" si="3"/>
        <v>0</v>
      </c>
      <c r="P30" s="57">
        <f t="shared" si="7"/>
        <v>0</v>
      </c>
      <c r="Q30" s="52"/>
      <c r="R30" s="71">
        <f t="shared" si="8"/>
        <v>0</v>
      </c>
      <c r="S30" s="78">
        <f>'янв 2019'!W30</f>
        <v>342.55740000000003</v>
      </c>
      <c r="T30" s="77">
        <f t="shared" si="6"/>
        <v>342.55740000000003</v>
      </c>
      <c r="U30" s="77"/>
      <c r="V30" s="52"/>
      <c r="W30" s="52">
        <f t="shared" si="5"/>
        <v>342.55740000000003</v>
      </c>
    </row>
    <row r="31" spans="1:23" ht="15" thickBot="1">
      <c r="A31" s="3">
        <v>1898639</v>
      </c>
      <c r="B31" s="83">
        <v>43400</v>
      </c>
      <c r="C31" s="4">
        <v>22</v>
      </c>
      <c r="D31" s="94">
        <v>54304</v>
      </c>
      <c r="E31" s="91">
        <v>34675</v>
      </c>
      <c r="F31" s="91">
        <v>19369</v>
      </c>
      <c r="G31" s="4" t="s">
        <v>9</v>
      </c>
      <c r="H31" s="40">
        <f>E31-'май 2018'!E31</f>
        <v>2551</v>
      </c>
      <c r="I31" s="42">
        <f>F31-'май 2018'!F31</f>
        <v>1393</v>
      </c>
      <c r="J31" s="51">
        <v>34594</v>
      </c>
      <c r="K31" s="51">
        <v>19318</v>
      </c>
      <c r="L31">
        <f t="shared" si="0"/>
        <v>81</v>
      </c>
      <c r="M31">
        <f t="shared" si="0"/>
        <v>51</v>
      </c>
      <c r="N31" s="57">
        <f t="shared" si="2"/>
        <v>500.58</v>
      </c>
      <c r="O31" s="57">
        <f t="shared" si="3"/>
        <v>116.79</v>
      </c>
      <c r="P31" s="57">
        <f t="shared" si="7"/>
        <v>617.37</v>
      </c>
      <c r="Q31" s="52"/>
      <c r="R31" s="71">
        <f t="shared" si="8"/>
        <v>635.89110000000005</v>
      </c>
      <c r="S31" s="78">
        <f>'янв 2019'!W31</f>
        <v>-10827.54</v>
      </c>
      <c r="T31" s="72">
        <f t="shared" si="6"/>
        <v>-10191.6489</v>
      </c>
      <c r="U31" s="77"/>
      <c r="V31" s="52"/>
      <c r="W31" s="54">
        <f t="shared" si="5"/>
        <v>-10191.6489</v>
      </c>
    </row>
    <row r="32" spans="1:23" ht="15" thickBot="1">
      <c r="A32" s="3">
        <v>1892163</v>
      </c>
      <c r="B32" s="83">
        <v>43400</v>
      </c>
      <c r="C32" s="4">
        <v>23</v>
      </c>
      <c r="D32" s="94">
        <v>13727</v>
      </c>
      <c r="E32" s="91">
        <v>9922</v>
      </c>
      <c r="F32" s="91">
        <v>2283</v>
      </c>
      <c r="G32" s="4" t="s">
        <v>9</v>
      </c>
      <c r="H32" s="40">
        <f>E32-'май 2018'!E32</f>
        <v>1125</v>
      </c>
      <c r="I32" s="42">
        <f>F32-'май 2018'!F32</f>
        <v>248</v>
      </c>
      <c r="J32" s="51">
        <v>9922</v>
      </c>
      <c r="K32" s="51">
        <v>2283</v>
      </c>
      <c r="L32">
        <f t="shared" si="0"/>
        <v>0</v>
      </c>
      <c r="M32">
        <f t="shared" si="0"/>
        <v>0</v>
      </c>
      <c r="N32" s="57">
        <f t="shared" si="2"/>
        <v>0</v>
      </c>
      <c r="O32" s="57">
        <f t="shared" si="3"/>
        <v>0</v>
      </c>
      <c r="P32" s="57">
        <f t="shared" si="7"/>
        <v>0</v>
      </c>
      <c r="Q32" s="52"/>
      <c r="R32" s="71">
        <f t="shared" si="8"/>
        <v>0</v>
      </c>
      <c r="S32" s="78">
        <f>'янв 2019'!W32</f>
        <v>-1000</v>
      </c>
      <c r="T32" s="72">
        <f t="shared" si="6"/>
        <v>-1000</v>
      </c>
      <c r="U32" s="71"/>
      <c r="V32" s="52"/>
      <c r="W32" s="54">
        <f t="shared" si="5"/>
        <v>-1000</v>
      </c>
    </row>
    <row r="33" spans="1:23" ht="15" thickBot="1">
      <c r="A33" s="3">
        <v>1897193</v>
      </c>
      <c r="B33" s="83">
        <v>43400</v>
      </c>
      <c r="C33" s="4">
        <v>24</v>
      </c>
      <c r="D33" s="94">
        <v>3218</v>
      </c>
      <c r="E33" s="91">
        <v>1488</v>
      </c>
      <c r="F33" s="91">
        <v>452</v>
      </c>
      <c r="G33" s="4" t="s">
        <v>9</v>
      </c>
      <c r="H33" s="40">
        <f>E33-'май 2018'!E33</f>
        <v>71</v>
      </c>
      <c r="I33" s="42">
        <f>F33-'май 2018'!F33</f>
        <v>18</v>
      </c>
      <c r="J33" s="51">
        <v>1488</v>
      </c>
      <c r="K33" s="51">
        <v>452</v>
      </c>
      <c r="L33">
        <f t="shared" si="0"/>
        <v>0</v>
      </c>
      <c r="M33">
        <f t="shared" si="0"/>
        <v>0</v>
      </c>
      <c r="N33" s="57">
        <f t="shared" si="2"/>
        <v>0</v>
      </c>
      <c r="O33" s="57">
        <f t="shared" si="3"/>
        <v>0</v>
      </c>
      <c r="P33" s="57">
        <f t="shared" si="7"/>
        <v>0</v>
      </c>
      <c r="Q33" s="52"/>
      <c r="R33" s="71">
        <f t="shared" si="8"/>
        <v>0</v>
      </c>
      <c r="S33" s="78">
        <f>'янв 2019'!W33</f>
        <v>153.99530000000001</v>
      </c>
      <c r="T33" s="71">
        <f t="shared" si="6"/>
        <v>153.99530000000001</v>
      </c>
      <c r="U33" s="77"/>
      <c r="V33" s="52"/>
      <c r="W33" s="52">
        <f t="shared" si="5"/>
        <v>153.99530000000001</v>
      </c>
    </row>
    <row r="34" spans="1:23" ht="15" thickBot="1">
      <c r="A34" s="3">
        <v>1896703</v>
      </c>
      <c r="B34" s="83">
        <v>43400</v>
      </c>
      <c r="C34" s="4">
        <v>25</v>
      </c>
      <c r="D34" s="94">
        <v>517</v>
      </c>
      <c r="E34" s="91">
        <v>363</v>
      </c>
      <c r="F34" s="91">
        <v>83</v>
      </c>
      <c r="G34" s="4" t="s">
        <v>9</v>
      </c>
      <c r="H34" s="40">
        <f>E34-'май 2018'!E34</f>
        <v>0</v>
      </c>
      <c r="I34" s="42">
        <f>F34-'май 2018'!F34</f>
        <v>0</v>
      </c>
      <c r="J34" s="51">
        <v>363</v>
      </c>
      <c r="K34" s="51">
        <v>83</v>
      </c>
      <c r="L34">
        <f t="shared" si="0"/>
        <v>0</v>
      </c>
      <c r="M34">
        <f t="shared" si="0"/>
        <v>0</v>
      </c>
      <c r="N34" s="57">
        <f t="shared" si="2"/>
        <v>0</v>
      </c>
      <c r="O34" s="57">
        <f t="shared" si="3"/>
        <v>0</v>
      </c>
      <c r="P34" s="57">
        <f t="shared" si="7"/>
        <v>0</v>
      </c>
      <c r="Q34" s="52"/>
      <c r="R34" s="71">
        <f t="shared" si="8"/>
        <v>0</v>
      </c>
      <c r="S34" s="78">
        <f>'янв 2019'!W34</f>
        <v>746.31740000000002</v>
      </c>
      <c r="T34" s="88">
        <f t="shared" si="6"/>
        <v>746.31740000000002</v>
      </c>
      <c r="U34" s="77"/>
      <c r="V34" s="52"/>
      <c r="W34" s="52">
        <f t="shared" si="5"/>
        <v>746.31740000000002</v>
      </c>
    </row>
    <row r="35" spans="1:23" ht="15" thickBot="1">
      <c r="A35" s="3">
        <v>1896759</v>
      </c>
      <c r="B35" s="83">
        <v>43400</v>
      </c>
      <c r="C35" s="4">
        <v>26</v>
      </c>
      <c r="D35" s="94">
        <v>8954</v>
      </c>
      <c r="E35" s="91">
        <v>5915</v>
      </c>
      <c r="F35" s="91">
        <v>2067</v>
      </c>
      <c r="G35" s="4" t="s">
        <v>9</v>
      </c>
      <c r="H35" s="40">
        <f>E35-'май 2018'!E35</f>
        <v>741</v>
      </c>
      <c r="I35" s="42">
        <f>F35-'май 2018'!F35</f>
        <v>228</v>
      </c>
      <c r="J35" s="51">
        <v>5915</v>
      </c>
      <c r="K35" s="51">
        <v>2067</v>
      </c>
      <c r="L35">
        <f t="shared" si="0"/>
        <v>0</v>
      </c>
      <c r="M35">
        <f t="shared" si="0"/>
        <v>0</v>
      </c>
      <c r="N35" s="57">
        <f t="shared" si="2"/>
        <v>0</v>
      </c>
      <c r="O35" s="57">
        <f t="shared" si="3"/>
        <v>0</v>
      </c>
      <c r="P35" s="57">
        <f t="shared" si="7"/>
        <v>0</v>
      </c>
      <c r="Q35" s="52"/>
      <c r="R35" s="71">
        <f t="shared" si="8"/>
        <v>0</v>
      </c>
      <c r="S35" s="78">
        <f>'янв 2019'!W35</f>
        <v>-102.4256</v>
      </c>
      <c r="T35" s="100">
        <f t="shared" si="6"/>
        <v>-102.4256</v>
      </c>
      <c r="U35" s="71"/>
      <c r="V35" s="52"/>
      <c r="W35" s="54">
        <f t="shared" si="5"/>
        <v>-102.4256</v>
      </c>
    </row>
    <row r="36" spans="1:23" ht="15" thickBot="1">
      <c r="A36" s="3">
        <v>1890808</v>
      </c>
      <c r="B36" s="83">
        <v>43400</v>
      </c>
      <c r="C36" s="4">
        <v>27</v>
      </c>
      <c r="D36" s="94">
        <v>13171</v>
      </c>
      <c r="E36" s="91">
        <v>9017</v>
      </c>
      <c r="F36" s="91">
        <v>3648</v>
      </c>
      <c r="G36" s="4" t="s">
        <v>9</v>
      </c>
      <c r="H36" s="40">
        <f>E36-'май 2018'!E36</f>
        <v>850</v>
      </c>
      <c r="I36" s="42">
        <f>F36-'май 2018'!F36</f>
        <v>259</v>
      </c>
      <c r="J36" s="51">
        <v>8981</v>
      </c>
      <c r="K36" s="51">
        <v>3626</v>
      </c>
      <c r="L36">
        <f t="shared" si="0"/>
        <v>36</v>
      </c>
      <c r="M36">
        <f t="shared" si="0"/>
        <v>22</v>
      </c>
      <c r="N36" s="57">
        <f t="shared" si="2"/>
        <v>222.48</v>
      </c>
      <c r="O36" s="57">
        <f t="shared" si="3"/>
        <v>50.38</v>
      </c>
      <c r="P36" s="57">
        <f t="shared" si="7"/>
        <v>272.86</v>
      </c>
      <c r="Q36" s="52"/>
      <c r="R36" s="71">
        <f t="shared" si="8"/>
        <v>281.04579999999999</v>
      </c>
      <c r="S36" s="78">
        <f>'янв 2019'!W36</f>
        <v>-609.83990000000006</v>
      </c>
      <c r="T36" s="100">
        <f t="shared" si="6"/>
        <v>-328.79410000000007</v>
      </c>
      <c r="U36" s="71"/>
      <c r="V36" s="52"/>
      <c r="W36" s="54">
        <f t="shared" si="5"/>
        <v>-328.79410000000007</v>
      </c>
    </row>
    <row r="37" spans="1:23" ht="15" thickBot="1">
      <c r="A37" s="3">
        <v>1895265</v>
      </c>
      <c r="B37" s="83">
        <v>43400</v>
      </c>
      <c r="C37" s="4">
        <v>28</v>
      </c>
      <c r="D37" s="94">
        <v>13293</v>
      </c>
      <c r="E37" s="91">
        <v>7919</v>
      </c>
      <c r="F37" s="91">
        <v>5014</v>
      </c>
      <c r="G37" s="4" t="s">
        <v>9</v>
      </c>
      <c r="H37" s="40">
        <f>E37-'май 2018'!E37</f>
        <v>273</v>
      </c>
      <c r="I37" s="42">
        <f>F37-'май 2018'!F37</f>
        <v>151</v>
      </c>
      <c r="J37" s="51">
        <v>7906</v>
      </c>
      <c r="K37" s="51">
        <v>5006</v>
      </c>
      <c r="L37">
        <f t="shared" si="0"/>
        <v>13</v>
      </c>
      <c r="M37">
        <f t="shared" si="0"/>
        <v>8</v>
      </c>
      <c r="N37" s="57">
        <f t="shared" si="2"/>
        <v>80.34</v>
      </c>
      <c r="O37" s="57">
        <f t="shared" si="3"/>
        <v>18.32</v>
      </c>
      <c r="P37" s="57">
        <f t="shared" si="7"/>
        <v>98.66</v>
      </c>
      <c r="Q37" s="52"/>
      <c r="R37" s="71">
        <f t="shared" si="8"/>
        <v>101.6198</v>
      </c>
      <c r="S37" s="78">
        <f>'янв 2019'!W37</f>
        <v>-1162.7119000000002</v>
      </c>
      <c r="T37" s="72">
        <f t="shared" si="6"/>
        <v>-1061.0921000000003</v>
      </c>
      <c r="U37" s="77"/>
      <c r="V37" s="52"/>
      <c r="W37" s="54">
        <f t="shared" si="5"/>
        <v>-1061.0921000000003</v>
      </c>
    </row>
    <row r="38" spans="1:23" ht="27" thickBot="1">
      <c r="A38" s="3">
        <v>2376874</v>
      </c>
      <c r="B38" s="83">
        <v>43400</v>
      </c>
      <c r="C38" s="4" t="s">
        <v>14</v>
      </c>
      <c r="D38" s="94">
        <v>4410</v>
      </c>
      <c r="E38" s="91">
        <v>2169</v>
      </c>
      <c r="F38" s="91">
        <v>2051</v>
      </c>
      <c r="G38" s="4" t="s">
        <v>9</v>
      </c>
      <c r="H38" s="40">
        <f>E38-'май 2018'!E38</f>
        <v>407</v>
      </c>
      <c r="I38" s="42">
        <f>F38-'май 2018'!F38</f>
        <v>379</v>
      </c>
      <c r="J38" s="51">
        <v>2169</v>
      </c>
      <c r="K38" s="51">
        <v>2051</v>
      </c>
      <c r="L38">
        <f t="shared" si="0"/>
        <v>0</v>
      </c>
      <c r="M38">
        <f t="shared" si="0"/>
        <v>0</v>
      </c>
      <c r="N38" s="57">
        <f t="shared" si="2"/>
        <v>0</v>
      </c>
      <c r="O38" s="57">
        <f t="shared" si="3"/>
        <v>0</v>
      </c>
      <c r="P38" s="57">
        <f t="shared" si="7"/>
        <v>0</v>
      </c>
      <c r="Q38" s="52"/>
      <c r="R38" s="71">
        <f t="shared" si="8"/>
        <v>0</v>
      </c>
      <c r="S38" s="78">
        <f>'янв 2019'!W38</f>
        <v>0</v>
      </c>
      <c r="T38" s="97">
        <f t="shared" si="6"/>
        <v>0</v>
      </c>
      <c r="U38" s="71"/>
      <c r="V38" s="52"/>
      <c r="W38" s="52">
        <f t="shared" si="5"/>
        <v>0</v>
      </c>
    </row>
    <row r="39" spans="1:23" ht="15" thickBot="1">
      <c r="A39" s="3">
        <v>1897262</v>
      </c>
      <c r="B39" s="83">
        <v>43400</v>
      </c>
      <c r="C39" s="4">
        <v>30</v>
      </c>
      <c r="D39" s="94">
        <v>1507</v>
      </c>
      <c r="E39" s="91">
        <v>1134</v>
      </c>
      <c r="F39" s="91">
        <v>341</v>
      </c>
      <c r="G39" s="4" t="s">
        <v>9</v>
      </c>
      <c r="H39" s="40">
        <f>E39-'май 2018'!E40</f>
        <v>120</v>
      </c>
      <c r="I39" s="42">
        <f>F39-'май 2018'!F40</f>
        <v>27</v>
      </c>
      <c r="J39" s="51">
        <v>1120</v>
      </c>
      <c r="K39" s="51">
        <v>339</v>
      </c>
      <c r="L39">
        <f t="shared" si="0"/>
        <v>14</v>
      </c>
      <c r="M39">
        <f t="shared" si="0"/>
        <v>2</v>
      </c>
      <c r="N39" s="57">
        <f t="shared" si="2"/>
        <v>86.52</v>
      </c>
      <c r="O39" s="57">
        <f t="shared" si="3"/>
        <v>4.58</v>
      </c>
      <c r="P39" s="57">
        <f t="shared" si="7"/>
        <v>91.1</v>
      </c>
      <c r="Q39" s="52"/>
      <c r="R39" s="71">
        <f t="shared" si="8"/>
        <v>93.832999999999998</v>
      </c>
      <c r="S39" s="78">
        <f>'янв 2019'!W39</f>
        <v>0</v>
      </c>
      <c r="T39" s="96">
        <f t="shared" si="6"/>
        <v>93.832999999999998</v>
      </c>
      <c r="U39" s="62">
        <f>T39</f>
        <v>93.832999999999998</v>
      </c>
      <c r="V39" s="52"/>
      <c r="W39" s="52">
        <f t="shared" si="5"/>
        <v>0</v>
      </c>
    </row>
    <row r="40" spans="1:23" ht="15" thickBot="1">
      <c r="A40" s="3">
        <v>1892320</v>
      </c>
      <c r="B40" s="83">
        <v>43400</v>
      </c>
      <c r="C40" s="4">
        <v>31</v>
      </c>
      <c r="D40" s="94">
        <v>2202</v>
      </c>
      <c r="E40" s="91">
        <v>1378</v>
      </c>
      <c r="F40" s="91">
        <v>517</v>
      </c>
      <c r="G40" s="4" t="s">
        <v>9</v>
      </c>
      <c r="H40" s="40">
        <f>E40-'май 2018'!E41</f>
        <v>344</v>
      </c>
      <c r="I40" s="42">
        <f>F40-'май 2018'!F41</f>
        <v>128</v>
      </c>
      <c r="J40" s="51">
        <v>1378</v>
      </c>
      <c r="K40" s="51">
        <v>517</v>
      </c>
      <c r="L40">
        <f t="shared" si="0"/>
        <v>0</v>
      </c>
      <c r="M40">
        <f t="shared" si="0"/>
        <v>0</v>
      </c>
      <c r="N40" s="57">
        <f t="shared" si="2"/>
        <v>0</v>
      </c>
      <c r="O40" s="57">
        <f t="shared" si="3"/>
        <v>0</v>
      </c>
      <c r="P40" s="57">
        <f t="shared" si="7"/>
        <v>0</v>
      </c>
      <c r="Q40" s="52"/>
      <c r="R40" s="71">
        <f t="shared" si="8"/>
        <v>0</v>
      </c>
      <c r="S40" s="78">
        <f>'янв 2019'!W40</f>
        <v>0</v>
      </c>
      <c r="T40" s="77">
        <f t="shared" si="6"/>
        <v>0</v>
      </c>
      <c r="U40" s="77"/>
      <c r="V40" s="52"/>
      <c r="W40" s="52">
        <f t="shared" si="5"/>
        <v>0</v>
      </c>
    </row>
    <row r="41" spans="1:23" ht="15" thickBot="1">
      <c r="A41" s="3">
        <v>1898367</v>
      </c>
      <c r="B41" s="83">
        <v>43400</v>
      </c>
      <c r="C41" s="4">
        <v>32</v>
      </c>
      <c r="D41" s="94">
        <v>26325</v>
      </c>
      <c r="E41" s="91">
        <v>16559</v>
      </c>
      <c r="F41" s="91">
        <v>9688</v>
      </c>
      <c r="G41" s="4" t="s">
        <v>9</v>
      </c>
      <c r="H41" s="40">
        <f>E41-'май 2018'!E42</f>
        <v>1825</v>
      </c>
      <c r="I41" s="42">
        <f>F41-'май 2018'!F42</f>
        <v>1219</v>
      </c>
      <c r="J41" s="51">
        <v>16559</v>
      </c>
      <c r="K41" s="51">
        <v>9688</v>
      </c>
      <c r="L41">
        <f t="shared" si="0"/>
        <v>0</v>
      </c>
      <c r="M41">
        <f t="shared" si="0"/>
        <v>0</v>
      </c>
      <c r="N41" s="57">
        <f t="shared" si="2"/>
        <v>0</v>
      </c>
      <c r="O41" s="57">
        <f t="shared" si="3"/>
        <v>0</v>
      </c>
      <c r="P41" s="57">
        <f t="shared" si="7"/>
        <v>0</v>
      </c>
      <c r="Q41" s="52"/>
      <c r="R41" s="71">
        <f t="shared" si="8"/>
        <v>0</v>
      </c>
      <c r="S41" s="78">
        <f>'янв 2019'!W41</f>
        <v>0</v>
      </c>
      <c r="T41" s="99">
        <f t="shared" si="6"/>
        <v>0</v>
      </c>
      <c r="U41" s="77"/>
      <c r="V41" s="52"/>
      <c r="W41" s="52">
        <f t="shared" si="5"/>
        <v>0</v>
      </c>
    </row>
    <row r="42" spans="1:23" ht="15" thickBot="1">
      <c r="A42" s="3">
        <v>1900264</v>
      </c>
      <c r="B42" s="83">
        <v>43400</v>
      </c>
      <c r="C42" s="4">
        <v>33</v>
      </c>
      <c r="D42" s="94">
        <v>32360</v>
      </c>
      <c r="E42" s="91">
        <v>20527</v>
      </c>
      <c r="F42" s="91">
        <v>11413</v>
      </c>
      <c r="G42" s="4" t="s">
        <v>9</v>
      </c>
      <c r="H42" s="40">
        <f>E42-'май 2018'!E43</f>
        <v>2055</v>
      </c>
      <c r="I42" s="42">
        <f>F42-'май 2018'!F43</f>
        <v>1164</v>
      </c>
      <c r="J42" s="51">
        <v>20524</v>
      </c>
      <c r="K42" s="51">
        <v>11412</v>
      </c>
      <c r="L42">
        <f t="shared" si="0"/>
        <v>3</v>
      </c>
      <c r="M42">
        <f t="shared" si="0"/>
        <v>1</v>
      </c>
      <c r="N42" s="57">
        <f t="shared" si="2"/>
        <v>18.54</v>
      </c>
      <c r="O42" s="57">
        <f t="shared" si="3"/>
        <v>2.29</v>
      </c>
      <c r="P42" s="57">
        <f t="shared" si="7"/>
        <v>20.83</v>
      </c>
      <c r="Q42" s="52"/>
      <c r="R42" s="71">
        <f t="shared" si="8"/>
        <v>21.454899999999999</v>
      </c>
      <c r="S42" s="78">
        <f>'янв 2019'!W42</f>
        <v>-2085.4976000000001</v>
      </c>
      <c r="T42" s="100">
        <f t="shared" si="6"/>
        <v>-2064.0427</v>
      </c>
      <c r="U42" s="77"/>
      <c r="V42" s="52"/>
      <c r="W42" s="54">
        <f t="shared" si="5"/>
        <v>-2064.0427</v>
      </c>
    </row>
    <row r="43" spans="1:23" ht="15" thickBot="1">
      <c r="A43" s="3">
        <v>1897076</v>
      </c>
      <c r="B43" s="83">
        <v>43400</v>
      </c>
      <c r="C43" s="4">
        <v>34</v>
      </c>
      <c r="D43" s="94">
        <v>508</v>
      </c>
      <c r="E43" s="91">
        <v>281</v>
      </c>
      <c r="F43" s="91">
        <v>115</v>
      </c>
      <c r="G43" s="4" t="s">
        <v>9</v>
      </c>
      <c r="H43" s="40">
        <f>E43-'май 2018'!E44</f>
        <v>0</v>
      </c>
      <c r="I43" s="42">
        <f>F43-'май 2018'!F44</f>
        <v>0</v>
      </c>
      <c r="J43" s="51">
        <v>281</v>
      </c>
      <c r="K43" s="51">
        <v>115</v>
      </c>
      <c r="L43">
        <f t="shared" si="0"/>
        <v>0</v>
      </c>
      <c r="M43">
        <f t="shared" si="0"/>
        <v>0</v>
      </c>
      <c r="N43" s="57">
        <f t="shared" si="2"/>
        <v>0</v>
      </c>
      <c r="O43" s="57">
        <f t="shared" si="3"/>
        <v>0</v>
      </c>
      <c r="P43" s="57">
        <f t="shared" si="7"/>
        <v>0</v>
      </c>
      <c r="Q43" s="52"/>
      <c r="R43" s="71">
        <f t="shared" si="8"/>
        <v>0</v>
      </c>
      <c r="S43" s="78">
        <f>'янв 2019'!W43</f>
        <v>0</v>
      </c>
      <c r="T43" s="77">
        <f t="shared" si="6"/>
        <v>0</v>
      </c>
      <c r="U43" s="77"/>
      <c r="V43" s="52"/>
      <c r="W43" s="52">
        <f t="shared" si="5"/>
        <v>0</v>
      </c>
    </row>
    <row r="44" spans="1:23" ht="15" thickBot="1">
      <c r="A44" s="3">
        <v>1896835</v>
      </c>
      <c r="B44" s="83">
        <v>43400</v>
      </c>
      <c r="C44" s="4">
        <v>35</v>
      </c>
      <c r="D44" s="94">
        <v>10915</v>
      </c>
      <c r="E44" s="91">
        <v>6720</v>
      </c>
      <c r="F44" s="91">
        <v>4163</v>
      </c>
      <c r="G44" s="4" t="s">
        <v>9</v>
      </c>
      <c r="H44" s="40">
        <f>E44-'май 2018'!E45</f>
        <v>1059</v>
      </c>
      <c r="I44" s="42">
        <f>F44-'май 2018'!F45</f>
        <v>499</v>
      </c>
      <c r="J44" s="51">
        <v>6714</v>
      </c>
      <c r="K44" s="51">
        <v>4159</v>
      </c>
      <c r="L44">
        <f t="shared" si="0"/>
        <v>6</v>
      </c>
      <c r="M44">
        <f t="shared" si="0"/>
        <v>4</v>
      </c>
      <c r="N44" s="57">
        <f t="shared" si="2"/>
        <v>37.08</v>
      </c>
      <c r="O44" s="57">
        <f t="shared" si="3"/>
        <v>9.16</v>
      </c>
      <c r="P44" s="57">
        <f t="shared" si="7"/>
        <v>46.239999999999995</v>
      </c>
      <c r="Q44" s="52"/>
      <c r="R44" s="71">
        <f t="shared" si="8"/>
        <v>47.627199999999995</v>
      </c>
      <c r="S44" s="78">
        <f>'янв 2019'!W44</f>
        <v>9066.7088999999996</v>
      </c>
      <c r="T44" s="87">
        <f t="shared" si="6"/>
        <v>9114.3361000000004</v>
      </c>
      <c r="U44" s="77"/>
      <c r="V44" s="52"/>
      <c r="W44" s="52">
        <f t="shared" si="5"/>
        <v>9114.3361000000004</v>
      </c>
    </row>
    <row r="45" spans="1:23" ht="15" thickBot="1">
      <c r="A45" s="3">
        <v>1899099</v>
      </c>
      <c r="B45" s="83">
        <v>43400</v>
      </c>
      <c r="C45" s="4">
        <v>36</v>
      </c>
      <c r="D45" s="94">
        <v>11435</v>
      </c>
      <c r="E45" s="91">
        <v>7035</v>
      </c>
      <c r="F45" s="91">
        <v>3279</v>
      </c>
      <c r="G45" s="4" t="s">
        <v>9</v>
      </c>
      <c r="H45" s="40">
        <f>E45-'май 2018'!E46</f>
        <v>629</v>
      </c>
      <c r="I45" s="42">
        <f>F45-'май 2018'!F46</f>
        <v>560</v>
      </c>
      <c r="J45" s="51">
        <v>7035</v>
      </c>
      <c r="K45" s="51">
        <v>3279</v>
      </c>
      <c r="L45">
        <f t="shared" si="0"/>
        <v>0</v>
      </c>
      <c r="M45">
        <f t="shared" si="0"/>
        <v>0</v>
      </c>
      <c r="N45" s="57">
        <f t="shared" si="2"/>
        <v>0</v>
      </c>
      <c r="O45" s="57">
        <f t="shared" si="3"/>
        <v>0</v>
      </c>
      <c r="P45" s="57">
        <f t="shared" si="7"/>
        <v>0</v>
      </c>
      <c r="Q45" s="52"/>
      <c r="R45" s="71">
        <f t="shared" si="8"/>
        <v>0</v>
      </c>
      <c r="S45" s="78">
        <v>0</v>
      </c>
      <c r="T45" s="96">
        <f t="shared" si="6"/>
        <v>0</v>
      </c>
      <c r="U45" s="77"/>
      <c r="V45" s="52"/>
      <c r="W45" s="52">
        <f t="shared" si="5"/>
        <v>0</v>
      </c>
    </row>
    <row r="46" spans="1:23" ht="15" thickBot="1">
      <c r="A46" s="3">
        <v>1897163</v>
      </c>
      <c r="B46" s="83">
        <v>43400</v>
      </c>
      <c r="C46" s="4">
        <v>37</v>
      </c>
      <c r="D46" s="94">
        <v>32752</v>
      </c>
      <c r="E46" s="91">
        <v>20319</v>
      </c>
      <c r="F46" s="91">
        <v>12402</v>
      </c>
      <c r="G46" s="4" t="s">
        <v>9</v>
      </c>
      <c r="H46" s="40">
        <f>E46-'май 2018'!E47</f>
        <v>3636</v>
      </c>
      <c r="I46" s="42">
        <f>F46-'май 2018'!F47</f>
        <v>1957</v>
      </c>
      <c r="J46" s="51">
        <v>19830</v>
      </c>
      <c r="K46" s="51">
        <v>12132</v>
      </c>
      <c r="L46">
        <f t="shared" si="0"/>
        <v>489</v>
      </c>
      <c r="M46">
        <f t="shared" si="0"/>
        <v>270</v>
      </c>
      <c r="N46" s="57">
        <f t="shared" si="2"/>
        <v>3022.02</v>
      </c>
      <c r="O46" s="57">
        <f t="shared" si="3"/>
        <v>618.29999999999995</v>
      </c>
      <c r="P46" s="57">
        <f t="shared" si="7"/>
        <v>3640.3199999999997</v>
      </c>
      <c r="Q46" s="52"/>
      <c r="R46" s="71">
        <f t="shared" si="8"/>
        <v>3749.5295999999998</v>
      </c>
      <c r="S46" s="78">
        <f>'янв 2019'!W46</f>
        <v>6032.3547000000008</v>
      </c>
      <c r="T46" s="96">
        <f t="shared" si="6"/>
        <v>9781.8843000000015</v>
      </c>
      <c r="U46" s="69">
        <v>9781</v>
      </c>
      <c r="V46" s="52"/>
      <c r="W46" s="52">
        <f t="shared" si="5"/>
        <v>0.88430000000153086</v>
      </c>
    </row>
    <row r="47" spans="1:23" ht="15" thickBot="1">
      <c r="A47" s="3">
        <v>1900263</v>
      </c>
      <c r="B47" s="83">
        <v>43400</v>
      </c>
      <c r="C47" s="4">
        <v>38</v>
      </c>
      <c r="D47" s="94">
        <v>5285</v>
      </c>
      <c r="E47" s="91">
        <v>3453</v>
      </c>
      <c r="F47" s="91">
        <v>1565</v>
      </c>
      <c r="G47" s="4" t="s">
        <v>9</v>
      </c>
      <c r="H47" s="40">
        <f>E47-'май 2018'!E48</f>
        <v>495</v>
      </c>
      <c r="I47" s="42">
        <f>F47-'май 2018'!F48</f>
        <v>247</v>
      </c>
      <c r="J47" s="51">
        <v>3358</v>
      </c>
      <c r="K47" s="51">
        <v>1491</v>
      </c>
      <c r="L47">
        <f t="shared" si="0"/>
        <v>95</v>
      </c>
      <c r="M47">
        <f t="shared" si="0"/>
        <v>74</v>
      </c>
      <c r="N47" s="57">
        <f t="shared" si="2"/>
        <v>587.1</v>
      </c>
      <c r="O47" s="57">
        <f t="shared" si="3"/>
        <v>169.46</v>
      </c>
      <c r="P47" s="57">
        <f t="shared" si="7"/>
        <v>756.56000000000006</v>
      </c>
      <c r="Q47" s="52"/>
      <c r="R47" s="102">
        <f t="shared" si="8"/>
        <v>779.25680000000011</v>
      </c>
      <c r="S47" s="104">
        <f>'янв 2019'!W47</f>
        <v>325.83019999999999</v>
      </c>
      <c r="T47" s="96">
        <f t="shared" si="6"/>
        <v>1105.087</v>
      </c>
      <c r="U47" s="62">
        <f>T47</f>
        <v>1105.087</v>
      </c>
      <c r="V47" s="52"/>
      <c r="W47" s="52">
        <f t="shared" si="5"/>
        <v>0</v>
      </c>
    </row>
    <row r="48" spans="1:23" ht="15" thickBot="1">
      <c r="A48" s="3">
        <v>1892264</v>
      </c>
      <c r="B48" s="83">
        <v>43400</v>
      </c>
      <c r="C48" s="4">
        <v>39</v>
      </c>
      <c r="D48" s="94">
        <v>18904</v>
      </c>
      <c r="E48" s="91">
        <v>12887</v>
      </c>
      <c r="F48" s="91">
        <v>5984</v>
      </c>
      <c r="G48" s="4" t="s">
        <v>9</v>
      </c>
      <c r="H48" s="40">
        <f>E48-'май 2018'!E49</f>
        <v>834</v>
      </c>
      <c r="I48" s="42">
        <f>F48-'май 2018'!F49</f>
        <v>453</v>
      </c>
      <c r="J48" s="51">
        <v>12882</v>
      </c>
      <c r="K48" s="51">
        <v>5981</v>
      </c>
      <c r="L48">
        <f t="shared" si="0"/>
        <v>5</v>
      </c>
      <c r="M48">
        <f t="shared" si="0"/>
        <v>3</v>
      </c>
      <c r="N48" s="57">
        <f t="shared" si="2"/>
        <v>30.9</v>
      </c>
      <c r="O48" s="57">
        <f t="shared" si="3"/>
        <v>6.87</v>
      </c>
      <c r="P48" s="57">
        <f t="shared" si="7"/>
        <v>37.769999999999996</v>
      </c>
      <c r="Q48" s="52"/>
      <c r="R48" s="71">
        <f t="shared" si="8"/>
        <v>38.903099999999995</v>
      </c>
      <c r="S48" s="78">
        <f>'янв 2019'!W48</f>
        <v>-742.62150000000008</v>
      </c>
      <c r="T48" s="72">
        <f t="shared" si="6"/>
        <v>-703.71840000000009</v>
      </c>
      <c r="U48" s="77"/>
      <c r="V48" s="52"/>
      <c r="W48" s="54">
        <f t="shared" si="5"/>
        <v>-703.71840000000009</v>
      </c>
    </row>
    <row r="49" spans="1:23" ht="15" thickBot="1">
      <c r="A49" s="3">
        <v>1893218</v>
      </c>
      <c r="B49" s="83">
        <v>43400</v>
      </c>
      <c r="C49" s="4">
        <v>40</v>
      </c>
      <c r="D49" s="94">
        <v>10367</v>
      </c>
      <c r="E49" s="91">
        <v>7004</v>
      </c>
      <c r="F49" s="91">
        <v>2917</v>
      </c>
      <c r="G49" s="4" t="s">
        <v>9</v>
      </c>
      <c r="H49" s="40">
        <f>E49-'май 2018'!E50</f>
        <v>754</v>
      </c>
      <c r="I49" s="42">
        <f>F49-'май 2018'!F50</f>
        <v>197</v>
      </c>
      <c r="J49" s="51">
        <v>7004</v>
      </c>
      <c r="K49" s="51">
        <v>2917</v>
      </c>
      <c r="L49">
        <f t="shared" si="0"/>
        <v>0</v>
      </c>
      <c r="M49">
        <f t="shared" si="0"/>
        <v>0</v>
      </c>
      <c r="N49" s="57">
        <f t="shared" si="2"/>
        <v>0</v>
      </c>
      <c r="O49" s="57">
        <f t="shared" si="3"/>
        <v>0</v>
      </c>
      <c r="P49" s="57">
        <f t="shared" si="7"/>
        <v>0</v>
      </c>
      <c r="Q49" s="52"/>
      <c r="R49" s="71">
        <f t="shared" si="8"/>
        <v>0</v>
      </c>
      <c r="S49" s="78">
        <f>'янв 2019'!W49</f>
        <v>-260.79190000000006</v>
      </c>
      <c r="T49" s="100">
        <f t="shared" si="6"/>
        <v>-260.79190000000006</v>
      </c>
      <c r="U49" s="77"/>
      <c r="V49" s="52"/>
      <c r="W49" s="54">
        <f t="shared" si="5"/>
        <v>-260.79190000000006</v>
      </c>
    </row>
    <row r="50" spans="1:23" ht="15" thickBot="1">
      <c r="A50" s="3">
        <v>1896949</v>
      </c>
      <c r="B50" s="83">
        <v>43400</v>
      </c>
      <c r="C50" s="4">
        <v>41</v>
      </c>
      <c r="D50" s="94">
        <v>4407</v>
      </c>
      <c r="E50" s="91">
        <v>2701</v>
      </c>
      <c r="F50" s="91">
        <v>1623</v>
      </c>
      <c r="G50" s="4" t="s">
        <v>9</v>
      </c>
      <c r="H50" s="40">
        <f>E50-'май 2018'!E51</f>
        <v>300</v>
      </c>
      <c r="I50" s="42">
        <f>F50-'май 2018'!F51</f>
        <v>106</v>
      </c>
      <c r="J50" s="51">
        <v>2701</v>
      </c>
      <c r="K50" s="51">
        <v>1623</v>
      </c>
      <c r="L50">
        <f t="shared" si="0"/>
        <v>0</v>
      </c>
      <c r="M50">
        <f t="shared" si="0"/>
        <v>0</v>
      </c>
      <c r="N50" s="57">
        <f t="shared" si="2"/>
        <v>0</v>
      </c>
      <c r="O50" s="57">
        <f t="shared" si="3"/>
        <v>0</v>
      </c>
      <c r="P50" s="57">
        <f t="shared" si="7"/>
        <v>0</v>
      </c>
      <c r="Q50" s="52"/>
      <c r="R50" s="71">
        <f t="shared" si="8"/>
        <v>0</v>
      </c>
      <c r="S50" s="78">
        <f>'янв 2019'!W50</f>
        <v>211.98429999999999</v>
      </c>
      <c r="T50" s="77">
        <f t="shared" si="6"/>
        <v>211.98429999999999</v>
      </c>
      <c r="U50" s="77"/>
      <c r="V50" s="52"/>
      <c r="W50" s="52">
        <f t="shared" si="5"/>
        <v>211.98429999999999</v>
      </c>
    </row>
    <row r="51" spans="1:23" ht="15" thickBot="1">
      <c r="A51" s="3">
        <v>1899012</v>
      </c>
      <c r="B51" s="83">
        <v>43400</v>
      </c>
      <c r="C51" s="4">
        <v>42</v>
      </c>
      <c r="D51" s="92">
        <v>3658</v>
      </c>
      <c r="E51" s="90">
        <v>1455</v>
      </c>
      <c r="F51" s="90">
        <v>1047</v>
      </c>
      <c r="G51" s="4" t="s">
        <v>9</v>
      </c>
      <c r="H51" s="40">
        <f>E51-'май 2018'!E52</f>
        <v>694</v>
      </c>
      <c r="I51" s="42">
        <f>F51-'май 2018'!F52</f>
        <v>440</v>
      </c>
      <c r="J51" s="51">
        <v>1399</v>
      </c>
      <c r="K51" s="51">
        <v>993</v>
      </c>
      <c r="L51">
        <f t="shared" si="0"/>
        <v>56</v>
      </c>
      <c r="M51">
        <f t="shared" si="0"/>
        <v>54</v>
      </c>
      <c r="N51" s="57">
        <f t="shared" si="2"/>
        <v>346.08</v>
      </c>
      <c r="O51" s="57">
        <f t="shared" si="3"/>
        <v>123.66</v>
      </c>
      <c r="P51" s="57">
        <f t="shared" si="7"/>
        <v>469.74</v>
      </c>
      <c r="Q51" s="52">
        <f>'янв 2019'!V51</f>
        <v>0.1637999999998101</v>
      </c>
      <c r="R51" s="102">
        <f t="shared" si="8"/>
        <v>483.66840000000019</v>
      </c>
      <c r="S51" s="104">
        <v>0</v>
      </c>
      <c r="T51" s="97">
        <f t="shared" si="6"/>
        <v>483.66840000000019</v>
      </c>
      <c r="U51" s="77"/>
      <c r="V51" s="52"/>
      <c r="W51" s="52">
        <f t="shared" si="5"/>
        <v>483.66840000000019</v>
      </c>
    </row>
    <row r="52" spans="1:23" ht="15" thickBot="1">
      <c r="A52" s="3">
        <v>1899139</v>
      </c>
      <c r="B52" s="83">
        <v>43400</v>
      </c>
      <c r="C52" s="4">
        <v>43</v>
      </c>
      <c r="D52" s="94">
        <v>268</v>
      </c>
      <c r="E52" s="91">
        <v>173</v>
      </c>
      <c r="F52" s="91">
        <v>45</v>
      </c>
      <c r="G52" s="4" t="s">
        <v>9</v>
      </c>
      <c r="H52" s="40">
        <f>E52-'май 2018'!E53</f>
        <v>23</v>
      </c>
      <c r="I52" s="42">
        <f>F52-'май 2018'!F53</f>
        <v>4</v>
      </c>
      <c r="J52" s="51">
        <v>173</v>
      </c>
      <c r="K52" s="51">
        <v>45</v>
      </c>
      <c r="L52">
        <f t="shared" si="0"/>
        <v>0</v>
      </c>
      <c r="M52">
        <f t="shared" si="0"/>
        <v>0</v>
      </c>
      <c r="N52" s="57">
        <f t="shared" si="2"/>
        <v>0</v>
      </c>
      <c r="O52" s="57">
        <f t="shared" si="3"/>
        <v>0</v>
      </c>
      <c r="P52" s="57">
        <f t="shared" si="7"/>
        <v>0</v>
      </c>
      <c r="Q52" s="52"/>
      <c r="R52" s="71">
        <f t="shared" si="8"/>
        <v>0</v>
      </c>
      <c r="S52" s="78">
        <f>'янв 2019'!W52</f>
        <v>12.524800000000001</v>
      </c>
      <c r="T52" s="77">
        <f t="shared" si="6"/>
        <v>12.524800000000001</v>
      </c>
      <c r="U52" s="77"/>
      <c r="V52" s="52"/>
      <c r="W52" s="52">
        <f t="shared" si="5"/>
        <v>12.524800000000001</v>
      </c>
    </row>
    <row r="53" spans="1:23" ht="15" thickBot="1">
      <c r="A53" s="3">
        <v>1892450</v>
      </c>
      <c r="B53" s="83">
        <v>43400</v>
      </c>
      <c r="C53" s="4">
        <v>44</v>
      </c>
      <c r="D53" s="94">
        <v>2500</v>
      </c>
      <c r="E53" s="91">
        <v>1834</v>
      </c>
      <c r="F53" s="91">
        <v>636</v>
      </c>
      <c r="G53" s="4" t="s">
        <v>9</v>
      </c>
      <c r="H53" s="40">
        <f>E53-'май 2018'!E54</f>
        <v>179</v>
      </c>
      <c r="I53" s="42">
        <f>F53-'май 2018'!F54</f>
        <v>66</v>
      </c>
      <c r="J53" s="51">
        <v>1834</v>
      </c>
      <c r="K53" s="51">
        <v>636</v>
      </c>
      <c r="L53">
        <f t="shared" si="0"/>
        <v>0</v>
      </c>
      <c r="M53">
        <f t="shared" si="0"/>
        <v>0</v>
      </c>
      <c r="N53" s="57">
        <f t="shared" si="2"/>
        <v>0</v>
      </c>
      <c r="O53" s="57">
        <f t="shared" si="3"/>
        <v>0</v>
      </c>
      <c r="P53" s="57">
        <f t="shared" si="7"/>
        <v>0</v>
      </c>
      <c r="Q53" s="52"/>
      <c r="R53" s="71">
        <f t="shared" si="8"/>
        <v>0</v>
      </c>
      <c r="S53" s="78">
        <f>'янв 2019'!W53</f>
        <v>32.002100000000006</v>
      </c>
      <c r="T53" s="96">
        <f t="shared" si="6"/>
        <v>32.002100000000006</v>
      </c>
      <c r="U53" s="77"/>
      <c r="V53" s="52"/>
      <c r="W53" s="52">
        <f t="shared" si="5"/>
        <v>32.002100000000006</v>
      </c>
    </row>
    <row r="54" spans="1:23" ht="15" thickBot="1">
      <c r="A54" s="6">
        <v>1889809</v>
      </c>
      <c r="B54" s="83">
        <v>43400</v>
      </c>
      <c r="C54" s="4">
        <v>45</v>
      </c>
      <c r="D54" s="94">
        <v>27</v>
      </c>
      <c r="E54" s="91">
        <v>19</v>
      </c>
      <c r="F54" s="91">
        <v>1</v>
      </c>
      <c r="G54" s="8" t="s">
        <v>9</v>
      </c>
      <c r="H54" s="40">
        <f>E54-'май 2018'!E55</f>
        <v>3</v>
      </c>
      <c r="I54" s="42">
        <f>F54-'май 2018'!F55</f>
        <v>0</v>
      </c>
      <c r="J54" s="51">
        <v>19</v>
      </c>
      <c r="K54" s="51">
        <v>1</v>
      </c>
      <c r="L54">
        <f t="shared" si="0"/>
        <v>0</v>
      </c>
      <c r="M54">
        <f t="shared" si="0"/>
        <v>0</v>
      </c>
      <c r="N54" s="57">
        <f t="shared" si="2"/>
        <v>0</v>
      </c>
      <c r="O54" s="57">
        <f t="shared" si="3"/>
        <v>0</v>
      </c>
      <c r="P54" s="57">
        <f t="shared" si="7"/>
        <v>0</v>
      </c>
      <c r="Q54" s="52"/>
      <c r="R54" s="71">
        <f t="shared" si="8"/>
        <v>0</v>
      </c>
      <c r="S54" s="78">
        <f>'янв 2019'!W54</f>
        <v>0</v>
      </c>
      <c r="T54" s="96">
        <f t="shared" si="6"/>
        <v>0</v>
      </c>
      <c r="U54" s="77"/>
      <c r="V54" s="52"/>
      <c r="W54" s="52">
        <f t="shared" si="5"/>
        <v>0</v>
      </c>
    </row>
    <row r="55" spans="1:23" ht="15" thickBot="1">
      <c r="A55" s="3">
        <v>1897191</v>
      </c>
      <c r="B55" s="83">
        <v>43400</v>
      </c>
      <c r="C55" s="4">
        <v>46</v>
      </c>
      <c r="D55" s="94">
        <v>6889</v>
      </c>
      <c r="E55" s="91">
        <v>4096</v>
      </c>
      <c r="F55" s="91">
        <v>2626</v>
      </c>
      <c r="G55" s="4" t="s">
        <v>9</v>
      </c>
      <c r="H55" s="40">
        <f>E55-'май 2018'!E56</f>
        <v>451</v>
      </c>
      <c r="I55" s="42">
        <f>F55-'май 2018'!F56</f>
        <v>303</v>
      </c>
      <c r="J55" s="51">
        <v>4096</v>
      </c>
      <c r="K55" s="51">
        <v>2626</v>
      </c>
      <c r="L55">
        <f t="shared" si="0"/>
        <v>0</v>
      </c>
      <c r="M55">
        <f t="shared" si="0"/>
        <v>0</v>
      </c>
      <c r="N55" s="57">
        <f t="shared" si="2"/>
        <v>0</v>
      </c>
      <c r="O55" s="57">
        <f t="shared" si="3"/>
        <v>0</v>
      </c>
      <c r="P55" s="57">
        <f t="shared" si="7"/>
        <v>0</v>
      </c>
      <c r="Q55" s="52"/>
      <c r="R55" s="71">
        <f t="shared" si="8"/>
        <v>0</v>
      </c>
      <c r="S55" s="78">
        <f>'янв 2019'!W55</f>
        <v>1403.2102</v>
      </c>
      <c r="T55" s="70">
        <f t="shared" si="6"/>
        <v>1403.2102</v>
      </c>
      <c r="U55" s="77"/>
      <c r="V55" s="52"/>
      <c r="W55" s="52">
        <f t="shared" si="5"/>
        <v>1403.2102</v>
      </c>
    </row>
    <row r="56" spans="1:23" ht="15" thickBot="1">
      <c r="A56" s="3">
        <v>1899158</v>
      </c>
      <c r="B56" s="83">
        <v>43400</v>
      </c>
      <c r="C56" s="4">
        <v>47</v>
      </c>
      <c r="D56" s="94">
        <v>10992</v>
      </c>
      <c r="E56" s="91">
        <v>6757</v>
      </c>
      <c r="F56" s="91">
        <v>2928</v>
      </c>
      <c r="G56" s="4" t="s">
        <v>9</v>
      </c>
      <c r="H56" s="40">
        <f>E56-'май 2018'!E57</f>
        <v>596</v>
      </c>
      <c r="I56" s="42">
        <f>F56-'май 2018'!F57</f>
        <v>270</v>
      </c>
      <c r="J56" s="51">
        <v>6757</v>
      </c>
      <c r="K56" s="51">
        <v>2928</v>
      </c>
      <c r="L56">
        <f t="shared" si="0"/>
        <v>0</v>
      </c>
      <c r="M56">
        <f t="shared" si="0"/>
        <v>0</v>
      </c>
      <c r="N56" s="57">
        <f t="shared" si="2"/>
        <v>0</v>
      </c>
      <c r="O56" s="57">
        <f t="shared" si="3"/>
        <v>0</v>
      </c>
      <c r="P56" s="57">
        <f t="shared" si="7"/>
        <v>0</v>
      </c>
      <c r="Q56" s="52"/>
      <c r="R56" s="71">
        <f t="shared" si="8"/>
        <v>0</v>
      </c>
      <c r="S56" s="78">
        <f>'янв 2019'!W56</f>
        <v>0</v>
      </c>
      <c r="T56" s="96">
        <f t="shared" si="6"/>
        <v>0</v>
      </c>
      <c r="U56" s="77"/>
      <c r="V56" s="52"/>
      <c r="W56" s="52">
        <f t="shared" si="5"/>
        <v>0</v>
      </c>
    </row>
    <row r="57" spans="1:23" ht="15" thickBot="1">
      <c r="A57" s="3">
        <v>1896868</v>
      </c>
      <c r="B57" s="83">
        <v>43400</v>
      </c>
      <c r="C57" s="4">
        <v>49</v>
      </c>
      <c r="D57" s="94">
        <v>3175</v>
      </c>
      <c r="E57" s="91">
        <v>1993</v>
      </c>
      <c r="F57" s="91">
        <v>646</v>
      </c>
      <c r="G57" s="4" t="s">
        <v>9</v>
      </c>
      <c r="H57" s="40">
        <f>E57-'май 2018'!E59</f>
        <v>365</v>
      </c>
      <c r="I57" s="42">
        <f>F57-'май 2018'!F59</f>
        <v>145</v>
      </c>
      <c r="J57" s="51">
        <v>1993</v>
      </c>
      <c r="K57" s="51">
        <v>646</v>
      </c>
      <c r="L57">
        <f t="shared" si="0"/>
        <v>0</v>
      </c>
      <c r="M57">
        <f t="shared" si="0"/>
        <v>0</v>
      </c>
      <c r="N57" s="57">
        <f t="shared" si="2"/>
        <v>0</v>
      </c>
      <c r="O57" s="57">
        <f t="shared" si="3"/>
        <v>0</v>
      </c>
      <c r="P57" s="57">
        <f t="shared" si="7"/>
        <v>0</v>
      </c>
      <c r="Q57" s="52"/>
      <c r="R57" s="71">
        <f t="shared" si="8"/>
        <v>0</v>
      </c>
      <c r="S57" s="78">
        <f>'янв 2019'!W57</f>
        <v>-732.16030000000001</v>
      </c>
      <c r="T57" s="100">
        <f t="shared" si="6"/>
        <v>-732.16030000000001</v>
      </c>
      <c r="U57" s="71"/>
      <c r="V57" s="52"/>
      <c r="W57" s="54">
        <f t="shared" si="5"/>
        <v>-732.16030000000001</v>
      </c>
    </row>
    <row r="58" spans="1:23" ht="15" thickBot="1">
      <c r="A58" s="3">
        <v>1899231</v>
      </c>
      <c r="B58" s="83">
        <v>43400</v>
      </c>
      <c r="C58" s="4">
        <v>50</v>
      </c>
      <c r="D58" s="94">
        <v>6288</v>
      </c>
      <c r="E58" s="91">
        <v>3495</v>
      </c>
      <c r="F58" s="91">
        <v>2234</v>
      </c>
      <c r="G58" s="4" t="s">
        <v>9</v>
      </c>
      <c r="H58" s="40">
        <f>E58-'май 2018'!E60</f>
        <v>293</v>
      </c>
      <c r="I58" s="42">
        <f>F58-'май 2018'!F60</f>
        <v>187</v>
      </c>
      <c r="J58" s="51">
        <v>3495</v>
      </c>
      <c r="K58" s="51">
        <v>2234</v>
      </c>
      <c r="L58">
        <f t="shared" si="0"/>
        <v>0</v>
      </c>
      <c r="M58">
        <f t="shared" si="0"/>
        <v>0</v>
      </c>
      <c r="N58" s="57">
        <f t="shared" si="2"/>
        <v>0</v>
      </c>
      <c r="O58" s="57">
        <f t="shared" si="3"/>
        <v>0</v>
      </c>
      <c r="P58" s="57">
        <f t="shared" si="7"/>
        <v>0</v>
      </c>
      <c r="Q58" s="52"/>
      <c r="R58" s="71">
        <f t="shared" si="8"/>
        <v>0</v>
      </c>
      <c r="S58" s="78">
        <f>'янв 2019'!W58</f>
        <v>0</v>
      </c>
      <c r="T58" s="96">
        <f t="shared" si="6"/>
        <v>0</v>
      </c>
      <c r="U58" s="77"/>
      <c r="V58" s="52"/>
      <c r="W58" s="52">
        <f t="shared" si="5"/>
        <v>0</v>
      </c>
    </row>
    <row r="59" spans="1:23" ht="15" thickBot="1">
      <c r="A59" s="3">
        <v>1893425</v>
      </c>
      <c r="B59" s="83">
        <v>43400</v>
      </c>
      <c r="C59" s="4">
        <v>51</v>
      </c>
      <c r="D59" s="94">
        <v>25199</v>
      </c>
      <c r="E59" s="91">
        <v>16657</v>
      </c>
      <c r="F59" s="91">
        <v>8237</v>
      </c>
      <c r="G59" s="4" t="s">
        <v>9</v>
      </c>
      <c r="H59" s="40">
        <f>E59-'май 2018'!E61</f>
        <v>4866</v>
      </c>
      <c r="I59" s="42">
        <f>F59-'май 2018'!F61</f>
        <v>2764</v>
      </c>
      <c r="J59" s="51">
        <v>16657</v>
      </c>
      <c r="K59" s="51">
        <v>8237</v>
      </c>
      <c r="L59">
        <f t="shared" si="0"/>
        <v>0</v>
      </c>
      <c r="M59">
        <f t="shared" si="0"/>
        <v>0</v>
      </c>
      <c r="N59" s="57">
        <f t="shared" si="2"/>
        <v>0</v>
      </c>
      <c r="O59" s="57">
        <f t="shared" si="3"/>
        <v>0</v>
      </c>
      <c r="P59" s="57">
        <f t="shared" si="7"/>
        <v>0</v>
      </c>
      <c r="Q59" s="52"/>
      <c r="R59" s="71">
        <f t="shared" si="8"/>
        <v>0</v>
      </c>
      <c r="S59" s="78">
        <f>'янв 2019'!W59</f>
        <v>0</v>
      </c>
      <c r="T59" s="96">
        <f>R59+S59</f>
        <v>0</v>
      </c>
      <c r="U59" s="77"/>
      <c r="V59" s="52"/>
      <c r="W59" s="52">
        <f t="shared" si="5"/>
        <v>0</v>
      </c>
    </row>
    <row r="60" spans="1:23" ht="15" thickBot="1">
      <c r="A60" s="3">
        <v>1887493</v>
      </c>
      <c r="B60" s="83">
        <v>43400</v>
      </c>
      <c r="C60" s="4">
        <v>52</v>
      </c>
      <c r="D60" s="94">
        <v>7487</v>
      </c>
      <c r="E60" s="91">
        <v>4887</v>
      </c>
      <c r="F60" s="91">
        <v>2163</v>
      </c>
      <c r="G60" s="4" t="s">
        <v>9</v>
      </c>
      <c r="H60" s="40">
        <f>E60-'май 2018'!E62</f>
        <v>504</v>
      </c>
      <c r="I60" s="42">
        <f>F60-'май 2018'!F62</f>
        <v>233</v>
      </c>
      <c r="J60" s="51">
        <v>4887</v>
      </c>
      <c r="K60" s="51">
        <v>2163</v>
      </c>
      <c r="L60">
        <f t="shared" si="0"/>
        <v>0</v>
      </c>
      <c r="M60">
        <f t="shared" si="0"/>
        <v>0</v>
      </c>
      <c r="N60" s="57">
        <f t="shared" si="2"/>
        <v>0</v>
      </c>
      <c r="O60" s="57">
        <f t="shared" si="3"/>
        <v>0</v>
      </c>
      <c r="P60" s="57">
        <f t="shared" si="7"/>
        <v>0</v>
      </c>
      <c r="Q60" s="52"/>
      <c r="R60" s="71">
        <f t="shared" si="8"/>
        <v>0</v>
      </c>
      <c r="S60" s="78">
        <f>'янв 2019'!W60</f>
        <v>-611.14650000000006</v>
      </c>
      <c r="T60" s="100">
        <f t="shared" si="6"/>
        <v>-611.14650000000006</v>
      </c>
      <c r="U60" s="77"/>
      <c r="V60" s="52"/>
      <c r="W60" s="54">
        <f t="shared" si="5"/>
        <v>-611.14650000000006</v>
      </c>
    </row>
    <row r="61" spans="1:23" ht="15" thickBot="1">
      <c r="A61" s="3">
        <v>1899001</v>
      </c>
      <c r="B61" s="83">
        <v>43400</v>
      </c>
      <c r="C61" s="4">
        <v>53</v>
      </c>
      <c r="D61" s="94">
        <v>56407</v>
      </c>
      <c r="E61" s="91">
        <v>35145</v>
      </c>
      <c r="F61" s="91">
        <v>19704</v>
      </c>
      <c r="G61" s="4" t="s">
        <v>9</v>
      </c>
      <c r="H61" s="40">
        <f>E61-'май 2018'!E63</f>
        <v>1044</v>
      </c>
      <c r="I61" s="42">
        <f>F61-'май 2018'!F63</f>
        <v>2197</v>
      </c>
      <c r="J61" s="51">
        <v>35141</v>
      </c>
      <c r="K61" s="51">
        <v>19701</v>
      </c>
      <c r="L61">
        <f t="shared" si="0"/>
        <v>4</v>
      </c>
      <c r="M61">
        <f t="shared" si="0"/>
        <v>3</v>
      </c>
      <c r="N61" s="57">
        <f t="shared" si="2"/>
        <v>24.72</v>
      </c>
      <c r="O61" s="57">
        <f t="shared" si="3"/>
        <v>6.87</v>
      </c>
      <c r="P61" s="57">
        <f t="shared" si="7"/>
        <v>31.59</v>
      </c>
      <c r="Q61" s="52"/>
      <c r="R61" s="71">
        <f t="shared" si="8"/>
        <v>32.537700000000001</v>
      </c>
      <c r="S61" s="78">
        <f>'янв 2019'!W61</f>
        <v>44.5931</v>
      </c>
      <c r="T61" s="96">
        <f t="shared" si="6"/>
        <v>77.130799999999994</v>
      </c>
      <c r="U61" s="77"/>
      <c r="V61" s="52"/>
      <c r="W61" s="52">
        <f t="shared" si="5"/>
        <v>77.130799999999994</v>
      </c>
    </row>
    <row r="62" spans="1:23" ht="15" thickBot="1">
      <c r="A62" s="3">
        <v>1897503</v>
      </c>
      <c r="B62" s="83">
        <v>43400</v>
      </c>
      <c r="C62" s="4">
        <v>54</v>
      </c>
      <c r="D62" s="94">
        <v>426</v>
      </c>
      <c r="E62" s="91">
        <v>229</v>
      </c>
      <c r="F62" s="91">
        <v>184</v>
      </c>
      <c r="G62" s="4" t="s">
        <v>9</v>
      </c>
      <c r="H62" s="40">
        <f>E62-'май 2018'!E64</f>
        <v>3</v>
      </c>
      <c r="I62" s="42">
        <f>F62-'май 2018'!F64</f>
        <v>8</v>
      </c>
      <c r="J62" s="51">
        <v>229</v>
      </c>
      <c r="K62" s="51">
        <v>184</v>
      </c>
      <c r="L62">
        <f t="shared" si="0"/>
        <v>0</v>
      </c>
      <c r="M62">
        <f t="shared" si="0"/>
        <v>0</v>
      </c>
      <c r="N62" s="57">
        <f t="shared" si="2"/>
        <v>0</v>
      </c>
      <c r="O62" s="57">
        <f t="shared" si="3"/>
        <v>0</v>
      </c>
      <c r="P62" s="57">
        <f t="shared" si="7"/>
        <v>0</v>
      </c>
      <c r="Q62" s="52"/>
      <c r="R62" s="71">
        <f t="shared" si="8"/>
        <v>0</v>
      </c>
      <c r="S62" s="78">
        <f>'янв 2019'!W62</f>
        <v>37.327200000000005</v>
      </c>
      <c r="T62" s="77">
        <f t="shared" si="6"/>
        <v>37.327200000000005</v>
      </c>
      <c r="U62" s="77"/>
      <c r="V62" s="52"/>
      <c r="W62" s="52">
        <f t="shared" si="5"/>
        <v>37.327200000000005</v>
      </c>
    </row>
    <row r="63" spans="1:23" ht="15" thickBot="1">
      <c r="A63" s="3">
        <v>1892300</v>
      </c>
      <c r="B63" s="83">
        <v>43400</v>
      </c>
      <c r="C63" s="4">
        <v>55</v>
      </c>
      <c r="D63" s="94">
        <v>8827</v>
      </c>
      <c r="E63" s="91">
        <v>6279</v>
      </c>
      <c r="F63" s="91">
        <v>2503</v>
      </c>
      <c r="G63" s="4" t="s">
        <v>9</v>
      </c>
      <c r="H63" s="40">
        <f>E63-'май 2018'!E65</f>
        <v>982</v>
      </c>
      <c r="I63" s="42">
        <f>F63-'май 2018'!F65</f>
        <v>498</v>
      </c>
      <c r="J63" s="51">
        <v>6234</v>
      </c>
      <c r="K63" s="51">
        <v>2489</v>
      </c>
      <c r="L63">
        <f t="shared" si="0"/>
        <v>45</v>
      </c>
      <c r="M63">
        <f t="shared" si="0"/>
        <v>14</v>
      </c>
      <c r="N63" s="57">
        <f t="shared" si="2"/>
        <v>278.09999999999997</v>
      </c>
      <c r="O63" s="57">
        <f t="shared" si="3"/>
        <v>32.06</v>
      </c>
      <c r="P63" s="57">
        <f t="shared" si="7"/>
        <v>310.15999999999997</v>
      </c>
      <c r="Q63" s="52"/>
      <c r="R63" s="102">
        <f t="shared" si="8"/>
        <v>319.46479999999997</v>
      </c>
      <c r="S63" s="104">
        <f>'янв 2019'!W63</f>
        <v>0</v>
      </c>
      <c r="T63" s="96">
        <f t="shared" si="6"/>
        <v>319.46479999999997</v>
      </c>
      <c r="U63" s="62">
        <v>319.45999999999998</v>
      </c>
      <c r="V63" s="52"/>
      <c r="W63" s="52">
        <f t="shared" si="5"/>
        <v>4.7999999999888132E-3</v>
      </c>
    </row>
    <row r="64" spans="1:23" ht="15" thickBot="1">
      <c r="A64" s="3">
        <v>1898851</v>
      </c>
      <c r="B64" s="83">
        <v>43400</v>
      </c>
      <c r="C64" s="4">
        <v>56</v>
      </c>
      <c r="D64" s="94">
        <v>22442</v>
      </c>
      <c r="E64" s="91">
        <v>14776</v>
      </c>
      <c r="F64" s="91">
        <v>6967</v>
      </c>
      <c r="G64" s="4" t="s">
        <v>9</v>
      </c>
      <c r="H64" s="40">
        <f>E64-'май 2018'!E66</f>
        <v>1714</v>
      </c>
      <c r="I64" s="42">
        <f>F64-'май 2018'!F66</f>
        <v>792</v>
      </c>
      <c r="J64" s="51">
        <v>14776</v>
      </c>
      <c r="K64" s="51">
        <v>6967</v>
      </c>
      <c r="L64">
        <f t="shared" si="0"/>
        <v>0</v>
      </c>
      <c r="M64">
        <f t="shared" si="0"/>
        <v>0</v>
      </c>
      <c r="N64" s="57">
        <f t="shared" si="2"/>
        <v>0</v>
      </c>
      <c r="O64" s="57">
        <f t="shared" si="3"/>
        <v>0</v>
      </c>
      <c r="P64" s="57">
        <f t="shared" si="7"/>
        <v>0</v>
      </c>
      <c r="Q64" s="52"/>
      <c r="R64" s="102">
        <f t="shared" si="8"/>
        <v>0</v>
      </c>
      <c r="S64" s="104">
        <f>'янв 2019'!W64</f>
        <v>605.72239999999988</v>
      </c>
      <c r="T64" s="96">
        <f t="shared" si="6"/>
        <v>605.72239999999988</v>
      </c>
      <c r="U64" s="62">
        <f>T64</f>
        <v>605.72239999999988</v>
      </c>
      <c r="V64" s="52"/>
      <c r="W64" s="52">
        <f t="shared" si="5"/>
        <v>0</v>
      </c>
    </row>
    <row r="65" spans="1:23" ht="15" thickBot="1">
      <c r="A65" s="3">
        <v>1900126</v>
      </c>
      <c r="B65" s="83">
        <v>43400</v>
      </c>
      <c r="C65" s="4">
        <v>57</v>
      </c>
      <c r="D65" s="94">
        <v>5058</v>
      </c>
      <c r="E65" s="91">
        <v>3936</v>
      </c>
      <c r="F65" s="91">
        <v>1066</v>
      </c>
      <c r="G65" s="4" t="s">
        <v>9</v>
      </c>
      <c r="H65" s="40">
        <f>E65-'май 2018'!E67</f>
        <v>263</v>
      </c>
      <c r="I65" s="42">
        <f>F65-'май 2018'!F67</f>
        <v>62</v>
      </c>
      <c r="J65" s="51">
        <v>3936</v>
      </c>
      <c r="K65" s="51">
        <v>1066</v>
      </c>
      <c r="L65">
        <f t="shared" si="0"/>
        <v>0</v>
      </c>
      <c r="M65">
        <f t="shared" si="0"/>
        <v>0</v>
      </c>
      <c r="N65" s="57">
        <f t="shared" si="2"/>
        <v>0</v>
      </c>
      <c r="O65" s="57">
        <f t="shared" si="3"/>
        <v>0</v>
      </c>
      <c r="P65" s="57">
        <f t="shared" si="7"/>
        <v>0</v>
      </c>
      <c r="Q65" s="52"/>
      <c r="R65" s="102">
        <f t="shared" si="8"/>
        <v>0</v>
      </c>
      <c r="S65" s="104">
        <f>'янв 2019'!W65</f>
        <v>118.98559999999999</v>
      </c>
      <c r="T65" s="96">
        <f t="shared" si="6"/>
        <v>118.98559999999999</v>
      </c>
      <c r="U65" s="77"/>
      <c r="V65" s="52"/>
      <c r="W65" s="52">
        <f t="shared" si="5"/>
        <v>118.98559999999999</v>
      </c>
    </row>
    <row r="66" spans="1:23" ht="15" thickBot="1">
      <c r="A66" s="3">
        <v>1899583</v>
      </c>
      <c r="B66" s="83">
        <v>43400</v>
      </c>
      <c r="C66" s="4">
        <v>58</v>
      </c>
      <c r="D66" s="94">
        <v>1629</v>
      </c>
      <c r="E66" s="91">
        <v>878</v>
      </c>
      <c r="F66" s="91">
        <v>553</v>
      </c>
      <c r="G66" s="4" t="s">
        <v>9</v>
      </c>
      <c r="H66" s="40">
        <f>E66-'май 2018'!E68</f>
        <v>106</v>
      </c>
      <c r="I66" s="42">
        <f>F66-'май 2018'!F68</f>
        <v>75</v>
      </c>
      <c r="J66" s="51">
        <v>878</v>
      </c>
      <c r="K66" s="51">
        <v>553</v>
      </c>
      <c r="L66">
        <f t="shared" si="0"/>
        <v>0</v>
      </c>
      <c r="M66">
        <f t="shared" si="0"/>
        <v>0</v>
      </c>
      <c r="N66" s="57">
        <f t="shared" si="2"/>
        <v>0</v>
      </c>
      <c r="O66" s="57">
        <f t="shared" si="3"/>
        <v>0</v>
      </c>
      <c r="P66" s="57">
        <f t="shared" si="7"/>
        <v>0</v>
      </c>
      <c r="Q66" s="52"/>
      <c r="R66" s="71">
        <f t="shared" si="8"/>
        <v>0</v>
      </c>
      <c r="S66" s="78">
        <f>'янв 2019'!W66</f>
        <v>426.23460000000006</v>
      </c>
      <c r="T66" s="77">
        <f t="shared" si="6"/>
        <v>426.23460000000006</v>
      </c>
      <c r="U66" s="77"/>
      <c r="V66" s="52"/>
      <c r="W66" s="52">
        <f t="shared" si="5"/>
        <v>426.23460000000006</v>
      </c>
    </row>
    <row r="67" spans="1:23" ht="15" thickBot="1">
      <c r="A67" s="3">
        <v>1895451</v>
      </c>
      <c r="B67" s="83">
        <v>43400</v>
      </c>
      <c r="C67" s="4">
        <v>59</v>
      </c>
      <c r="D67" s="94">
        <v>575</v>
      </c>
      <c r="E67" s="91">
        <v>384</v>
      </c>
      <c r="F67" s="91">
        <v>175</v>
      </c>
      <c r="G67" s="4" t="s">
        <v>9</v>
      </c>
      <c r="H67" s="40">
        <f>E67-'май 2018'!E69</f>
        <v>26</v>
      </c>
      <c r="I67" s="42">
        <f>F67-'май 2018'!F69</f>
        <v>7</v>
      </c>
      <c r="J67" s="51">
        <v>384</v>
      </c>
      <c r="K67" s="51">
        <v>175</v>
      </c>
      <c r="L67">
        <f t="shared" si="0"/>
        <v>0</v>
      </c>
      <c r="M67">
        <f t="shared" si="0"/>
        <v>0</v>
      </c>
      <c r="N67" s="57">
        <f t="shared" si="2"/>
        <v>0</v>
      </c>
      <c r="O67" s="57">
        <f t="shared" si="3"/>
        <v>0</v>
      </c>
      <c r="P67" s="57">
        <f t="shared" si="7"/>
        <v>0</v>
      </c>
      <c r="Q67" s="52"/>
      <c r="R67" s="71">
        <f t="shared" si="8"/>
        <v>0</v>
      </c>
      <c r="S67" s="78">
        <f>'янв 2019'!W67</f>
        <v>18.787200000000002</v>
      </c>
      <c r="T67" s="77">
        <f t="shared" si="6"/>
        <v>18.787200000000002</v>
      </c>
      <c r="U67" s="77"/>
      <c r="V67" s="52"/>
      <c r="W67" s="52">
        <f t="shared" si="5"/>
        <v>18.787200000000002</v>
      </c>
    </row>
    <row r="68" spans="1:23" ht="15" thickBot="1">
      <c r="A68" s="3">
        <v>1893420</v>
      </c>
      <c r="B68" s="83">
        <v>43400</v>
      </c>
      <c r="C68" s="4">
        <v>60</v>
      </c>
      <c r="D68" s="94">
        <v>1645</v>
      </c>
      <c r="E68" s="91">
        <v>992</v>
      </c>
      <c r="F68" s="91">
        <v>318</v>
      </c>
      <c r="G68" s="4" t="s">
        <v>9</v>
      </c>
      <c r="H68" s="40">
        <f>E68-'май 2018'!E70</f>
        <v>65</v>
      </c>
      <c r="I68" s="42">
        <f>F68-'май 2018'!F70</f>
        <v>0</v>
      </c>
      <c r="J68" s="51">
        <v>992</v>
      </c>
      <c r="K68" s="51">
        <v>318</v>
      </c>
      <c r="L68">
        <f t="shared" si="0"/>
        <v>0</v>
      </c>
      <c r="M68">
        <f t="shared" si="0"/>
        <v>0</v>
      </c>
      <c r="N68" s="57">
        <f t="shared" si="2"/>
        <v>0</v>
      </c>
      <c r="O68" s="57">
        <f t="shared" si="3"/>
        <v>0</v>
      </c>
      <c r="P68" s="57">
        <f t="shared" si="7"/>
        <v>0</v>
      </c>
      <c r="Q68" s="52"/>
      <c r="R68" s="71">
        <f t="shared" si="8"/>
        <v>0</v>
      </c>
      <c r="S68" s="78">
        <f>'янв 2019'!W68</f>
        <v>404.70760000000001</v>
      </c>
      <c r="T68" s="77">
        <f t="shared" si="6"/>
        <v>404.70760000000001</v>
      </c>
      <c r="U68" s="77"/>
      <c r="V68" s="52"/>
      <c r="W68" s="52">
        <f t="shared" si="5"/>
        <v>404.70760000000001</v>
      </c>
    </row>
    <row r="69" spans="1:23" ht="15" thickBot="1">
      <c r="A69" s="3">
        <v>1896958</v>
      </c>
      <c r="B69" s="83">
        <v>43400</v>
      </c>
      <c r="C69" s="4" t="s">
        <v>15</v>
      </c>
      <c r="D69" s="94">
        <v>3318</v>
      </c>
      <c r="E69" s="91">
        <v>2188</v>
      </c>
      <c r="F69" s="91">
        <v>619</v>
      </c>
      <c r="G69" s="4" t="s">
        <v>9</v>
      </c>
      <c r="H69" s="40">
        <f>E69-'май 2018'!E71</f>
        <v>175</v>
      </c>
      <c r="I69" s="42">
        <f>F69-'май 2018'!F71</f>
        <v>60</v>
      </c>
      <c r="J69" s="51">
        <v>2170</v>
      </c>
      <c r="K69" s="51">
        <v>619</v>
      </c>
      <c r="L69">
        <f t="shared" ref="L69:M84" si="9">E69-J69</f>
        <v>18</v>
      </c>
      <c r="M69">
        <f t="shared" si="9"/>
        <v>0</v>
      </c>
      <c r="N69" s="57">
        <f t="shared" si="2"/>
        <v>111.24</v>
      </c>
      <c r="O69" s="57">
        <f t="shared" si="3"/>
        <v>0</v>
      </c>
      <c r="P69" s="57">
        <f t="shared" si="7"/>
        <v>111.24</v>
      </c>
      <c r="Q69" s="52"/>
      <c r="R69" s="102">
        <f t="shared" si="8"/>
        <v>114.57719999999999</v>
      </c>
      <c r="S69" s="104">
        <f>'янв 2019'!W69</f>
        <v>231.7088</v>
      </c>
      <c r="T69" s="96">
        <f t="shared" si="6"/>
        <v>346.286</v>
      </c>
      <c r="U69" s="77"/>
      <c r="V69" s="52"/>
      <c r="W69" s="52">
        <f t="shared" si="5"/>
        <v>346.286</v>
      </c>
    </row>
    <row r="70" spans="1:23" ht="15" thickBot="1">
      <c r="A70" s="3">
        <v>1897047</v>
      </c>
      <c r="B70" s="83">
        <v>43400</v>
      </c>
      <c r="C70" s="4">
        <v>61</v>
      </c>
      <c r="D70" s="94">
        <v>2963</v>
      </c>
      <c r="E70" s="91">
        <v>1759</v>
      </c>
      <c r="F70" s="91">
        <v>528</v>
      </c>
      <c r="G70" s="4" t="s">
        <v>9</v>
      </c>
      <c r="H70" s="40">
        <f>E70-'май 2018'!E72</f>
        <v>177</v>
      </c>
      <c r="I70" s="42">
        <f>F70-'май 2018'!F72</f>
        <v>42</v>
      </c>
      <c r="J70" s="51">
        <v>1759</v>
      </c>
      <c r="K70" s="51">
        <v>528</v>
      </c>
      <c r="L70">
        <f t="shared" si="9"/>
        <v>0</v>
      </c>
      <c r="M70">
        <f t="shared" si="9"/>
        <v>0</v>
      </c>
      <c r="N70" s="57">
        <f t="shared" si="2"/>
        <v>0</v>
      </c>
      <c r="O70" s="57">
        <f t="shared" si="3"/>
        <v>0</v>
      </c>
      <c r="P70" s="57">
        <f t="shared" si="7"/>
        <v>0</v>
      </c>
      <c r="Q70" s="52"/>
      <c r="R70" s="102">
        <f t="shared" si="8"/>
        <v>0</v>
      </c>
      <c r="S70" s="104">
        <f>'янв 2019'!W70</f>
        <v>142.54460000000006</v>
      </c>
      <c r="T70" s="97">
        <f t="shared" si="6"/>
        <v>142.54460000000006</v>
      </c>
      <c r="U70" s="77"/>
      <c r="V70" s="52"/>
      <c r="W70" s="52">
        <f t="shared" si="5"/>
        <v>142.54460000000006</v>
      </c>
    </row>
    <row r="71" spans="1:23" ht="15" thickBot="1">
      <c r="A71" s="3">
        <v>5038385</v>
      </c>
      <c r="B71" s="83">
        <v>43400</v>
      </c>
      <c r="C71" s="4">
        <v>62</v>
      </c>
      <c r="D71" s="94">
        <v>25158</v>
      </c>
      <c r="E71" s="91">
        <v>14938</v>
      </c>
      <c r="F71" s="91">
        <v>8730</v>
      </c>
      <c r="G71" s="4" t="s">
        <v>16</v>
      </c>
      <c r="H71" s="40">
        <f>E71-'май 2018'!E73</f>
        <v>1431</v>
      </c>
      <c r="I71" s="42">
        <f>F71-'май 2018'!F73</f>
        <v>777</v>
      </c>
      <c r="J71" s="51">
        <v>14728</v>
      </c>
      <c r="K71" s="51">
        <v>8600</v>
      </c>
      <c r="L71">
        <f t="shared" si="9"/>
        <v>210</v>
      </c>
      <c r="M71">
        <f t="shared" si="9"/>
        <v>130</v>
      </c>
      <c r="N71" s="57">
        <f t="shared" si="2"/>
        <v>1297.8</v>
      </c>
      <c r="O71" s="57">
        <f t="shared" si="3"/>
        <v>297.7</v>
      </c>
      <c r="P71" s="57">
        <f t="shared" si="7"/>
        <v>1595.5</v>
      </c>
      <c r="Q71" s="52"/>
      <c r="R71" s="102">
        <f t="shared" si="8"/>
        <v>1643.365</v>
      </c>
      <c r="S71" s="104">
        <f>'янв 2019'!W71</f>
        <v>0</v>
      </c>
      <c r="T71" s="96">
        <f t="shared" si="6"/>
        <v>1643.365</v>
      </c>
      <c r="U71" s="62">
        <f>T71</f>
        <v>1643.365</v>
      </c>
      <c r="V71" s="52"/>
      <c r="W71" s="52">
        <f t="shared" si="5"/>
        <v>0</v>
      </c>
    </row>
    <row r="72" spans="1:23" ht="15" thickBot="1">
      <c r="A72" s="3">
        <v>1851821</v>
      </c>
      <c r="B72" s="83">
        <v>43400</v>
      </c>
      <c r="C72" s="4" t="s">
        <v>17</v>
      </c>
      <c r="D72" s="94">
        <v>7714</v>
      </c>
      <c r="E72" s="91">
        <v>6197</v>
      </c>
      <c r="F72" s="91">
        <v>1492</v>
      </c>
      <c r="G72" s="4" t="s">
        <v>9</v>
      </c>
      <c r="H72" s="40">
        <f>E72-'май 2018'!E74</f>
        <v>4701</v>
      </c>
      <c r="I72" s="42">
        <f>F72-'май 2018'!F74</f>
        <v>876</v>
      </c>
      <c r="J72" s="51">
        <v>6197</v>
      </c>
      <c r="K72" s="51">
        <v>1492</v>
      </c>
      <c r="L72">
        <f t="shared" si="9"/>
        <v>0</v>
      </c>
      <c r="M72">
        <f t="shared" si="9"/>
        <v>0</v>
      </c>
      <c r="N72" s="57">
        <f t="shared" ref="N72:N135" si="10">L72*6.18</f>
        <v>0</v>
      </c>
      <c r="O72" s="57">
        <f t="shared" ref="O72:O135" si="11">M72*2.29</f>
        <v>0</v>
      </c>
      <c r="P72" s="57">
        <f t="shared" si="7"/>
        <v>0</v>
      </c>
      <c r="Q72" s="52"/>
      <c r="R72" s="71">
        <f t="shared" si="8"/>
        <v>0</v>
      </c>
      <c r="S72" s="78">
        <f>'янв 2019'!W72</f>
        <v>-34.019399999999905</v>
      </c>
      <c r="T72" s="100">
        <f t="shared" si="6"/>
        <v>-34.019399999999905</v>
      </c>
      <c r="U72" s="77"/>
      <c r="V72" s="52"/>
      <c r="W72" s="54">
        <f t="shared" si="5"/>
        <v>-34.019399999999905</v>
      </c>
    </row>
    <row r="73" spans="1:23" ht="15" thickBot="1">
      <c r="A73" s="3">
        <v>1832248</v>
      </c>
      <c r="B73" s="83">
        <v>43400</v>
      </c>
      <c r="C73" s="4">
        <v>63</v>
      </c>
      <c r="D73" s="94">
        <v>2398</v>
      </c>
      <c r="E73" s="91">
        <v>1691</v>
      </c>
      <c r="F73" s="91">
        <v>671</v>
      </c>
      <c r="G73" s="4" t="s">
        <v>9</v>
      </c>
      <c r="H73" s="40">
        <f>E73-'май 2018'!E75</f>
        <v>-3541</v>
      </c>
      <c r="I73" s="42">
        <f>F73-'май 2018'!F75</f>
        <v>-504</v>
      </c>
      <c r="J73" s="51">
        <v>1691</v>
      </c>
      <c r="K73" s="51">
        <v>671</v>
      </c>
      <c r="L73">
        <f t="shared" si="9"/>
        <v>0</v>
      </c>
      <c r="M73">
        <f t="shared" si="9"/>
        <v>0</v>
      </c>
      <c r="N73" s="57">
        <f t="shared" si="10"/>
        <v>0</v>
      </c>
      <c r="O73" s="57">
        <f t="shared" si="11"/>
        <v>0</v>
      </c>
      <c r="P73" s="57">
        <f t="shared" si="7"/>
        <v>0</v>
      </c>
      <c r="Q73" s="52"/>
      <c r="R73" s="71">
        <f t="shared" si="8"/>
        <v>0</v>
      </c>
      <c r="S73" s="78">
        <f>'янв 2019'!W73</f>
        <v>-92.75199999999991</v>
      </c>
      <c r="T73" s="72">
        <f t="shared" ref="T73:T136" si="12">R73+S73</f>
        <v>-92.75199999999991</v>
      </c>
      <c r="U73" s="77"/>
      <c r="V73" s="52"/>
      <c r="W73" s="54">
        <f t="shared" ref="W73:W136" si="13">T73-U73</f>
        <v>-92.75199999999991</v>
      </c>
    </row>
    <row r="74" spans="1:23" ht="15" thickBot="1">
      <c r="A74" s="3">
        <v>1854020</v>
      </c>
      <c r="B74" s="83">
        <v>43400</v>
      </c>
      <c r="C74" s="117">
        <v>64</v>
      </c>
      <c r="D74" s="94">
        <v>15826</v>
      </c>
      <c r="E74" s="91">
        <v>10004</v>
      </c>
      <c r="F74" s="91">
        <v>5715</v>
      </c>
      <c r="G74" s="4" t="s">
        <v>9</v>
      </c>
      <c r="H74" s="40">
        <f>E74-'май 2018'!E76</f>
        <v>41</v>
      </c>
      <c r="I74" s="42">
        <f>F74-'май 2018'!F76</f>
        <v>4</v>
      </c>
      <c r="J74" s="51">
        <v>10003</v>
      </c>
      <c r="K74" s="51">
        <v>5715</v>
      </c>
      <c r="L74">
        <f t="shared" si="9"/>
        <v>1</v>
      </c>
      <c r="M74">
        <f t="shared" si="9"/>
        <v>0</v>
      </c>
      <c r="N74" s="57">
        <f t="shared" si="10"/>
        <v>6.18</v>
      </c>
      <c r="O74" s="57">
        <f t="shared" si="11"/>
        <v>0</v>
      </c>
      <c r="P74" s="57">
        <f t="shared" si="7"/>
        <v>6.18</v>
      </c>
      <c r="Q74" s="52"/>
      <c r="R74" s="71">
        <f t="shared" si="8"/>
        <v>6.3653999999999993</v>
      </c>
      <c r="S74" s="78">
        <f>'янв 2019'!W74</f>
        <v>98.570999999999998</v>
      </c>
      <c r="T74" s="71">
        <f t="shared" si="12"/>
        <v>104.93639999999999</v>
      </c>
      <c r="U74" s="77"/>
      <c r="V74" s="52"/>
      <c r="W74" s="52">
        <f t="shared" si="13"/>
        <v>104.93639999999999</v>
      </c>
    </row>
    <row r="75" spans="1:23" ht="15" thickBot="1">
      <c r="A75" s="3">
        <v>1899103</v>
      </c>
      <c r="B75" s="83">
        <v>43400</v>
      </c>
      <c r="C75" s="4">
        <v>65</v>
      </c>
      <c r="D75" s="94">
        <v>13749</v>
      </c>
      <c r="E75" s="91">
        <v>8733</v>
      </c>
      <c r="F75" s="91">
        <v>4446</v>
      </c>
      <c r="G75" s="4" t="s">
        <v>9</v>
      </c>
      <c r="H75" s="40">
        <f>E75-'май 2018'!E77</f>
        <v>963</v>
      </c>
      <c r="I75" s="42">
        <f>F75-'май 2018'!F77</f>
        <v>647</v>
      </c>
      <c r="J75" s="51">
        <v>8733</v>
      </c>
      <c r="K75" s="51">
        <v>4446</v>
      </c>
      <c r="L75">
        <f t="shared" si="9"/>
        <v>0</v>
      </c>
      <c r="M75">
        <f t="shared" si="9"/>
        <v>0</v>
      </c>
      <c r="N75" s="57">
        <f t="shared" si="10"/>
        <v>0</v>
      </c>
      <c r="O75" s="57">
        <f t="shared" si="11"/>
        <v>0</v>
      </c>
      <c r="P75" s="57">
        <f t="shared" ref="P75:P138" si="14">N75+O75</f>
        <v>0</v>
      </c>
      <c r="Q75" s="52"/>
      <c r="R75" s="71">
        <f t="shared" ref="R75:R138" si="15">P75+P75*3%-Q75</f>
        <v>0</v>
      </c>
      <c r="S75" s="78">
        <f>'янв 2019'!W75</f>
        <v>-919</v>
      </c>
      <c r="T75" s="100">
        <f t="shared" si="12"/>
        <v>-919</v>
      </c>
      <c r="U75" s="71"/>
      <c r="V75" s="52"/>
      <c r="W75" s="54">
        <f t="shared" si="13"/>
        <v>-919</v>
      </c>
    </row>
    <row r="76" spans="1:23" ht="15" thickBot="1">
      <c r="A76" s="3">
        <v>1897162</v>
      </c>
      <c r="B76" s="83">
        <v>43400</v>
      </c>
      <c r="C76" s="4">
        <v>66</v>
      </c>
      <c r="D76" s="94">
        <v>11553</v>
      </c>
      <c r="E76" s="91">
        <v>6273</v>
      </c>
      <c r="F76" s="91">
        <v>4881</v>
      </c>
      <c r="G76" s="4" t="s">
        <v>9</v>
      </c>
      <c r="H76" s="40">
        <f>E76-'май 2018'!E78</f>
        <v>1214</v>
      </c>
      <c r="I76" s="42">
        <f>F76-'май 2018'!F78</f>
        <v>907</v>
      </c>
      <c r="J76" s="51">
        <v>6273</v>
      </c>
      <c r="K76" s="51">
        <v>4881</v>
      </c>
      <c r="L76">
        <f t="shared" si="9"/>
        <v>0</v>
      </c>
      <c r="M76">
        <f t="shared" si="9"/>
        <v>0</v>
      </c>
      <c r="N76" s="57">
        <f t="shared" si="10"/>
        <v>0</v>
      </c>
      <c r="O76" s="57">
        <f t="shared" si="11"/>
        <v>0</v>
      </c>
      <c r="P76" s="57">
        <f t="shared" si="14"/>
        <v>0</v>
      </c>
      <c r="Q76" s="52">
        <f>'янв 2019'!V76</f>
        <v>5000</v>
      </c>
      <c r="R76" s="71">
        <f t="shared" si="15"/>
        <v>-5000</v>
      </c>
      <c r="S76" s="78">
        <v>0</v>
      </c>
      <c r="T76" s="100">
        <f t="shared" si="12"/>
        <v>-5000</v>
      </c>
      <c r="U76" s="77"/>
      <c r="V76" s="52"/>
      <c r="W76" s="54">
        <f t="shared" si="13"/>
        <v>-5000</v>
      </c>
    </row>
    <row r="77" spans="1:23" ht="15" thickBot="1">
      <c r="A77" s="3">
        <v>1897281</v>
      </c>
      <c r="B77" s="83">
        <v>43400</v>
      </c>
      <c r="C77" s="4">
        <v>67</v>
      </c>
      <c r="D77" s="94">
        <v>2487</v>
      </c>
      <c r="E77" s="91">
        <v>1585</v>
      </c>
      <c r="F77" s="91">
        <v>576</v>
      </c>
      <c r="G77" s="4" t="s">
        <v>9</v>
      </c>
      <c r="H77" s="40">
        <f>E77-'май 2018'!E79</f>
        <v>219</v>
      </c>
      <c r="I77" s="42">
        <f>F77-'май 2018'!F79</f>
        <v>97</v>
      </c>
      <c r="J77" s="51">
        <v>1585</v>
      </c>
      <c r="K77" s="51">
        <v>576</v>
      </c>
      <c r="L77">
        <f t="shared" si="9"/>
        <v>0</v>
      </c>
      <c r="M77">
        <f t="shared" si="9"/>
        <v>0</v>
      </c>
      <c r="N77" s="57">
        <f t="shared" si="10"/>
        <v>0</v>
      </c>
      <c r="O77" s="57">
        <f t="shared" si="11"/>
        <v>0</v>
      </c>
      <c r="P77" s="57">
        <f t="shared" si="14"/>
        <v>0</v>
      </c>
      <c r="Q77" s="52"/>
      <c r="R77" s="71">
        <f t="shared" si="15"/>
        <v>0</v>
      </c>
      <c r="S77" s="78">
        <f>'янв 2019'!W77</f>
        <v>25.049600000000002</v>
      </c>
      <c r="T77" s="71">
        <f t="shared" si="12"/>
        <v>25.049600000000002</v>
      </c>
      <c r="U77" s="71"/>
      <c r="V77" s="52"/>
      <c r="W77" s="52">
        <f t="shared" si="13"/>
        <v>25.049600000000002</v>
      </c>
    </row>
    <row r="78" spans="1:23" ht="15" thickBot="1">
      <c r="A78" s="3">
        <v>1896605</v>
      </c>
      <c r="B78" s="83">
        <v>43400</v>
      </c>
      <c r="C78" s="4">
        <v>68</v>
      </c>
      <c r="D78" s="94">
        <v>1643</v>
      </c>
      <c r="E78" s="91">
        <v>1145</v>
      </c>
      <c r="F78" s="91">
        <v>448</v>
      </c>
      <c r="G78" s="4" t="s">
        <v>9</v>
      </c>
      <c r="H78" s="40">
        <f>E78-'май 2018'!E80</f>
        <v>144</v>
      </c>
      <c r="I78" s="42">
        <f>F78-'май 2018'!F80</f>
        <v>52</v>
      </c>
      <c r="J78" s="51">
        <v>1145</v>
      </c>
      <c r="K78" s="51">
        <v>448</v>
      </c>
      <c r="L78">
        <f t="shared" si="9"/>
        <v>0</v>
      </c>
      <c r="M78">
        <f t="shared" si="9"/>
        <v>0</v>
      </c>
      <c r="N78" s="57">
        <f t="shared" si="10"/>
        <v>0</v>
      </c>
      <c r="O78" s="57">
        <f t="shared" si="11"/>
        <v>0</v>
      </c>
      <c r="P78" s="57">
        <f t="shared" si="14"/>
        <v>0</v>
      </c>
      <c r="Q78" s="52"/>
      <c r="R78" s="71">
        <f t="shared" si="15"/>
        <v>0</v>
      </c>
      <c r="S78" s="78">
        <f>'янв 2019'!W78</f>
        <v>232.15169999999998</v>
      </c>
      <c r="T78" s="71">
        <f t="shared" si="12"/>
        <v>232.15169999999998</v>
      </c>
      <c r="U78" s="77"/>
      <c r="V78" s="52"/>
      <c r="W78" s="52">
        <f t="shared" si="13"/>
        <v>232.15169999999998</v>
      </c>
    </row>
    <row r="79" spans="1:23" ht="15" thickBot="1">
      <c r="A79" s="3">
        <v>1897959</v>
      </c>
      <c r="B79" s="83">
        <v>43400</v>
      </c>
      <c r="C79" s="4">
        <v>69</v>
      </c>
      <c r="D79" s="94">
        <v>1017</v>
      </c>
      <c r="E79" s="91">
        <v>482</v>
      </c>
      <c r="F79" s="91">
        <v>535</v>
      </c>
      <c r="G79" s="4" t="s">
        <v>9</v>
      </c>
      <c r="H79" s="40">
        <f>E79-'май 2018'!E81</f>
        <v>16</v>
      </c>
      <c r="I79" s="42">
        <f>F79-'май 2018'!F81</f>
        <v>25</v>
      </c>
      <c r="J79" s="51">
        <v>482</v>
      </c>
      <c r="K79" s="51">
        <v>535</v>
      </c>
      <c r="L79">
        <f t="shared" si="9"/>
        <v>0</v>
      </c>
      <c r="M79">
        <f t="shared" si="9"/>
        <v>0</v>
      </c>
      <c r="N79" s="57">
        <f t="shared" si="10"/>
        <v>0</v>
      </c>
      <c r="O79" s="57">
        <f t="shared" si="11"/>
        <v>0</v>
      </c>
      <c r="P79" s="57">
        <f t="shared" si="14"/>
        <v>0</v>
      </c>
      <c r="Q79" s="52"/>
      <c r="R79" s="71">
        <f t="shared" si="15"/>
        <v>0</v>
      </c>
      <c r="S79" s="78">
        <f>'янв 2019'!W79</f>
        <v>-2242.0751999999998</v>
      </c>
      <c r="T79" s="116">
        <f t="shared" si="12"/>
        <v>-2242.0751999999998</v>
      </c>
      <c r="U79" s="77"/>
      <c r="V79" s="52"/>
      <c r="W79" s="54">
        <f t="shared" si="13"/>
        <v>-2242.0751999999998</v>
      </c>
    </row>
    <row r="80" spans="1:23" ht="15" thickBot="1">
      <c r="A80" s="3">
        <v>1899086</v>
      </c>
      <c r="B80" s="83">
        <v>43400</v>
      </c>
      <c r="C80" s="4">
        <v>70</v>
      </c>
      <c r="D80" s="94">
        <v>24714</v>
      </c>
      <c r="E80" s="91">
        <v>16559</v>
      </c>
      <c r="F80" s="91">
        <v>7914</v>
      </c>
      <c r="G80" s="4" t="s">
        <v>9</v>
      </c>
      <c r="H80" s="40">
        <f>E80-'май 2018'!E82</f>
        <v>1939</v>
      </c>
      <c r="I80" s="42">
        <f>F80-'май 2018'!F82</f>
        <v>876</v>
      </c>
      <c r="J80" s="51">
        <v>16289</v>
      </c>
      <c r="K80" s="51">
        <v>7733</v>
      </c>
      <c r="L80">
        <f t="shared" si="9"/>
        <v>270</v>
      </c>
      <c r="M80">
        <f t="shared" si="9"/>
        <v>181</v>
      </c>
      <c r="N80" s="57">
        <f t="shared" si="10"/>
        <v>1668.6</v>
      </c>
      <c r="O80" s="57">
        <f t="shared" si="11"/>
        <v>414.49</v>
      </c>
      <c r="P80" s="57">
        <f t="shared" si="14"/>
        <v>2083.09</v>
      </c>
      <c r="Q80" s="52">
        <f>'янв 2019'!V80</f>
        <v>42.821200000000317</v>
      </c>
      <c r="R80" s="102">
        <f t="shared" si="15"/>
        <v>2102.7614999999996</v>
      </c>
      <c r="S80" s="104">
        <v>0</v>
      </c>
      <c r="T80" s="98">
        <f>R80+S80</f>
        <v>2102.7614999999996</v>
      </c>
      <c r="U80" s="95"/>
      <c r="V80" s="52"/>
      <c r="W80" s="52">
        <f t="shared" si="13"/>
        <v>2102.7614999999996</v>
      </c>
    </row>
    <row r="81" spans="1:23" ht="15" thickBot="1">
      <c r="A81" s="3">
        <v>1897136</v>
      </c>
      <c r="B81" s="83">
        <v>43400</v>
      </c>
      <c r="C81" s="4">
        <v>71</v>
      </c>
      <c r="D81" s="94">
        <v>31086</v>
      </c>
      <c r="E81" s="91">
        <v>18736</v>
      </c>
      <c r="F81" s="91">
        <v>10779</v>
      </c>
      <c r="G81" s="4" t="s">
        <v>9</v>
      </c>
      <c r="H81" s="40">
        <f>E81-'май 2018'!E83</f>
        <v>5581</v>
      </c>
      <c r="I81" s="42">
        <f>F81-'май 2018'!F83</f>
        <v>3304</v>
      </c>
      <c r="J81" s="51">
        <v>17965</v>
      </c>
      <c r="K81" s="51">
        <v>10294</v>
      </c>
      <c r="L81">
        <f t="shared" si="9"/>
        <v>771</v>
      </c>
      <c r="M81">
        <f t="shared" si="9"/>
        <v>485</v>
      </c>
      <c r="N81" s="57">
        <f t="shared" si="10"/>
        <v>4764.78</v>
      </c>
      <c r="O81" s="57">
        <f t="shared" si="11"/>
        <v>1110.6500000000001</v>
      </c>
      <c r="P81" s="57">
        <f t="shared" si="14"/>
        <v>5875.43</v>
      </c>
      <c r="Q81" s="52">
        <f>'янв 2019'!V81</f>
        <v>-9.0799999999944703E-2</v>
      </c>
      <c r="R81" s="102">
        <f t="shared" si="15"/>
        <v>6051.7837</v>
      </c>
      <c r="S81" s="104">
        <v>0</v>
      </c>
      <c r="T81" s="96">
        <f t="shared" si="12"/>
        <v>6051.7837</v>
      </c>
      <c r="U81" s="62">
        <v>6051</v>
      </c>
      <c r="V81" s="52">
        <f>U81-T81</f>
        <v>-0.78369999999995343</v>
      </c>
      <c r="W81" s="52">
        <f t="shared" si="13"/>
        <v>0.78369999999995343</v>
      </c>
    </row>
    <row r="82" spans="1:23" ht="15" thickBot="1">
      <c r="A82" s="3">
        <v>1898827</v>
      </c>
      <c r="B82" s="83">
        <v>43400</v>
      </c>
      <c r="C82" s="4">
        <v>72</v>
      </c>
      <c r="D82" s="94">
        <v>3971</v>
      </c>
      <c r="E82" s="91">
        <v>2343</v>
      </c>
      <c r="F82" s="91">
        <v>969</v>
      </c>
      <c r="G82" s="4" t="s">
        <v>9</v>
      </c>
      <c r="H82" s="40">
        <f>E82-'май 2018'!E84</f>
        <v>313</v>
      </c>
      <c r="I82" s="42">
        <f>F82-'май 2018'!F84</f>
        <v>135</v>
      </c>
      <c r="J82" s="51">
        <v>2343</v>
      </c>
      <c r="K82" s="51">
        <v>969</v>
      </c>
      <c r="L82">
        <f t="shared" si="9"/>
        <v>0</v>
      </c>
      <c r="M82">
        <f t="shared" si="9"/>
        <v>0</v>
      </c>
      <c r="N82" s="57">
        <f t="shared" si="10"/>
        <v>0</v>
      </c>
      <c r="O82" s="57">
        <f t="shared" si="11"/>
        <v>0</v>
      </c>
      <c r="P82" s="57">
        <f t="shared" si="14"/>
        <v>0</v>
      </c>
      <c r="Q82" s="52"/>
      <c r="R82" s="71">
        <f t="shared" si="15"/>
        <v>0</v>
      </c>
      <c r="S82" s="78">
        <f>'янв 2019'!W82</f>
        <v>-46.251900000000006</v>
      </c>
      <c r="T82" s="72">
        <f t="shared" si="12"/>
        <v>-46.251900000000006</v>
      </c>
      <c r="U82" s="77"/>
      <c r="V82" s="52"/>
      <c r="W82" s="54">
        <f t="shared" si="13"/>
        <v>-46.251900000000006</v>
      </c>
    </row>
    <row r="83" spans="1:23" ht="15" thickBot="1">
      <c r="A83" s="3">
        <v>1894002</v>
      </c>
      <c r="B83" s="83">
        <v>43400</v>
      </c>
      <c r="C83" s="4">
        <v>73</v>
      </c>
      <c r="D83" s="94">
        <v>132</v>
      </c>
      <c r="E83" s="91">
        <v>93</v>
      </c>
      <c r="F83" s="91">
        <v>24</v>
      </c>
      <c r="G83" s="4" t="s">
        <v>9</v>
      </c>
      <c r="H83" s="40">
        <f>E83-'май 2018'!E85</f>
        <v>11</v>
      </c>
      <c r="I83" s="42">
        <f>F83-'май 2018'!F85</f>
        <v>4</v>
      </c>
      <c r="J83" s="51">
        <v>92</v>
      </c>
      <c r="K83" s="51">
        <v>24</v>
      </c>
      <c r="L83">
        <f t="shared" si="9"/>
        <v>1</v>
      </c>
      <c r="M83">
        <f t="shared" si="9"/>
        <v>0</v>
      </c>
      <c r="N83" s="57">
        <f t="shared" si="10"/>
        <v>6.18</v>
      </c>
      <c r="O83" s="57">
        <f t="shared" si="11"/>
        <v>0</v>
      </c>
      <c r="P83" s="57">
        <f t="shared" si="14"/>
        <v>6.18</v>
      </c>
      <c r="Q83" s="52"/>
      <c r="R83" s="71">
        <f t="shared" si="15"/>
        <v>6.3653999999999993</v>
      </c>
      <c r="S83" s="78">
        <f>'янв 2019'!W83</f>
        <v>71.770400000000009</v>
      </c>
      <c r="T83" s="88">
        <f t="shared" si="12"/>
        <v>78.135800000000003</v>
      </c>
      <c r="U83" s="77"/>
      <c r="V83" s="52"/>
      <c r="W83" s="52">
        <f t="shared" si="13"/>
        <v>78.135800000000003</v>
      </c>
    </row>
    <row r="84" spans="1:23" ht="15" thickBot="1">
      <c r="A84" s="3">
        <v>1895005</v>
      </c>
      <c r="B84" s="83">
        <v>43400</v>
      </c>
      <c r="C84" s="4">
        <v>74</v>
      </c>
      <c r="D84" s="94">
        <v>4258</v>
      </c>
      <c r="E84" s="91">
        <v>3454</v>
      </c>
      <c r="F84" s="91">
        <v>775</v>
      </c>
      <c r="G84" s="4" t="s">
        <v>9</v>
      </c>
      <c r="H84" s="40">
        <f>E84-'май 2018'!E86</f>
        <v>511</v>
      </c>
      <c r="I84" s="42">
        <f>F84-'май 2018'!F86</f>
        <v>80</v>
      </c>
      <c r="J84" s="51">
        <v>3452</v>
      </c>
      <c r="K84" s="51">
        <v>775</v>
      </c>
      <c r="L84">
        <f t="shared" si="9"/>
        <v>2</v>
      </c>
      <c r="M84">
        <f t="shared" si="9"/>
        <v>0</v>
      </c>
      <c r="N84" s="57">
        <f t="shared" si="10"/>
        <v>12.36</v>
      </c>
      <c r="O84" s="57">
        <f t="shared" si="11"/>
        <v>0</v>
      </c>
      <c r="P84" s="57">
        <f t="shared" si="14"/>
        <v>12.36</v>
      </c>
      <c r="Q84" s="52"/>
      <c r="R84" s="71">
        <f t="shared" si="15"/>
        <v>12.730799999999999</v>
      </c>
      <c r="S84" s="78">
        <f>'янв 2019'!W84</f>
        <v>88.188599999999994</v>
      </c>
      <c r="T84" s="77">
        <f t="shared" si="12"/>
        <v>100.9194</v>
      </c>
      <c r="U84" s="77"/>
      <c r="V84" s="52"/>
      <c r="W84" s="52">
        <f t="shared" si="13"/>
        <v>100.9194</v>
      </c>
    </row>
    <row r="85" spans="1:23" ht="15" thickBot="1">
      <c r="A85" s="3">
        <v>1895262</v>
      </c>
      <c r="B85" s="83">
        <v>43400</v>
      </c>
      <c r="C85" s="4">
        <v>75</v>
      </c>
      <c r="D85" s="94">
        <v>10904</v>
      </c>
      <c r="E85" s="91">
        <v>6712</v>
      </c>
      <c r="F85" s="91">
        <v>3952</v>
      </c>
      <c r="G85" s="4" t="s">
        <v>9</v>
      </c>
      <c r="H85" s="40">
        <f>E85-'май 2018'!E87</f>
        <v>752</v>
      </c>
      <c r="I85" s="42">
        <f>F85-'май 2018'!F87</f>
        <v>497</v>
      </c>
      <c r="J85" s="51">
        <v>6649</v>
      </c>
      <c r="K85" s="51">
        <v>3920</v>
      </c>
      <c r="L85">
        <f t="shared" ref="L85:M116" si="16">E85-J85</f>
        <v>63</v>
      </c>
      <c r="M85">
        <f t="shared" si="16"/>
        <v>32</v>
      </c>
      <c r="N85" s="57">
        <f t="shared" si="10"/>
        <v>389.34</v>
      </c>
      <c r="O85" s="57">
        <f t="shared" si="11"/>
        <v>73.28</v>
      </c>
      <c r="P85" s="57">
        <f t="shared" si="14"/>
        <v>462.62</v>
      </c>
      <c r="Q85" s="52"/>
      <c r="R85" s="102">
        <f t="shared" si="15"/>
        <v>476.49860000000001</v>
      </c>
      <c r="S85" s="104">
        <f>'янв 2019'!W85</f>
        <v>0</v>
      </c>
      <c r="T85" s="97">
        <f t="shared" si="12"/>
        <v>476.49860000000001</v>
      </c>
      <c r="U85" s="73">
        <f>T85</f>
        <v>476.49860000000001</v>
      </c>
      <c r="V85" s="52"/>
      <c r="W85" s="52">
        <f t="shared" si="13"/>
        <v>0</v>
      </c>
    </row>
    <row r="86" spans="1:23" ht="15" thickBot="1">
      <c r="A86" s="3">
        <v>1897097</v>
      </c>
      <c r="B86" s="83">
        <v>43400</v>
      </c>
      <c r="C86" s="4">
        <v>76</v>
      </c>
      <c r="D86" s="94">
        <v>3553</v>
      </c>
      <c r="E86" s="91">
        <v>2030</v>
      </c>
      <c r="F86" s="91">
        <v>1210</v>
      </c>
      <c r="G86" s="4" t="s">
        <v>9</v>
      </c>
      <c r="H86" s="40">
        <f>E86-'май 2018'!E88</f>
        <v>193</v>
      </c>
      <c r="I86" s="42">
        <f>F86-'май 2018'!F88</f>
        <v>101</v>
      </c>
      <c r="J86" s="51">
        <v>2030</v>
      </c>
      <c r="K86" s="51">
        <v>1210</v>
      </c>
      <c r="L86">
        <f t="shared" si="16"/>
        <v>0</v>
      </c>
      <c r="M86">
        <f t="shared" si="16"/>
        <v>0</v>
      </c>
      <c r="N86" s="57">
        <f t="shared" si="10"/>
        <v>0</v>
      </c>
      <c r="O86" s="57">
        <f t="shared" si="11"/>
        <v>0</v>
      </c>
      <c r="P86" s="57">
        <f t="shared" si="14"/>
        <v>0</v>
      </c>
      <c r="Q86" s="52"/>
      <c r="R86" s="71">
        <f t="shared" si="15"/>
        <v>0</v>
      </c>
      <c r="S86" s="78">
        <f>'янв 2019'!W86</f>
        <v>99.013899999999992</v>
      </c>
      <c r="T86" s="77">
        <f t="shared" si="12"/>
        <v>99.013899999999992</v>
      </c>
      <c r="U86" s="77"/>
      <c r="V86" s="52"/>
      <c r="W86" s="52">
        <f t="shared" si="13"/>
        <v>99.013899999999992</v>
      </c>
    </row>
    <row r="87" spans="1:23" ht="15" thickBot="1">
      <c r="A87" s="3">
        <v>1899921</v>
      </c>
      <c r="B87" s="83">
        <v>43400</v>
      </c>
      <c r="C87" s="4">
        <v>77</v>
      </c>
      <c r="D87" s="94">
        <v>25540</v>
      </c>
      <c r="E87" s="91">
        <v>14133</v>
      </c>
      <c r="F87" s="91">
        <v>9598</v>
      </c>
      <c r="G87" s="4" t="s">
        <v>9</v>
      </c>
      <c r="H87" s="40">
        <f>E87-'май 2018'!E89</f>
        <v>1045</v>
      </c>
      <c r="I87" s="42">
        <f>F87-'май 2018'!F89</f>
        <v>709</v>
      </c>
      <c r="J87" s="51">
        <v>14133</v>
      </c>
      <c r="K87" s="51">
        <v>9598</v>
      </c>
      <c r="L87">
        <f t="shared" si="16"/>
        <v>0</v>
      </c>
      <c r="M87">
        <f t="shared" si="16"/>
        <v>0</v>
      </c>
      <c r="N87" s="57">
        <f t="shared" si="10"/>
        <v>0</v>
      </c>
      <c r="O87" s="57">
        <f t="shared" si="11"/>
        <v>0</v>
      </c>
      <c r="P87" s="57">
        <f t="shared" si="14"/>
        <v>0</v>
      </c>
      <c r="Q87" s="52"/>
      <c r="R87" s="71">
        <f t="shared" si="15"/>
        <v>0</v>
      </c>
      <c r="S87" s="78">
        <f>'янв 2019'!W87</f>
        <v>8643.5231000000003</v>
      </c>
      <c r="T87" s="88">
        <f t="shared" si="12"/>
        <v>8643.5231000000003</v>
      </c>
      <c r="U87" s="77"/>
      <c r="V87" s="52"/>
      <c r="W87" s="52">
        <f t="shared" si="13"/>
        <v>8643.5231000000003</v>
      </c>
    </row>
    <row r="88" spans="1:23" ht="15" thickBot="1">
      <c r="A88" s="3">
        <v>5039191</v>
      </c>
      <c r="B88" s="83">
        <v>43400</v>
      </c>
      <c r="C88" s="4">
        <v>78</v>
      </c>
      <c r="D88" s="94">
        <v>9764</v>
      </c>
      <c r="E88" s="91">
        <v>2344</v>
      </c>
      <c r="F88" s="91">
        <v>1028</v>
      </c>
      <c r="G88" s="4" t="s">
        <v>16</v>
      </c>
      <c r="H88" s="40">
        <f>E88-'май 2018'!E90</f>
        <v>211</v>
      </c>
      <c r="I88" s="42">
        <f>F88-'май 2018'!F90</f>
        <v>169</v>
      </c>
      <c r="J88" s="51">
        <v>2344</v>
      </c>
      <c r="K88" s="51">
        <v>1028</v>
      </c>
      <c r="L88">
        <f t="shared" si="16"/>
        <v>0</v>
      </c>
      <c r="M88">
        <f t="shared" si="16"/>
        <v>0</v>
      </c>
      <c r="N88" s="57">
        <f t="shared" si="10"/>
        <v>0</v>
      </c>
      <c r="O88" s="57">
        <f t="shared" si="11"/>
        <v>0</v>
      </c>
      <c r="P88" s="57">
        <f t="shared" si="14"/>
        <v>0</v>
      </c>
      <c r="Q88" s="52"/>
      <c r="R88" s="71">
        <f t="shared" si="15"/>
        <v>0</v>
      </c>
      <c r="S88" s="78">
        <f>'янв 2019'!W88</f>
        <v>3219.1516999999999</v>
      </c>
      <c r="T88" s="88">
        <f t="shared" si="12"/>
        <v>3219.1516999999999</v>
      </c>
      <c r="U88" s="77"/>
      <c r="V88" s="52"/>
      <c r="W88" s="52">
        <f t="shared" si="13"/>
        <v>3219.1516999999999</v>
      </c>
    </row>
    <row r="89" spans="1:23" ht="15" thickBot="1">
      <c r="A89" s="3">
        <v>1849142</v>
      </c>
      <c r="B89" s="83">
        <v>43400</v>
      </c>
      <c r="C89" s="4">
        <v>79</v>
      </c>
      <c r="D89" s="94">
        <v>42658</v>
      </c>
      <c r="E89" s="91">
        <v>24085</v>
      </c>
      <c r="F89" s="91">
        <v>16471</v>
      </c>
      <c r="G89" s="4" t="s">
        <v>9</v>
      </c>
      <c r="H89" s="40">
        <f>E89-'май 2018'!E91</f>
        <v>1735</v>
      </c>
      <c r="I89" s="42">
        <f>F89-'май 2018'!F91</f>
        <v>1224</v>
      </c>
      <c r="J89" s="51">
        <v>23773</v>
      </c>
      <c r="K89" s="51">
        <v>16244</v>
      </c>
      <c r="L89">
        <f t="shared" si="16"/>
        <v>312</v>
      </c>
      <c r="M89">
        <f t="shared" si="16"/>
        <v>227</v>
      </c>
      <c r="N89" s="57">
        <f t="shared" si="10"/>
        <v>1928.1599999999999</v>
      </c>
      <c r="O89" s="57">
        <f t="shared" si="11"/>
        <v>519.83000000000004</v>
      </c>
      <c r="P89" s="57">
        <f t="shared" si="14"/>
        <v>2447.9899999999998</v>
      </c>
      <c r="Q89" s="52"/>
      <c r="R89" s="102">
        <f t="shared" si="15"/>
        <v>2521.4296999999997</v>
      </c>
      <c r="S89" s="104">
        <f>'янв 2019'!W89</f>
        <v>0</v>
      </c>
      <c r="T89" s="96">
        <f t="shared" si="12"/>
        <v>2521.4296999999997</v>
      </c>
      <c r="U89" s="62">
        <v>2521.4299999999998</v>
      </c>
      <c r="V89" s="52"/>
      <c r="W89" s="52">
        <f t="shared" si="13"/>
        <v>-3.0000000015206751E-4</v>
      </c>
    </row>
    <row r="90" spans="1:23" ht="15" thickBot="1">
      <c r="A90" s="3">
        <v>1847675</v>
      </c>
      <c r="B90" s="83">
        <v>43400.625</v>
      </c>
      <c r="C90" s="106">
        <v>80</v>
      </c>
      <c r="D90" s="107">
        <v>263</v>
      </c>
      <c r="E90" s="108">
        <v>154</v>
      </c>
      <c r="F90" s="108">
        <v>37</v>
      </c>
      <c r="G90" s="106" t="s">
        <v>9</v>
      </c>
      <c r="H90" s="109">
        <f>E90-'май 2018'!E92</f>
        <v>1</v>
      </c>
      <c r="I90" s="110">
        <f>F90-'май 2018'!F92</f>
        <v>0</v>
      </c>
      <c r="J90" s="111">
        <v>154</v>
      </c>
      <c r="K90" s="111">
        <v>37</v>
      </c>
      <c r="L90" s="112">
        <f t="shared" si="16"/>
        <v>0</v>
      </c>
      <c r="M90" s="112">
        <f t="shared" si="16"/>
        <v>0</v>
      </c>
      <c r="N90" s="81">
        <f t="shared" si="10"/>
        <v>0</v>
      </c>
      <c r="O90" s="81">
        <f t="shared" si="11"/>
        <v>0</v>
      </c>
      <c r="P90" s="81">
        <f t="shared" si="14"/>
        <v>0</v>
      </c>
      <c r="Q90" s="70"/>
      <c r="R90" s="81">
        <f t="shared" si="15"/>
        <v>0</v>
      </c>
      <c r="S90" s="113">
        <f>'янв 2019'!W90</f>
        <v>0</v>
      </c>
      <c r="T90" s="70">
        <f t="shared" si="12"/>
        <v>0</v>
      </c>
      <c r="U90" s="77"/>
      <c r="V90" s="52"/>
      <c r="W90" s="52">
        <f t="shared" si="13"/>
        <v>0</v>
      </c>
    </row>
    <row r="91" spans="1:23" ht="15" thickBot="1">
      <c r="A91" s="3">
        <v>1900131</v>
      </c>
      <c r="B91" s="83">
        <v>43400</v>
      </c>
      <c r="C91" s="4">
        <v>81</v>
      </c>
      <c r="D91" s="94">
        <v>1565</v>
      </c>
      <c r="E91" s="91">
        <v>1275</v>
      </c>
      <c r="F91" s="91">
        <v>260</v>
      </c>
      <c r="G91" s="4" t="s">
        <v>9</v>
      </c>
      <c r="H91" s="40">
        <f>E91-'май 2018'!E93</f>
        <v>146</v>
      </c>
      <c r="I91" s="42">
        <f>F91-'май 2018'!F93</f>
        <v>28</v>
      </c>
      <c r="J91" s="51">
        <v>1275</v>
      </c>
      <c r="K91" s="51">
        <v>260</v>
      </c>
      <c r="L91">
        <f t="shared" si="16"/>
        <v>0</v>
      </c>
      <c r="M91">
        <f t="shared" si="16"/>
        <v>0</v>
      </c>
      <c r="N91" s="57">
        <f t="shared" si="10"/>
        <v>0</v>
      </c>
      <c r="O91" s="57">
        <f t="shared" si="11"/>
        <v>0</v>
      </c>
      <c r="P91" s="57">
        <f t="shared" si="14"/>
        <v>0</v>
      </c>
      <c r="Q91" s="52"/>
      <c r="R91" s="71">
        <f t="shared" si="15"/>
        <v>0</v>
      </c>
      <c r="S91" s="78">
        <f>'янв 2019'!W91</f>
        <v>100.88850000000001</v>
      </c>
      <c r="T91" s="77">
        <f t="shared" si="12"/>
        <v>100.88850000000001</v>
      </c>
      <c r="U91" s="77"/>
      <c r="V91" s="52"/>
      <c r="W91" s="52">
        <f t="shared" si="13"/>
        <v>100.88850000000001</v>
      </c>
    </row>
    <row r="92" spans="1:23" ht="15" thickBot="1">
      <c r="A92" s="3">
        <v>1898572</v>
      </c>
      <c r="B92" s="83">
        <v>43400</v>
      </c>
      <c r="C92" s="4">
        <v>82</v>
      </c>
      <c r="D92" s="94">
        <v>304</v>
      </c>
      <c r="E92" s="91">
        <v>261</v>
      </c>
      <c r="F92" s="91">
        <v>10</v>
      </c>
      <c r="G92" s="4" t="s">
        <v>9</v>
      </c>
      <c r="H92" s="40">
        <f>E92-'май 2018'!E94</f>
        <v>18</v>
      </c>
      <c r="I92" s="42">
        <f>F92-'май 2018'!F94</f>
        <v>1</v>
      </c>
      <c r="J92" s="51">
        <v>261</v>
      </c>
      <c r="K92" s="51">
        <v>10</v>
      </c>
      <c r="L92">
        <f t="shared" si="16"/>
        <v>0</v>
      </c>
      <c r="M92">
        <f t="shared" si="16"/>
        <v>0</v>
      </c>
      <c r="N92" s="57">
        <f t="shared" si="10"/>
        <v>0</v>
      </c>
      <c r="O92" s="57">
        <f t="shared" si="11"/>
        <v>0</v>
      </c>
      <c r="P92" s="57">
        <f t="shared" si="14"/>
        <v>0</v>
      </c>
      <c r="Q92" s="52"/>
      <c r="R92" s="71">
        <f t="shared" si="15"/>
        <v>0</v>
      </c>
      <c r="S92" s="78">
        <f>'янв 2019'!W92</f>
        <v>83.728700000000003</v>
      </c>
      <c r="T92" s="77">
        <f t="shared" si="12"/>
        <v>83.728700000000003</v>
      </c>
      <c r="U92" s="77"/>
      <c r="V92" s="52"/>
      <c r="W92" s="52">
        <f t="shared" si="13"/>
        <v>83.728700000000003</v>
      </c>
    </row>
    <row r="93" spans="1:23" ht="15" thickBot="1">
      <c r="A93" s="3">
        <v>1892292</v>
      </c>
      <c r="B93" s="83">
        <v>43400</v>
      </c>
      <c r="C93" s="4">
        <v>83</v>
      </c>
      <c r="D93" s="94">
        <v>8164</v>
      </c>
      <c r="E93" s="91">
        <v>5443</v>
      </c>
      <c r="F93" s="91">
        <v>2420</v>
      </c>
      <c r="G93" s="4" t="s">
        <v>9</v>
      </c>
      <c r="H93" s="40">
        <f>E93-'май 2018'!E95</f>
        <v>557</v>
      </c>
      <c r="I93" s="42">
        <f>F93-'май 2018'!F95</f>
        <v>248</v>
      </c>
      <c r="J93" s="51">
        <v>5443</v>
      </c>
      <c r="K93" s="51">
        <v>2420</v>
      </c>
      <c r="L93">
        <f t="shared" si="16"/>
        <v>0</v>
      </c>
      <c r="M93">
        <f t="shared" si="16"/>
        <v>0</v>
      </c>
      <c r="N93" s="57">
        <f t="shared" si="10"/>
        <v>0</v>
      </c>
      <c r="O93" s="57">
        <f t="shared" si="11"/>
        <v>0</v>
      </c>
      <c r="P93" s="57">
        <f t="shared" si="14"/>
        <v>0</v>
      </c>
      <c r="Q93" s="52"/>
      <c r="R93" s="102">
        <f t="shared" si="15"/>
        <v>0</v>
      </c>
      <c r="S93" s="104">
        <f>'янв 2019'!W93</f>
        <v>1487.732</v>
      </c>
      <c r="T93" s="88">
        <f t="shared" si="12"/>
        <v>1487.732</v>
      </c>
      <c r="U93" s="62">
        <f>T93</f>
        <v>1487.732</v>
      </c>
      <c r="V93" s="52"/>
      <c r="W93" s="52">
        <f t="shared" si="13"/>
        <v>0</v>
      </c>
    </row>
    <row r="94" spans="1:23" ht="15" thickBot="1">
      <c r="A94" s="3">
        <v>1892681</v>
      </c>
      <c r="B94" s="83">
        <v>43400</v>
      </c>
      <c r="C94" s="4">
        <v>84</v>
      </c>
      <c r="D94" s="94">
        <v>1</v>
      </c>
      <c r="E94" s="91">
        <v>0</v>
      </c>
      <c r="F94" s="91">
        <v>0</v>
      </c>
      <c r="G94" s="4" t="s">
        <v>9</v>
      </c>
      <c r="H94" s="40">
        <f>E94-'май 2018'!E96</f>
        <v>0</v>
      </c>
      <c r="I94" s="42">
        <f>F94-'май 2018'!F96</f>
        <v>0</v>
      </c>
      <c r="J94" s="51">
        <v>0</v>
      </c>
      <c r="K94" s="51">
        <v>0</v>
      </c>
      <c r="L94">
        <f t="shared" si="16"/>
        <v>0</v>
      </c>
      <c r="M94">
        <f t="shared" si="16"/>
        <v>0</v>
      </c>
      <c r="N94" s="57">
        <f t="shared" si="10"/>
        <v>0</v>
      </c>
      <c r="O94" s="57">
        <f t="shared" si="11"/>
        <v>0</v>
      </c>
      <c r="P94" s="57">
        <f t="shared" si="14"/>
        <v>0</v>
      </c>
      <c r="Q94" s="52"/>
      <c r="R94" s="71">
        <f t="shared" si="15"/>
        <v>0</v>
      </c>
      <c r="S94" s="78">
        <f>'янв 2019'!W94</f>
        <v>0</v>
      </c>
      <c r="T94" s="87">
        <f t="shared" si="12"/>
        <v>0</v>
      </c>
      <c r="U94" s="77"/>
      <c r="V94" s="52"/>
      <c r="W94" s="52">
        <f t="shared" si="13"/>
        <v>0</v>
      </c>
    </row>
    <row r="95" spans="1:23" ht="15" thickBot="1">
      <c r="A95" s="3">
        <v>1899849</v>
      </c>
      <c r="B95" s="83">
        <v>43400</v>
      </c>
      <c r="C95" s="4">
        <v>85</v>
      </c>
      <c r="D95" s="94">
        <v>7302</v>
      </c>
      <c r="E95" s="91">
        <v>3554</v>
      </c>
      <c r="F95" s="91">
        <v>3568</v>
      </c>
      <c r="G95" s="4" t="s">
        <v>9</v>
      </c>
      <c r="H95" s="40">
        <f>E95-'май 2018'!E97</f>
        <v>327</v>
      </c>
      <c r="I95" s="42">
        <f>F95-'май 2018'!F97</f>
        <v>170</v>
      </c>
      <c r="J95" s="51">
        <v>3554</v>
      </c>
      <c r="K95" s="51">
        <v>3568</v>
      </c>
      <c r="L95">
        <f t="shared" si="16"/>
        <v>0</v>
      </c>
      <c r="M95">
        <f t="shared" si="16"/>
        <v>0</v>
      </c>
      <c r="N95" s="57">
        <f t="shared" si="10"/>
        <v>0</v>
      </c>
      <c r="O95" s="57">
        <f t="shared" si="11"/>
        <v>0</v>
      </c>
      <c r="P95" s="57">
        <f t="shared" si="14"/>
        <v>0</v>
      </c>
      <c r="Q95" s="52"/>
      <c r="R95" s="71">
        <f t="shared" si="15"/>
        <v>0</v>
      </c>
      <c r="S95" s="78">
        <f>'янв 2019'!W95</f>
        <v>501.18770000000001</v>
      </c>
      <c r="T95" s="77">
        <f t="shared" si="12"/>
        <v>501.18770000000001</v>
      </c>
      <c r="U95" s="77"/>
      <c r="V95" s="52"/>
      <c r="W95" s="52">
        <f t="shared" si="13"/>
        <v>501.18770000000001</v>
      </c>
    </row>
    <row r="96" spans="1:23" ht="15" thickBot="1">
      <c r="A96" s="3">
        <v>1899104</v>
      </c>
      <c r="B96" s="83">
        <v>43400</v>
      </c>
      <c r="C96" s="4">
        <v>86</v>
      </c>
      <c r="D96" s="94">
        <v>2690</v>
      </c>
      <c r="E96" s="91">
        <v>1978</v>
      </c>
      <c r="F96" s="91">
        <v>299</v>
      </c>
      <c r="G96" s="4" t="s">
        <v>9</v>
      </c>
      <c r="H96" s="40">
        <f>E96-'май 2018'!E98</f>
        <v>134</v>
      </c>
      <c r="I96" s="42">
        <f>F96-'май 2018'!F98</f>
        <v>35</v>
      </c>
      <c r="J96" s="51">
        <v>1978</v>
      </c>
      <c r="K96" s="51">
        <v>299</v>
      </c>
      <c r="L96">
        <f t="shared" si="16"/>
        <v>0</v>
      </c>
      <c r="M96">
        <f t="shared" si="16"/>
        <v>0</v>
      </c>
      <c r="N96" s="57">
        <f t="shared" si="10"/>
        <v>0</v>
      </c>
      <c r="O96" s="57">
        <f t="shared" si="11"/>
        <v>0</v>
      </c>
      <c r="P96" s="57">
        <f t="shared" si="14"/>
        <v>0</v>
      </c>
      <c r="Q96" s="52"/>
      <c r="R96" s="71">
        <f t="shared" si="15"/>
        <v>0</v>
      </c>
      <c r="S96" s="78">
        <f>'янв 2019'!W96</f>
        <v>386.83709999999996</v>
      </c>
      <c r="T96" s="77">
        <f t="shared" si="12"/>
        <v>386.83709999999996</v>
      </c>
      <c r="U96" s="77"/>
      <c r="V96" s="52"/>
      <c r="W96" s="52">
        <f t="shared" si="13"/>
        <v>386.83709999999996</v>
      </c>
    </row>
    <row r="97" spans="1:23" ht="15" thickBot="1">
      <c r="A97" s="3">
        <v>1889774</v>
      </c>
      <c r="B97" s="83">
        <v>43400</v>
      </c>
      <c r="C97" s="4">
        <v>87</v>
      </c>
      <c r="D97" s="94">
        <v>348</v>
      </c>
      <c r="E97" s="91">
        <v>195</v>
      </c>
      <c r="F97" s="91">
        <v>96</v>
      </c>
      <c r="G97" s="4" t="s">
        <v>9</v>
      </c>
      <c r="H97" s="40">
        <f>E97-'май 2018'!E99</f>
        <v>14</v>
      </c>
      <c r="I97" s="42">
        <f>F97-'май 2018'!F99</f>
        <v>8</v>
      </c>
      <c r="J97" s="51">
        <v>194</v>
      </c>
      <c r="K97" s="51">
        <v>95</v>
      </c>
      <c r="L97">
        <f t="shared" si="16"/>
        <v>1</v>
      </c>
      <c r="M97">
        <f t="shared" si="16"/>
        <v>1</v>
      </c>
      <c r="N97" s="57">
        <f t="shared" si="10"/>
        <v>6.18</v>
      </c>
      <c r="O97" s="57">
        <f t="shared" si="11"/>
        <v>2.29</v>
      </c>
      <c r="P97" s="57">
        <f t="shared" si="14"/>
        <v>8.4699999999999989</v>
      </c>
      <c r="Q97" s="52"/>
      <c r="R97" s="71">
        <f t="shared" si="15"/>
        <v>8.7240999999999982</v>
      </c>
      <c r="S97" s="78">
        <f>'янв 2019'!W97</f>
        <v>53.250999999999998</v>
      </c>
      <c r="T97" s="77">
        <f t="shared" si="12"/>
        <v>61.975099999999998</v>
      </c>
      <c r="U97" s="77"/>
      <c r="V97" s="52"/>
      <c r="W97" s="52">
        <f t="shared" si="13"/>
        <v>61.975099999999998</v>
      </c>
    </row>
    <row r="98" spans="1:23" ht="15" thickBot="1">
      <c r="A98" s="3">
        <v>1898261</v>
      </c>
      <c r="B98" s="83">
        <v>43400</v>
      </c>
      <c r="C98" s="4">
        <v>88</v>
      </c>
      <c r="D98" s="94">
        <v>7618</v>
      </c>
      <c r="E98" s="91">
        <v>4532</v>
      </c>
      <c r="F98" s="91">
        <v>2704</v>
      </c>
      <c r="G98" s="4" t="s">
        <v>9</v>
      </c>
      <c r="H98" s="40">
        <f>E98-'май 2018'!E100</f>
        <v>644</v>
      </c>
      <c r="I98" s="42">
        <f>F98-'май 2018'!F100</f>
        <v>273</v>
      </c>
      <c r="J98" s="51">
        <v>4532</v>
      </c>
      <c r="K98" s="51">
        <v>2704</v>
      </c>
      <c r="L98">
        <f t="shared" si="16"/>
        <v>0</v>
      </c>
      <c r="M98">
        <f t="shared" si="16"/>
        <v>0</v>
      </c>
      <c r="N98" s="57">
        <f t="shared" si="10"/>
        <v>0</v>
      </c>
      <c r="O98" s="57">
        <f t="shared" si="11"/>
        <v>0</v>
      </c>
      <c r="P98" s="57">
        <f t="shared" si="14"/>
        <v>0</v>
      </c>
      <c r="Q98" s="52"/>
      <c r="R98" s="71">
        <f t="shared" si="15"/>
        <v>0</v>
      </c>
      <c r="S98" s="78">
        <f>'янв 2019'!W98</f>
        <v>737.80139999999983</v>
      </c>
      <c r="T98" s="71">
        <f t="shared" si="12"/>
        <v>737.80139999999983</v>
      </c>
      <c r="U98" s="77"/>
      <c r="V98" s="52"/>
      <c r="W98" s="52">
        <f t="shared" si="13"/>
        <v>737.80139999999983</v>
      </c>
    </row>
    <row r="99" spans="1:23" ht="15" thickBot="1">
      <c r="A99" s="3">
        <v>1898826</v>
      </c>
      <c r="B99" s="83">
        <v>43400</v>
      </c>
      <c r="C99" s="4">
        <v>89</v>
      </c>
      <c r="D99" s="94">
        <v>12277</v>
      </c>
      <c r="E99" s="91">
        <v>7972</v>
      </c>
      <c r="F99" s="91">
        <v>3262</v>
      </c>
      <c r="G99" s="4" t="s">
        <v>9</v>
      </c>
      <c r="H99" s="40">
        <f>E99-'май 2018'!E101</f>
        <v>1091</v>
      </c>
      <c r="I99" s="42">
        <f>F99-'май 2018'!F101</f>
        <v>411</v>
      </c>
      <c r="J99" s="51">
        <v>7875</v>
      </c>
      <c r="K99" s="51">
        <v>3230</v>
      </c>
      <c r="L99">
        <f t="shared" si="16"/>
        <v>97</v>
      </c>
      <c r="M99">
        <f t="shared" si="16"/>
        <v>32</v>
      </c>
      <c r="N99" s="57">
        <f t="shared" si="10"/>
        <v>599.45999999999992</v>
      </c>
      <c r="O99" s="57">
        <f t="shared" si="11"/>
        <v>73.28</v>
      </c>
      <c r="P99" s="57">
        <f t="shared" si="14"/>
        <v>672.7399999999999</v>
      </c>
      <c r="Q99" s="52"/>
      <c r="R99" s="102">
        <f t="shared" si="15"/>
        <v>692.92219999999986</v>
      </c>
      <c r="S99" s="104">
        <f>'янв 2019'!W99</f>
        <v>2288.3819000000003</v>
      </c>
      <c r="T99" s="70">
        <f t="shared" si="12"/>
        <v>2981.3041000000003</v>
      </c>
      <c r="U99" s="62">
        <v>2981.3</v>
      </c>
      <c r="V99" s="52"/>
      <c r="W99" s="52">
        <f t="shared" si="13"/>
        <v>4.1000000001076842E-3</v>
      </c>
    </row>
    <row r="100" spans="1:23" ht="15" thickBot="1">
      <c r="A100" s="3">
        <v>1898836</v>
      </c>
      <c r="B100" s="83">
        <v>43400</v>
      </c>
      <c r="C100" s="4">
        <v>90</v>
      </c>
      <c r="D100" s="94">
        <v>3272</v>
      </c>
      <c r="E100" s="91">
        <v>2117</v>
      </c>
      <c r="F100" s="91">
        <v>1074</v>
      </c>
      <c r="G100" s="4" t="s">
        <v>9</v>
      </c>
      <c r="H100" s="40">
        <f>E100-'май 2018'!E102</f>
        <v>0</v>
      </c>
      <c r="I100" s="42">
        <f>F100-'май 2018'!F102</f>
        <v>0</v>
      </c>
      <c r="J100" s="51">
        <v>2117</v>
      </c>
      <c r="K100" s="51">
        <v>1074</v>
      </c>
      <c r="L100">
        <f t="shared" si="16"/>
        <v>0</v>
      </c>
      <c r="M100">
        <f t="shared" si="16"/>
        <v>0</v>
      </c>
      <c r="N100" s="57">
        <f t="shared" si="10"/>
        <v>0</v>
      </c>
      <c r="O100" s="57">
        <f t="shared" si="11"/>
        <v>0</v>
      </c>
      <c r="P100" s="57">
        <f t="shared" si="14"/>
        <v>0</v>
      </c>
      <c r="Q100" s="52"/>
      <c r="R100" s="71">
        <f t="shared" si="15"/>
        <v>0</v>
      </c>
      <c r="S100" s="78">
        <f>'янв 2019'!W100</f>
        <v>0</v>
      </c>
      <c r="T100" s="77">
        <f t="shared" si="12"/>
        <v>0</v>
      </c>
      <c r="U100" s="77"/>
      <c r="V100" s="52"/>
      <c r="W100" s="52">
        <f t="shared" si="13"/>
        <v>0</v>
      </c>
    </row>
    <row r="101" spans="1:23" ht="15" thickBot="1">
      <c r="A101" s="3">
        <v>1897224</v>
      </c>
      <c r="B101" s="83">
        <v>43400</v>
      </c>
      <c r="C101" s="4">
        <v>91</v>
      </c>
      <c r="D101" s="94">
        <v>10294</v>
      </c>
      <c r="E101" s="91">
        <v>6214</v>
      </c>
      <c r="F101" s="91">
        <v>3948</v>
      </c>
      <c r="G101" s="4" t="s">
        <v>9</v>
      </c>
      <c r="H101" s="40">
        <f>E101-'май 2018'!E103</f>
        <v>422</v>
      </c>
      <c r="I101" s="42">
        <f>F101-'май 2018'!F103</f>
        <v>169</v>
      </c>
      <c r="J101" s="51">
        <v>6209</v>
      </c>
      <c r="K101" s="51">
        <v>3946</v>
      </c>
      <c r="L101">
        <f t="shared" si="16"/>
        <v>5</v>
      </c>
      <c r="M101">
        <f t="shared" si="16"/>
        <v>2</v>
      </c>
      <c r="N101" s="57">
        <f t="shared" si="10"/>
        <v>30.9</v>
      </c>
      <c r="O101" s="57">
        <f t="shared" si="11"/>
        <v>4.58</v>
      </c>
      <c r="P101" s="57">
        <f t="shared" si="14"/>
        <v>35.479999999999997</v>
      </c>
      <c r="Q101" s="52"/>
      <c r="R101" s="71">
        <f>P101+P101*3%-Q101</f>
        <v>36.544399999999996</v>
      </c>
      <c r="S101" s="78">
        <f>'янв 2019'!W101</f>
        <v>-720.77089999999987</v>
      </c>
      <c r="T101" s="100">
        <f t="shared" si="12"/>
        <v>-684.22649999999987</v>
      </c>
      <c r="U101" s="77"/>
      <c r="V101" s="52"/>
      <c r="W101" s="54">
        <f t="shared" si="13"/>
        <v>-684.22649999999987</v>
      </c>
    </row>
    <row r="102" spans="1:23" ht="27" thickBot="1">
      <c r="A102" s="34">
        <v>1898075</v>
      </c>
      <c r="B102" s="83">
        <v>43400</v>
      </c>
      <c r="C102" s="4" t="s">
        <v>18</v>
      </c>
      <c r="D102" s="94">
        <v>13799</v>
      </c>
      <c r="E102" s="91">
        <v>8551</v>
      </c>
      <c r="F102" s="91">
        <v>2729</v>
      </c>
      <c r="G102" s="36" t="s">
        <v>9</v>
      </c>
      <c r="H102" s="38">
        <f>E102-'май 2018'!E104</f>
        <v>192</v>
      </c>
      <c r="I102" s="39">
        <f>F102-'май 2018'!F104</f>
        <v>221</v>
      </c>
      <c r="J102" s="51">
        <v>8515</v>
      </c>
      <c r="K102" s="51">
        <v>2676</v>
      </c>
      <c r="L102">
        <f t="shared" si="16"/>
        <v>36</v>
      </c>
      <c r="M102">
        <f t="shared" si="16"/>
        <v>53</v>
      </c>
      <c r="N102" s="57">
        <f t="shared" si="10"/>
        <v>222.48</v>
      </c>
      <c r="O102" s="57">
        <f t="shared" si="11"/>
        <v>121.37</v>
      </c>
      <c r="P102" s="57">
        <f t="shared" si="14"/>
        <v>343.85</v>
      </c>
      <c r="Q102" s="52"/>
      <c r="R102" s="71">
        <f t="shared" si="15"/>
        <v>354.16550000000001</v>
      </c>
      <c r="S102" s="78">
        <f>'янв 2019'!W102</f>
        <v>1474.239</v>
      </c>
      <c r="T102" s="77">
        <f t="shared" si="12"/>
        <v>1828.4045000000001</v>
      </c>
      <c r="U102" s="77"/>
      <c r="V102" s="52"/>
      <c r="W102" s="52">
        <f t="shared" si="13"/>
        <v>1828.4045000000001</v>
      </c>
    </row>
    <row r="103" spans="1:23" ht="15" thickBot="1">
      <c r="A103" s="3">
        <v>1740325</v>
      </c>
      <c r="B103" s="83">
        <v>43400</v>
      </c>
      <c r="C103" s="4">
        <v>93</v>
      </c>
      <c r="D103" s="94">
        <v>5628</v>
      </c>
      <c r="E103" s="91">
        <v>3812</v>
      </c>
      <c r="F103" s="91">
        <v>1249</v>
      </c>
      <c r="G103" s="4" t="s">
        <v>9</v>
      </c>
      <c r="H103" s="40">
        <f>E103-'май 2018'!E105</f>
        <v>491</v>
      </c>
      <c r="I103" s="42">
        <f>F103-'май 2018'!F105</f>
        <v>131</v>
      </c>
      <c r="J103" s="51">
        <v>3812</v>
      </c>
      <c r="K103" s="51">
        <v>1249</v>
      </c>
      <c r="L103">
        <f t="shared" si="16"/>
        <v>0</v>
      </c>
      <c r="M103">
        <f t="shared" si="16"/>
        <v>0</v>
      </c>
      <c r="N103" s="57">
        <f t="shared" si="10"/>
        <v>0</v>
      </c>
      <c r="O103" s="57">
        <f t="shared" si="11"/>
        <v>0</v>
      </c>
      <c r="P103" s="57">
        <f t="shared" si="14"/>
        <v>0</v>
      </c>
      <c r="Q103" s="52">
        <f>'янв 2019'!V103</f>
        <v>176.85879999999997</v>
      </c>
      <c r="R103" s="71">
        <f t="shared" si="15"/>
        <v>-176.85879999999997</v>
      </c>
      <c r="S103" s="78">
        <v>0</v>
      </c>
      <c r="T103" s="88">
        <f t="shared" si="12"/>
        <v>-176.85879999999997</v>
      </c>
      <c r="U103" s="77"/>
      <c r="V103" s="52"/>
      <c r="W103" s="54">
        <f t="shared" si="13"/>
        <v>-176.85879999999997</v>
      </c>
    </row>
    <row r="104" spans="1:23" ht="15" thickBot="1">
      <c r="A104" s="3">
        <v>1832541</v>
      </c>
      <c r="B104" s="83">
        <v>43400</v>
      </c>
      <c r="C104" s="4">
        <v>94</v>
      </c>
      <c r="D104" s="94">
        <v>4283</v>
      </c>
      <c r="E104" s="91">
        <v>1885</v>
      </c>
      <c r="F104" s="91">
        <v>658</v>
      </c>
      <c r="G104" s="4" t="s">
        <v>9</v>
      </c>
      <c r="H104" s="40">
        <f>E104-'май 2018'!E106</f>
        <v>3</v>
      </c>
      <c r="I104" s="42">
        <f>F104-'май 2018'!F106</f>
        <v>0</v>
      </c>
      <c r="J104" s="51">
        <v>1885</v>
      </c>
      <c r="K104" s="51">
        <v>658</v>
      </c>
      <c r="L104">
        <f t="shared" si="16"/>
        <v>0</v>
      </c>
      <c r="M104">
        <f t="shared" si="16"/>
        <v>0</v>
      </c>
      <c r="N104" s="57">
        <f t="shared" si="10"/>
        <v>0</v>
      </c>
      <c r="O104" s="57">
        <f t="shared" si="11"/>
        <v>0</v>
      </c>
      <c r="P104" s="57">
        <f t="shared" si="14"/>
        <v>0</v>
      </c>
      <c r="Q104" s="52"/>
      <c r="R104" s="71">
        <f t="shared" si="15"/>
        <v>0</v>
      </c>
      <c r="S104" s="78">
        <f>'янв 2019'!W104</f>
        <v>18.787200000000002</v>
      </c>
      <c r="T104" s="70">
        <f t="shared" si="12"/>
        <v>18.787200000000002</v>
      </c>
      <c r="U104" s="77"/>
      <c r="V104" s="52"/>
      <c r="W104" s="52">
        <f t="shared" si="13"/>
        <v>18.787200000000002</v>
      </c>
    </row>
    <row r="105" spans="1:23" ht="15" thickBot="1">
      <c r="A105" s="3">
        <v>1848195</v>
      </c>
      <c r="B105" s="83">
        <v>43400</v>
      </c>
      <c r="C105" s="4">
        <v>95</v>
      </c>
      <c r="D105" s="94">
        <v>7699</v>
      </c>
      <c r="E105" s="91">
        <v>5771</v>
      </c>
      <c r="F105" s="91">
        <v>1845</v>
      </c>
      <c r="G105" s="4" t="s">
        <v>9</v>
      </c>
      <c r="H105" s="40">
        <f>E105-'май 2018'!E107</f>
        <v>726</v>
      </c>
      <c r="I105" s="42">
        <f>F105-'май 2018'!F107</f>
        <v>253</v>
      </c>
      <c r="J105" s="51">
        <v>5771</v>
      </c>
      <c r="K105" s="51">
        <v>1845</v>
      </c>
      <c r="L105">
        <f t="shared" si="16"/>
        <v>0</v>
      </c>
      <c r="M105">
        <f t="shared" si="16"/>
        <v>0</v>
      </c>
      <c r="N105" s="57">
        <f t="shared" si="10"/>
        <v>0</v>
      </c>
      <c r="O105" s="57">
        <f t="shared" si="11"/>
        <v>0</v>
      </c>
      <c r="P105" s="57">
        <f t="shared" si="14"/>
        <v>0</v>
      </c>
      <c r="Q105" s="52"/>
      <c r="R105" s="71">
        <f t="shared" si="15"/>
        <v>0</v>
      </c>
      <c r="S105" s="78">
        <f>'янв 2019'!W105</f>
        <v>0</v>
      </c>
      <c r="T105" s="98">
        <f t="shared" si="12"/>
        <v>0</v>
      </c>
      <c r="U105" s="95"/>
      <c r="V105" s="52"/>
      <c r="W105" s="52">
        <f t="shared" si="13"/>
        <v>0</v>
      </c>
    </row>
    <row r="106" spans="1:23" ht="15" thickBot="1">
      <c r="A106" s="3">
        <v>1743508</v>
      </c>
      <c r="B106" s="83">
        <v>43400</v>
      </c>
      <c r="C106" s="4">
        <v>96</v>
      </c>
      <c r="D106" s="94">
        <v>4485</v>
      </c>
      <c r="E106" s="91">
        <v>2988</v>
      </c>
      <c r="F106" s="91">
        <v>1443</v>
      </c>
      <c r="G106" s="4" t="s">
        <v>9</v>
      </c>
      <c r="H106" s="40">
        <f>E106-'май 2018'!E108</f>
        <v>217</v>
      </c>
      <c r="I106" s="42">
        <f>F106-'май 2018'!F108</f>
        <v>104</v>
      </c>
      <c r="J106" s="51">
        <v>2988</v>
      </c>
      <c r="K106" s="51">
        <v>1443</v>
      </c>
      <c r="L106">
        <f t="shared" si="16"/>
        <v>0</v>
      </c>
      <c r="M106">
        <f t="shared" si="16"/>
        <v>0</v>
      </c>
      <c r="N106" s="57">
        <f t="shared" si="10"/>
        <v>0</v>
      </c>
      <c r="O106" s="57">
        <f t="shared" si="11"/>
        <v>0</v>
      </c>
      <c r="P106" s="57">
        <f t="shared" si="14"/>
        <v>0</v>
      </c>
      <c r="Q106" s="52"/>
      <c r="R106" s="71">
        <f t="shared" si="15"/>
        <v>0</v>
      </c>
      <c r="S106" s="78">
        <f>'янв 2019'!W106</f>
        <v>-53.422900000000055</v>
      </c>
      <c r="T106" s="72">
        <f t="shared" si="12"/>
        <v>-53.422900000000055</v>
      </c>
      <c r="U106" s="77"/>
      <c r="V106" s="52"/>
      <c r="W106" s="54">
        <f t="shared" si="13"/>
        <v>-53.422900000000055</v>
      </c>
    </row>
    <row r="107" spans="1:23" ht="15" thickBot="1">
      <c r="A107" s="3">
        <v>3832789</v>
      </c>
      <c r="B107" s="83">
        <v>43400</v>
      </c>
      <c r="C107" s="4" t="s">
        <v>19</v>
      </c>
      <c r="D107" s="94">
        <v>5</v>
      </c>
      <c r="E107" s="91">
        <v>3</v>
      </c>
      <c r="F107" s="91">
        <v>0</v>
      </c>
      <c r="G107" s="4" t="s">
        <v>9</v>
      </c>
      <c r="H107" s="40">
        <f>E107-'май 2018'!E110</f>
        <v>3</v>
      </c>
      <c r="I107" s="42">
        <f>F107-'май 2018'!F110</f>
        <v>0</v>
      </c>
      <c r="J107" s="51">
        <v>3</v>
      </c>
      <c r="K107" s="51">
        <v>0</v>
      </c>
      <c r="L107">
        <f t="shared" si="16"/>
        <v>0</v>
      </c>
      <c r="M107">
        <f t="shared" si="16"/>
        <v>0</v>
      </c>
      <c r="N107" s="57">
        <f t="shared" si="10"/>
        <v>0</v>
      </c>
      <c r="O107" s="57">
        <f t="shared" si="11"/>
        <v>0</v>
      </c>
      <c r="P107" s="57">
        <f t="shared" si="14"/>
        <v>0</v>
      </c>
      <c r="Q107" s="52"/>
      <c r="R107" s="71">
        <f t="shared" si="15"/>
        <v>0</v>
      </c>
      <c r="S107" s="78">
        <f>'янв 2019'!W107</f>
        <v>147.34150000000002</v>
      </c>
      <c r="T107" s="87">
        <f t="shared" si="12"/>
        <v>147.34150000000002</v>
      </c>
      <c r="U107" s="77"/>
      <c r="V107" s="52"/>
      <c r="W107" s="52">
        <f t="shared" si="13"/>
        <v>147.34150000000002</v>
      </c>
    </row>
    <row r="108" spans="1:23" ht="15" thickBot="1">
      <c r="A108" s="3">
        <v>3835219</v>
      </c>
      <c r="B108" s="83">
        <v>43400</v>
      </c>
      <c r="C108" s="4" t="s">
        <v>20</v>
      </c>
      <c r="D108" s="92">
        <v>2946</v>
      </c>
      <c r="E108" s="90">
        <v>2122</v>
      </c>
      <c r="F108" s="90">
        <v>815</v>
      </c>
      <c r="G108" s="4" t="s">
        <v>9</v>
      </c>
      <c r="H108" s="40">
        <f>E108-'май 2018'!E112</f>
        <v>952</v>
      </c>
      <c r="I108" s="42">
        <f>F108-'май 2018'!F112</f>
        <v>351</v>
      </c>
      <c r="J108" s="51">
        <v>2122</v>
      </c>
      <c r="K108" s="51">
        <v>815</v>
      </c>
      <c r="L108">
        <f t="shared" si="16"/>
        <v>0</v>
      </c>
      <c r="M108">
        <f t="shared" si="16"/>
        <v>0</v>
      </c>
      <c r="N108" s="57">
        <f t="shared" si="10"/>
        <v>0</v>
      </c>
      <c r="O108" s="57">
        <f t="shared" si="11"/>
        <v>0</v>
      </c>
      <c r="P108" s="57">
        <f t="shared" si="14"/>
        <v>0</v>
      </c>
      <c r="Q108" s="52"/>
      <c r="R108" s="71">
        <f t="shared" si="15"/>
        <v>0</v>
      </c>
      <c r="S108" s="78">
        <f>'янв 2019'!W108</f>
        <v>0</v>
      </c>
      <c r="T108" s="98">
        <f t="shared" si="12"/>
        <v>0</v>
      </c>
      <c r="U108" s="95"/>
      <c r="V108" s="52"/>
      <c r="W108" s="52">
        <f t="shared" si="13"/>
        <v>0</v>
      </c>
    </row>
    <row r="109" spans="1:23" ht="15" thickBot="1">
      <c r="A109" s="3">
        <v>1899042</v>
      </c>
      <c r="B109" s="83">
        <v>43400</v>
      </c>
      <c r="C109" s="4">
        <v>99</v>
      </c>
      <c r="D109" s="94">
        <v>32389</v>
      </c>
      <c r="E109" s="91">
        <v>16717</v>
      </c>
      <c r="F109" s="91">
        <v>9554</v>
      </c>
      <c r="G109" s="4" t="s">
        <v>9</v>
      </c>
      <c r="H109" s="40">
        <f>E109-'май 2018'!E113</f>
        <v>2048</v>
      </c>
      <c r="I109" s="42">
        <f>F109-'май 2018'!F113</f>
        <v>1263</v>
      </c>
      <c r="J109" s="51">
        <v>16513</v>
      </c>
      <c r="K109" s="51">
        <v>9433</v>
      </c>
      <c r="L109">
        <f t="shared" si="16"/>
        <v>204</v>
      </c>
      <c r="M109">
        <f t="shared" si="16"/>
        <v>121</v>
      </c>
      <c r="N109" s="57">
        <f t="shared" si="10"/>
        <v>1260.72</v>
      </c>
      <c r="O109" s="57">
        <f t="shared" si="11"/>
        <v>277.09000000000003</v>
      </c>
      <c r="P109" s="57">
        <f t="shared" si="14"/>
        <v>1537.81</v>
      </c>
      <c r="Q109" s="52"/>
      <c r="R109" s="102">
        <f t="shared" si="15"/>
        <v>1583.9442999999999</v>
      </c>
      <c r="S109" s="104">
        <f>'янв 2019'!W109</f>
        <v>0</v>
      </c>
      <c r="T109" s="97">
        <f t="shared" si="12"/>
        <v>1583.9442999999999</v>
      </c>
      <c r="U109" s="73">
        <f>T109</f>
        <v>1583.9442999999999</v>
      </c>
      <c r="V109" s="52"/>
      <c r="W109" s="52">
        <f t="shared" si="13"/>
        <v>0</v>
      </c>
    </row>
    <row r="110" spans="1:23" ht="15" thickBot="1">
      <c r="A110" s="3">
        <v>1740317</v>
      </c>
      <c r="B110" s="83">
        <v>43274</v>
      </c>
      <c r="C110" s="4">
        <v>100</v>
      </c>
      <c r="D110" s="94">
        <v>8213</v>
      </c>
      <c r="E110" s="91">
        <v>3649</v>
      </c>
      <c r="F110" s="91">
        <v>1236</v>
      </c>
      <c r="G110" s="4" t="s">
        <v>9</v>
      </c>
      <c r="H110" s="40">
        <f>E110-'май 2018'!E114</f>
        <v>127</v>
      </c>
      <c r="I110" s="42">
        <f>F110-'май 2018'!F114</f>
        <v>30</v>
      </c>
      <c r="J110" s="51">
        <v>3649</v>
      </c>
      <c r="K110" s="51">
        <v>1236</v>
      </c>
      <c r="L110">
        <f t="shared" si="16"/>
        <v>0</v>
      </c>
      <c r="M110">
        <f t="shared" si="16"/>
        <v>0</v>
      </c>
      <c r="N110" s="57">
        <f t="shared" si="10"/>
        <v>0</v>
      </c>
      <c r="O110" s="57">
        <f t="shared" si="11"/>
        <v>0</v>
      </c>
      <c r="P110" s="57">
        <f t="shared" si="14"/>
        <v>0</v>
      </c>
      <c r="Q110" s="52"/>
      <c r="R110" s="71">
        <f t="shared" si="15"/>
        <v>0</v>
      </c>
      <c r="S110" s="78">
        <f>'янв 2019'!W110</f>
        <v>0</v>
      </c>
      <c r="T110" s="71">
        <f t="shared" si="12"/>
        <v>0</v>
      </c>
      <c r="U110" s="77"/>
      <c r="V110" s="52"/>
      <c r="W110" s="52">
        <f t="shared" si="13"/>
        <v>0</v>
      </c>
    </row>
    <row r="111" spans="1:23" ht="27" thickBot="1">
      <c r="A111" s="3">
        <v>3855924</v>
      </c>
      <c r="B111" s="83">
        <v>43400</v>
      </c>
      <c r="C111" s="4" t="s">
        <v>39</v>
      </c>
      <c r="D111" s="94">
        <v>530</v>
      </c>
      <c r="E111" s="91">
        <v>390</v>
      </c>
      <c r="F111" s="91">
        <v>73</v>
      </c>
      <c r="G111" s="4" t="s">
        <v>9</v>
      </c>
      <c r="H111" s="40">
        <f>E111-'май 2018'!E115</f>
        <v>390</v>
      </c>
      <c r="I111" s="42">
        <f>F111-'май 2018'!F115</f>
        <v>73</v>
      </c>
      <c r="J111" s="51">
        <v>380</v>
      </c>
      <c r="K111" s="51">
        <v>73</v>
      </c>
      <c r="L111">
        <f t="shared" si="16"/>
        <v>10</v>
      </c>
      <c r="M111">
        <f t="shared" si="16"/>
        <v>0</v>
      </c>
      <c r="N111" s="57">
        <f t="shared" si="10"/>
        <v>61.8</v>
      </c>
      <c r="O111" s="57">
        <f t="shared" si="11"/>
        <v>0</v>
      </c>
      <c r="P111" s="57">
        <f t="shared" si="14"/>
        <v>61.8</v>
      </c>
      <c r="Q111" s="52"/>
      <c r="R111" s="102">
        <f t="shared" si="15"/>
        <v>63.653999999999996</v>
      </c>
      <c r="S111" s="104">
        <f>'янв 2019'!W111</f>
        <v>265.83590000000004</v>
      </c>
      <c r="T111" s="97">
        <f t="shared" si="12"/>
        <v>329.48990000000003</v>
      </c>
      <c r="U111" s="71"/>
      <c r="V111" s="52"/>
      <c r="W111" s="52">
        <f t="shared" si="13"/>
        <v>329.48990000000003</v>
      </c>
    </row>
    <row r="112" spans="1:23" ht="15" thickBot="1">
      <c r="A112" s="6">
        <v>1893330</v>
      </c>
      <c r="B112" s="83">
        <v>43400</v>
      </c>
      <c r="C112" s="4">
        <v>101</v>
      </c>
      <c r="D112" s="94">
        <v>4913</v>
      </c>
      <c r="E112" s="91">
        <v>3551</v>
      </c>
      <c r="F112" s="91">
        <v>1275</v>
      </c>
      <c r="G112" s="8" t="s">
        <v>9</v>
      </c>
      <c r="H112" s="40">
        <f>E112-'май 2018'!E116</f>
        <v>124</v>
      </c>
      <c r="I112" s="42">
        <f>F112-'май 2018'!F116</f>
        <v>40</v>
      </c>
      <c r="J112" s="51">
        <v>3551</v>
      </c>
      <c r="K112" s="51">
        <v>1275</v>
      </c>
      <c r="L112">
        <f t="shared" si="16"/>
        <v>0</v>
      </c>
      <c r="M112">
        <f t="shared" si="16"/>
        <v>0</v>
      </c>
      <c r="N112" s="57">
        <f t="shared" si="10"/>
        <v>0</v>
      </c>
      <c r="O112" s="57">
        <f t="shared" si="11"/>
        <v>0</v>
      </c>
      <c r="P112" s="57">
        <f t="shared" si="14"/>
        <v>0</v>
      </c>
      <c r="Q112" s="52"/>
      <c r="R112" s="71">
        <f t="shared" si="15"/>
        <v>0</v>
      </c>
      <c r="S112" s="78">
        <f>'янв 2019'!W112</f>
        <v>42.209399999999995</v>
      </c>
      <c r="T112" s="97">
        <f t="shared" si="12"/>
        <v>42.209399999999995</v>
      </c>
      <c r="U112" s="71"/>
      <c r="V112" s="52"/>
      <c r="W112" s="52">
        <f t="shared" si="13"/>
        <v>42.209399999999995</v>
      </c>
    </row>
    <row r="113" spans="1:23" ht="15" thickBot="1">
      <c r="A113" s="3">
        <v>1896381</v>
      </c>
      <c r="B113" s="83">
        <v>43400</v>
      </c>
      <c r="C113" s="4">
        <v>102</v>
      </c>
      <c r="D113" s="94">
        <v>3662</v>
      </c>
      <c r="E113" s="91">
        <v>2265</v>
      </c>
      <c r="F113" s="91">
        <v>920</v>
      </c>
      <c r="G113" s="4" t="s">
        <v>9</v>
      </c>
      <c r="H113" s="40">
        <f>E113-'май 2018'!E117</f>
        <v>127</v>
      </c>
      <c r="I113" s="42">
        <f>F113-'май 2018'!F117</f>
        <v>54</v>
      </c>
      <c r="J113" s="51">
        <v>2265</v>
      </c>
      <c r="K113" s="51">
        <v>920</v>
      </c>
      <c r="L113">
        <f t="shared" si="16"/>
        <v>0</v>
      </c>
      <c r="M113">
        <f t="shared" si="16"/>
        <v>0</v>
      </c>
      <c r="N113" s="57">
        <f t="shared" si="10"/>
        <v>0</v>
      </c>
      <c r="O113" s="57">
        <f t="shared" si="11"/>
        <v>0</v>
      </c>
      <c r="P113" s="57">
        <f t="shared" si="14"/>
        <v>0</v>
      </c>
      <c r="Q113" s="52"/>
      <c r="R113" s="71">
        <f t="shared" si="15"/>
        <v>0</v>
      </c>
      <c r="S113" s="78">
        <f>'янв 2019'!W113</f>
        <v>63.046499999999995</v>
      </c>
      <c r="T113" s="71">
        <f t="shared" si="12"/>
        <v>63.046499999999995</v>
      </c>
      <c r="U113" s="77"/>
      <c r="V113" s="52"/>
      <c r="W113" s="52">
        <f t="shared" si="13"/>
        <v>63.046499999999995</v>
      </c>
    </row>
    <row r="114" spans="1:23" ht="15" thickBot="1">
      <c r="A114" s="3">
        <v>1898961</v>
      </c>
      <c r="B114" s="83">
        <v>43400</v>
      </c>
      <c r="C114" s="4">
        <v>103</v>
      </c>
      <c r="D114" s="94">
        <v>77</v>
      </c>
      <c r="E114" s="91">
        <v>62</v>
      </c>
      <c r="F114" s="91">
        <v>15</v>
      </c>
      <c r="G114" s="4" t="s">
        <v>9</v>
      </c>
      <c r="H114" s="40">
        <f>E114-'май 2018'!E118</f>
        <v>2</v>
      </c>
      <c r="I114" s="42">
        <f>F114-'май 2018'!F118</f>
        <v>0</v>
      </c>
      <c r="J114" s="51">
        <v>62</v>
      </c>
      <c r="K114" s="51">
        <v>15</v>
      </c>
      <c r="L114">
        <f t="shared" si="16"/>
        <v>0</v>
      </c>
      <c r="M114">
        <f t="shared" si="16"/>
        <v>0</v>
      </c>
      <c r="N114" s="57">
        <f t="shared" si="10"/>
        <v>0</v>
      </c>
      <c r="O114" s="57">
        <f t="shared" si="11"/>
        <v>0</v>
      </c>
      <c r="P114" s="57">
        <f t="shared" si="14"/>
        <v>0</v>
      </c>
      <c r="Q114" s="52"/>
      <c r="R114" s="71">
        <f t="shared" si="15"/>
        <v>0</v>
      </c>
      <c r="S114" s="78">
        <f>'янв 2019'!W114</f>
        <v>12.524800000000001</v>
      </c>
      <c r="T114" s="77">
        <f t="shared" si="12"/>
        <v>12.524800000000001</v>
      </c>
      <c r="U114" s="77"/>
      <c r="V114" s="52"/>
      <c r="W114" s="52">
        <f t="shared" si="13"/>
        <v>12.524800000000001</v>
      </c>
    </row>
    <row r="115" spans="1:23" ht="15" thickBot="1">
      <c r="A115" s="3">
        <v>1897205</v>
      </c>
      <c r="B115" s="83">
        <v>43400</v>
      </c>
      <c r="C115" s="4">
        <v>104</v>
      </c>
      <c r="D115" s="94">
        <v>4813</v>
      </c>
      <c r="E115" s="91">
        <v>2694</v>
      </c>
      <c r="F115" s="91">
        <v>1964</v>
      </c>
      <c r="G115" s="4" t="s">
        <v>9</v>
      </c>
      <c r="H115" s="40">
        <f>E115-'май 2018'!E119</f>
        <v>1</v>
      </c>
      <c r="I115" s="42">
        <f>F115-'май 2018'!F119</f>
        <v>1</v>
      </c>
      <c r="J115" s="51">
        <v>2694</v>
      </c>
      <c r="K115" s="51">
        <v>1964</v>
      </c>
      <c r="L115">
        <f t="shared" si="16"/>
        <v>0</v>
      </c>
      <c r="M115">
        <f t="shared" si="16"/>
        <v>0</v>
      </c>
      <c r="N115" s="57">
        <f t="shared" si="10"/>
        <v>0</v>
      </c>
      <c r="O115" s="57">
        <f t="shared" si="11"/>
        <v>0</v>
      </c>
      <c r="P115" s="57">
        <f t="shared" si="14"/>
        <v>0</v>
      </c>
      <c r="Q115" s="52"/>
      <c r="R115" s="71">
        <f t="shared" si="15"/>
        <v>0</v>
      </c>
      <c r="S115" s="78">
        <f>'янв 2019'!W115</f>
        <v>0</v>
      </c>
      <c r="T115" s="77">
        <f t="shared" si="12"/>
        <v>0</v>
      </c>
      <c r="U115" s="77"/>
      <c r="V115" s="52"/>
      <c r="W115" s="52">
        <f t="shared" si="13"/>
        <v>0</v>
      </c>
    </row>
    <row r="116" spans="1:23" ht="15" thickBot="1">
      <c r="A116" s="3">
        <v>1897116</v>
      </c>
      <c r="B116" s="83">
        <v>43400</v>
      </c>
      <c r="C116" s="4">
        <v>105</v>
      </c>
      <c r="D116" s="94">
        <v>30270</v>
      </c>
      <c r="E116" s="91">
        <v>20072</v>
      </c>
      <c r="F116" s="91">
        <v>9981</v>
      </c>
      <c r="G116" s="4" t="s">
        <v>9</v>
      </c>
      <c r="H116" s="40">
        <f>E116-'май 2018'!E120</f>
        <v>512</v>
      </c>
      <c r="I116" s="42">
        <f>F116-'май 2018'!F120</f>
        <v>482</v>
      </c>
      <c r="J116" s="51">
        <v>20072</v>
      </c>
      <c r="K116" s="51">
        <v>9981</v>
      </c>
      <c r="L116">
        <f t="shared" si="16"/>
        <v>0</v>
      </c>
      <c r="M116">
        <f t="shared" si="16"/>
        <v>0</v>
      </c>
      <c r="N116" s="57">
        <f t="shared" si="10"/>
        <v>0</v>
      </c>
      <c r="O116" s="57">
        <f t="shared" si="11"/>
        <v>0</v>
      </c>
      <c r="P116" s="57">
        <f t="shared" si="14"/>
        <v>0</v>
      </c>
      <c r="Q116" s="52"/>
      <c r="R116" s="71">
        <f t="shared" si="15"/>
        <v>0</v>
      </c>
      <c r="S116" s="78">
        <f>'янв 2019'!W116</f>
        <v>8.5799000000000003</v>
      </c>
      <c r="T116" s="96">
        <f t="shared" si="12"/>
        <v>8.5799000000000003</v>
      </c>
      <c r="U116" s="77"/>
      <c r="V116" s="52"/>
      <c r="W116" s="52">
        <f t="shared" si="13"/>
        <v>8.5799000000000003</v>
      </c>
    </row>
    <row r="117" spans="1:23" ht="15" thickBot="1">
      <c r="A117" s="3">
        <v>1899053</v>
      </c>
      <c r="B117" s="83">
        <v>43400</v>
      </c>
      <c r="C117" s="4">
        <v>106</v>
      </c>
      <c r="D117" s="94">
        <v>8745</v>
      </c>
      <c r="E117" s="91">
        <v>6448</v>
      </c>
      <c r="F117" s="91">
        <v>2259</v>
      </c>
      <c r="G117" s="4" t="s">
        <v>9</v>
      </c>
      <c r="H117" s="40">
        <f>E117-'май 2018'!E121</f>
        <v>1318</v>
      </c>
      <c r="I117" s="42">
        <f>F117-'май 2018'!F121</f>
        <v>651</v>
      </c>
      <c r="J117" s="51">
        <v>6448</v>
      </c>
      <c r="K117" s="51">
        <v>2259</v>
      </c>
      <c r="L117">
        <f t="shared" ref="L117:M148" si="17">E117-J117</f>
        <v>0</v>
      </c>
      <c r="M117">
        <f t="shared" si="17"/>
        <v>0</v>
      </c>
      <c r="N117" s="57">
        <f t="shared" si="10"/>
        <v>0</v>
      </c>
      <c r="O117" s="57">
        <f t="shared" si="11"/>
        <v>0</v>
      </c>
      <c r="P117" s="57">
        <f t="shared" si="14"/>
        <v>0</v>
      </c>
      <c r="Q117" s="52"/>
      <c r="R117" s="71">
        <f t="shared" si="15"/>
        <v>0</v>
      </c>
      <c r="S117" s="78">
        <f>'янв 2019'!W117</f>
        <v>50.180000000000007</v>
      </c>
      <c r="T117" s="77">
        <f t="shared" si="12"/>
        <v>50.180000000000007</v>
      </c>
      <c r="U117" s="77"/>
      <c r="V117" s="52"/>
      <c r="W117" s="52">
        <f t="shared" si="13"/>
        <v>50.180000000000007</v>
      </c>
    </row>
    <row r="118" spans="1:23" ht="15" thickBot="1">
      <c r="A118" s="3">
        <v>1893680</v>
      </c>
      <c r="B118" s="83">
        <v>43400</v>
      </c>
      <c r="C118" s="4">
        <v>107</v>
      </c>
      <c r="D118" s="94">
        <v>9881</v>
      </c>
      <c r="E118" s="91">
        <v>4276</v>
      </c>
      <c r="F118" s="91">
        <v>5107</v>
      </c>
      <c r="G118" s="4" t="s">
        <v>9</v>
      </c>
      <c r="H118" s="40">
        <f>E118-'май 2018'!E122</f>
        <v>463</v>
      </c>
      <c r="I118" s="42">
        <f>F118-'май 2018'!F122</f>
        <v>567</v>
      </c>
      <c r="J118" s="51">
        <v>4276</v>
      </c>
      <c r="K118" s="51">
        <v>5107</v>
      </c>
      <c r="L118">
        <f t="shared" si="17"/>
        <v>0</v>
      </c>
      <c r="M118">
        <f t="shared" si="17"/>
        <v>0</v>
      </c>
      <c r="N118" s="57">
        <f t="shared" si="10"/>
        <v>0</v>
      </c>
      <c r="O118" s="57">
        <f t="shared" si="11"/>
        <v>0</v>
      </c>
      <c r="P118" s="57">
        <f t="shared" si="14"/>
        <v>0</v>
      </c>
      <c r="Q118" s="52"/>
      <c r="R118" s="71">
        <f t="shared" si="15"/>
        <v>0</v>
      </c>
      <c r="S118" s="78">
        <f>'янв 2019'!W118</f>
        <v>269.6746</v>
      </c>
      <c r="T118" s="77">
        <f t="shared" si="12"/>
        <v>269.6746</v>
      </c>
      <c r="U118" s="77"/>
      <c r="V118" s="52"/>
      <c r="W118" s="52">
        <f t="shared" si="13"/>
        <v>269.6746</v>
      </c>
    </row>
    <row r="119" spans="1:23" ht="15" thickBot="1">
      <c r="A119" s="3">
        <v>1897160</v>
      </c>
      <c r="B119" s="83">
        <v>43400</v>
      </c>
      <c r="C119" s="4" t="s">
        <v>21</v>
      </c>
      <c r="D119" s="94">
        <v>6152</v>
      </c>
      <c r="E119" s="91">
        <v>4828</v>
      </c>
      <c r="F119" s="91">
        <v>1312</v>
      </c>
      <c r="G119" s="4" t="s">
        <v>9</v>
      </c>
      <c r="H119" s="40">
        <f>E119-'май 2018'!E123</f>
        <v>2408</v>
      </c>
      <c r="I119" s="42">
        <f>F119-'май 2018'!F123</f>
        <v>334</v>
      </c>
      <c r="J119" s="51">
        <v>4821</v>
      </c>
      <c r="K119" s="51">
        <v>1311</v>
      </c>
      <c r="L119">
        <f t="shared" si="17"/>
        <v>7</v>
      </c>
      <c r="M119">
        <f t="shared" si="17"/>
        <v>1</v>
      </c>
      <c r="N119" s="57">
        <f t="shared" si="10"/>
        <v>43.26</v>
      </c>
      <c r="O119" s="57">
        <f t="shared" si="11"/>
        <v>2.29</v>
      </c>
      <c r="P119" s="57">
        <f t="shared" si="14"/>
        <v>45.55</v>
      </c>
      <c r="Q119" s="52"/>
      <c r="R119" s="71">
        <f t="shared" si="15"/>
        <v>46.916499999999999</v>
      </c>
      <c r="S119" s="78">
        <f>'янв 2019'!W119</f>
        <v>784.20079999999984</v>
      </c>
      <c r="T119" s="77">
        <f t="shared" si="12"/>
        <v>831.11729999999989</v>
      </c>
      <c r="U119" s="77"/>
      <c r="V119" s="52"/>
      <c r="W119" s="52">
        <f t="shared" si="13"/>
        <v>831.11729999999989</v>
      </c>
    </row>
    <row r="120" spans="1:23" ht="15" thickBot="1">
      <c r="A120" s="3">
        <v>1899649</v>
      </c>
      <c r="B120" s="83">
        <v>43400</v>
      </c>
      <c r="C120" s="4">
        <v>108</v>
      </c>
      <c r="D120" s="94">
        <v>4040</v>
      </c>
      <c r="E120" s="91">
        <v>2671</v>
      </c>
      <c r="F120" s="91">
        <v>1080</v>
      </c>
      <c r="G120" s="4" t="s">
        <v>9</v>
      </c>
      <c r="H120" s="40">
        <f>E120-'май 2018'!E124</f>
        <v>-1748</v>
      </c>
      <c r="I120" s="42">
        <f>F120-'май 2018'!F124</f>
        <v>-111</v>
      </c>
      <c r="J120" s="51">
        <v>2671</v>
      </c>
      <c r="K120" s="51">
        <v>1080</v>
      </c>
      <c r="L120">
        <f t="shared" si="17"/>
        <v>0</v>
      </c>
      <c r="M120">
        <f t="shared" si="17"/>
        <v>0</v>
      </c>
      <c r="N120" s="57">
        <f t="shared" si="10"/>
        <v>0</v>
      </c>
      <c r="O120" s="57">
        <f t="shared" si="11"/>
        <v>0</v>
      </c>
      <c r="P120" s="57">
        <f t="shared" si="14"/>
        <v>0</v>
      </c>
      <c r="Q120" s="52"/>
      <c r="R120" s="71">
        <f t="shared" si="15"/>
        <v>0</v>
      </c>
      <c r="S120" s="78">
        <f>'янв 2019'!W120</f>
        <v>157.2501</v>
      </c>
      <c r="T120" s="77">
        <f t="shared" si="12"/>
        <v>157.2501</v>
      </c>
      <c r="U120" s="77"/>
      <c r="V120" s="52"/>
      <c r="W120" s="52">
        <f t="shared" si="13"/>
        <v>157.2501</v>
      </c>
    </row>
    <row r="121" spans="1:23" ht="15" thickBot="1">
      <c r="A121" s="3">
        <v>1853060</v>
      </c>
      <c r="B121" s="83">
        <v>43400</v>
      </c>
      <c r="C121" s="4">
        <v>109</v>
      </c>
      <c r="D121" s="94">
        <v>4516</v>
      </c>
      <c r="E121" s="91">
        <v>3224</v>
      </c>
      <c r="F121" s="91">
        <v>1048</v>
      </c>
      <c r="G121" s="4" t="s">
        <v>9</v>
      </c>
      <c r="H121" s="40">
        <f>E121-'май 2018'!E125</f>
        <v>408</v>
      </c>
      <c r="I121" s="42">
        <f>F121-'май 2018'!F125</f>
        <v>119</v>
      </c>
      <c r="J121" s="51">
        <v>3224</v>
      </c>
      <c r="K121" s="51">
        <v>1048</v>
      </c>
      <c r="L121">
        <f t="shared" si="17"/>
        <v>0</v>
      </c>
      <c r="M121">
        <f t="shared" si="17"/>
        <v>0</v>
      </c>
      <c r="N121" s="57">
        <f t="shared" si="10"/>
        <v>0</v>
      </c>
      <c r="O121" s="57">
        <f t="shared" si="11"/>
        <v>0</v>
      </c>
      <c r="P121" s="57">
        <f t="shared" si="14"/>
        <v>0</v>
      </c>
      <c r="Q121" s="52"/>
      <c r="R121" s="71">
        <f t="shared" si="15"/>
        <v>0</v>
      </c>
      <c r="S121" s="78">
        <f>'янв 2019'!W121</f>
        <v>568.19950000000006</v>
      </c>
      <c r="T121" s="77">
        <f t="shared" si="12"/>
        <v>568.19950000000006</v>
      </c>
      <c r="U121" s="77"/>
      <c r="V121" s="52"/>
      <c r="W121" s="52">
        <f t="shared" si="13"/>
        <v>568.19950000000006</v>
      </c>
    </row>
    <row r="122" spans="1:23" ht="15" thickBot="1">
      <c r="A122" s="3">
        <v>1740051</v>
      </c>
      <c r="B122" s="83">
        <v>43400</v>
      </c>
      <c r="C122" s="4">
        <v>110</v>
      </c>
      <c r="D122" s="94">
        <v>2969</v>
      </c>
      <c r="E122" s="91">
        <v>2285</v>
      </c>
      <c r="F122" s="91">
        <v>656</v>
      </c>
      <c r="G122" s="4" t="s">
        <v>9</v>
      </c>
      <c r="H122" s="40">
        <f>E122-'май 2018'!E126</f>
        <v>211</v>
      </c>
      <c r="I122" s="42">
        <f>F122-'май 2018'!F126</f>
        <v>62</v>
      </c>
      <c r="J122" s="51">
        <v>2285</v>
      </c>
      <c r="K122" s="51">
        <v>656</v>
      </c>
      <c r="L122">
        <f t="shared" si="17"/>
        <v>0</v>
      </c>
      <c r="M122">
        <f t="shared" si="17"/>
        <v>0</v>
      </c>
      <c r="N122" s="57">
        <f t="shared" si="10"/>
        <v>0</v>
      </c>
      <c r="O122" s="57">
        <f t="shared" si="11"/>
        <v>0</v>
      </c>
      <c r="P122" s="57">
        <f t="shared" si="14"/>
        <v>0</v>
      </c>
      <c r="Q122" s="52"/>
      <c r="R122" s="71">
        <f t="shared" si="15"/>
        <v>0</v>
      </c>
      <c r="S122" s="78">
        <f>'янв 2019'!W122</f>
        <v>-43.575800000000072</v>
      </c>
      <c r="T122" s="87">
        <f t="shared" si="12"/>
        <v>-43.575800000000072</v>
      </c>
      <c r="U122" s="77"/>
      <c r="V122" s="52"/>
      <c r="W122" s="52">
        <f t="shared" si="13"/>
        <v>-43.575800000000072</v>
      </c>
    </row>
    <row r="123" spans="1:23" ht="15" thickBot="1">
      <c r="A123" s="3">
        <v>1844087</v>
      </c>
      <c r="B123" s="83">
        <v>43400</v>
      </c>
      <c r="C123" s="4">
        <v>111</v>
      </c>
      <c r="D123" s="94">
        <v>16997</v>
      </c>
      <c r="E123" s="91">
        <v>11425</v>
      </c>
      <c r="F123" s="91">
        <v>4141</v>
      </c>
      <c r="G123" s="4" t="s">
        <v>9</v>
      </c>
      <c r="H123" s="40">
        <f>E123-'май 2018'!E127</f>
        <v>2124</v>
      </c>
      <c r="I123" s="42">
        <f>F123-'май 2018'!F127</f>
        <v>701</v>
      </c>
      <c r="J123" s="51">
        <v>11177</v>
      </c>
      <c r="K123" s="51">
        <v>3995</v>
      </c>
      <c r="L123">
        <f t="shared" si="17"/>
        <v>248</v>
      </c>
      <c r="M123">
        <f t="shared" si="17"/>
        <v>146</v>
      </c>
      <c r="N123" s="57">
        <f t="shared" si="10"/>
        <v>1532.6399999999999</v>
      </c>
      <c r="O123" s="57">
        <f t="shared" si="11"/>
        <v>334.34000000000003</v>
      </c>
      <c r="P123" s="57">
        <f t="shared" si="14"/>
        <v>1866.98</v>
      </c>
      <c r="Q123" s="52"/>
      <c r="R123" s="102">
        <f t="shared" si="15"/>
        <v>1922.9893999999999</v>
      </c>
      <c r="S123" s="104">
        <f>'янв 2019'!W123</f>
        <v>0</v>
      </c>
      <c r="T123" s="97">
        <f t="shared" si="12"/>
        <v>1922.9893999999999</v>
      </c>
      <c r="U123" s="77"/>
      <c r="V123" s="52"/>
      <c r="W123" s="52">
        <f t="shared" si="13"/>
        <v>1922.9893999999999</v>
      </c>
    </row>
    <row r="124" spans="1:23" ht="15" thickBot="1">
      <c r="A124" s="3">
        <v>1740041</v>
      </c>
      <c r="B124" s="83">
        <v>43400</v>
      </c>
      <c r="C124" s="4">
        <v>112</v>
      </c>
      <c r="D124" s="94">
        <v>14839</v>
      </c>
      <c r="E124" s="91">
        <v>7835</v>
      </c>
      <c r="F124" s="91">
        <v>6780</v>
      </c>
      <c r="G124" s="4" t="s">
        <v>9</v>
      </c>
      <c r="H124" s="40">
        <f>E124-'май 2018'!E128</f>
        <v>1131</v>
      </c>
      <c r="I124" s="42">
        <f>F124-'май 2018'!F128</f>
        <v>929</v>
      </c>
      <c r="J124" s="51">
        <v>7834</v>
      </c>
      <c r="K124" s="51">
        <v>6780</v>
      </c>
      <c r="L124">
        <f t="shared" si="17"/>
        <v>1</v>
      </c>
      <c r="M124">
        <f t="shared" si="17"/>
        <v>0</v>
      </c>
      <c r="N124" s="57">
        <f t="shared" si="10"/>
        <v>6.18</v>
      </c>
      <c r="O124" s="57">
        <f t="shared" si="11"/>
        <v>0</v>
      </c>
      <c r="P124" s="57">
        <f t="shared" si="14"/>
        <v>6.18</v>
      </c>
      <c r="Q124" s="52"/>
      <c r="R124" s="71">
        <f t="shared" si="15"/>
        <v>6.3653999999999993</v>
      </c>
      <c r="S124" s="78">
        <f>'янв 2019'!W124</f>
        <v>0</v>
      </c>
      <c r="T124" s="70">
        <f t="shared" si="12"/>
        <v>6.3653999999999993</v>
      </c>
      <c r="U124" s="77"/>
      <c r="V124" s="52"/>
      <c r="W124" s="52">
        <f t="shared" si="13"/>
        <v>6.3653999999999993</v>
      </c>
    </row>
    <row r="125" spans="1:23" ht="27" thickBot="1">
      <c r="A125" s="3">
        <v>2824151</v>
      </c>
      <c r="B125" s="83">
        <v>43400</v>
      </c>
      <c r="C125" s="4" t="s">
        <v>22</v>
      </c>
      <c r="D125" s="94">
        <v>3316</v>
      </c>
      <c r="E125" s="91">
        <v>1939</v>
      </c>
      <c r="F125" s="91">
        <v>1377</v>
      </c>
      <c r="G125" s="56" t="s">
        <v>9</v>
      </c>
      <c r="H125" s="65">
        <f>E125-'май 2018'!E130</f>
        <v>731</v>
      </c>
      <c r="I125" s="66">
        <f>F125-'май 2018'!F130</f>
        <v>571</v>
      </c>
      <c r="J125" s="51">
        <v>1939</v>
      </c>
      <c r="K125" s="51">
        <v>1377</v>
      </c>
      <c r="L125">
        <f t="shared" si="17"/>
        <v>0</v>
      </c>
      <c r="M125">
        <f t="shared" si="17"/>
        <v>0</v>
      </c>
      <c r="N125" s="57">
        <f t="shared" si="10"/>
        <v>0</v>
      </c>
      <c r="O125" s="57">
        <f t="shared" si="11"/>
        <v>0</v>
      </c>
      <c r="P125" s="57">
        <f t="shared" si="14"/>
        <v>0</v>
      </c>
      <c r="Q125" s="52"/>
      <c r="R125" s="102">
        <f t="shared" si="15"/>
        <v>0</v>
      </c>
      <c r="S125" s="104">
        <f>'янв 2019'!W125</f>
        <v>256.67380000000009</v>
      </c>
      <c r="T125" s="96">
        <f>R125+S125</f>
        <v>256.67380000000009</v>
      </c>
      <c r="U125" s="77"/>
      <c r="V125" s="52"/>
      <c r="W125" s="52">
        <f t="shared" si="13"/>
        <v>256.67380000000009</v>
      </c>
    </row>
    <row r="126" spans="1:23" ht="15" thickBot="1">
      <c r="A126" s="3">
        <v>1828071</v>
      </c>
      <c r="B126" s="83">
        <v>43400</v>
      </c>
      <c r="C126" s="4">
        <v>114</v>
      </c>
      <c r="D126" s="94">
        <v>8146</v>
      </c>
      <c r="E126" s="91">
        <v>5430</v>
      </c>
      <c r="F126" s="91">
        <v>2495</v>
      </c>
      <c r="G126" s="4" t="s">
        <v>9</v>
      </c>
      <c r="H126" s="40">
        <f>E126-'май 2018'!E131</f>
        <v>524</v>
      </c>
      <c r="I126" s="42">
        <f>F126-'май 2018'!F131</f>
        <v>281</v>
      </c>
      <c r="J126" s="51">
        <v>5430</v>
      </c>
      <c r="K126" s="51">
        <v>2495</v>
      </c>
      <c r="L126">
        <f t="shared" si="17"/>
        <v>0</v>
      </c>
      <c r="M126">
        <f t="shared" si="17"/>
        <v>0</v>
      </c>
      <c r="N126" s="57">
        <f t="shared" si="10"/>
        <v>0</v>
      </c>
      <c r="O126" s="57">
        <f t="shared" si="11"/>
        <v>0</v>
      </c>
      <c r="P126" s="57">
        <f t="shared" si="14"/>
        <v>0</v>
      </c>
      <c r="Q126" s="52"/>
      <c r="R126" s="102">
        <f t="shared" si="15"/>
        <v>0</v>
      </c>
      <c r="S126" s="104">
        <f>'янв 2019'!W126</f>
        <v>1041.6569</v>
      </c>
      <c r="T126" s="70">
        <f t="shared" si="12"/>
        <v>1041.6569</v>
      </c>
      <c r="U126" s="77"/>
      <c r="V126" s="52"/>
      <c r="W126" s="52">
        <f t="shared" si="13"/>
        <v>1041.6569</v>
      </c>
    </row>
    <row r="127" spans="1:23" ht="15" thickBot="1">
      <c r="A127" s="3">
        <v>1893485</v>
      </c>
      <c r="B127" s="83">
        <v>43400</v>
      </c>
      <c r="C127" s="4">
        <v>115</v>
      </c>
      <c r="D127" s="94">
        <v>11610</v>
      </c>
      <c r="E127" s="91">
        <v>7857</v>
      </c>
      <c r="F127" s="91">
        <v>3664</v>
      </c>
      <c r="G127" s="4" t="s">
        <v>9</v>
      </c>
      <c r="H127" s="40">
        <f>E127-'май 2018'!E132</f>
        <v>922</v>
      </c>
      <c r="I127" s="42">
        <f>F127-'май 2018'!F132</f>
        <v>403</v>
      </c>
      <c r="J127" s="51">
        <v>7857</v>
      </c>
      <c r="K127" s="51">
        <v>3664</v>
      </c>
      <c r="L127">
        <f t="shared" si="17"/>
        <v>0</v>
      </c>
      <c r="M127">
        <f t="shared" si="17"/>
        <v>0</v>
      </c>
      <c r="N127" s="57">
        <f t="shared" si="10"/>
        <v>0</v>
      </c>
      <c r="O127" s="57">
        <f t="shared" si="11"/>
        <v>0</v>
      </c>
      <c r="P127" s="57">
        <f t="shared" si="14"/>
        <v>0</v>
      </c>
      <c r="Q127" s="52"/>
      <c r="R127" s="71">
        <f t="shared" si="15"/>
        <v>0</v>
      </c>
      <c r="S127" s="78">
        <f>'янв 2019'!W127</f>
        <v>0</v>
      </c>
      <c r="T127" s="96">
        <f t="shared" si="12"/>
        <v>0</v>
      </c>
      <c r="U127" s="77"/>
      <c r="V127" s="52"/>
      <c r="W127" s="52">
        <f t="shared" si="13"/>
        <v>0</v>
      </c>
    </row>
    <row r="128" spans="1:23" ht="15" thickBot="1">
      <c r="A128" s="3">
        <v>1898971</v>
      </c>
      <c r="B128" s="83">
        <v>43400</v>
      </c>
      <c r="C128" s="4">
        <v>116</v>
      </c>
      <c r="D128" s="94">
        <v>5145</v>
      </c>
      <c r="E128" s="91">
        <v>3718</v>
      </c>
      <c r="F128" s="91">
        <v>1347</v>
      </c>
      <c r="G128" s="4" t="s">
        <v>9</v>
      </c>
      <c r="H128" s="40">
        <f>E128-'май 2018'!E133</f>
        <v>464</v>
      </c>
      <c r="I128" s="42">
        <f>F128-'май 2018'!F133</f>
        <v>153</v>
      </c>
      <c r="J128" s="51">
        <v>3716</v>
      </c>
      <c r="K128" s="51">
        <v>1346</v>
      </c>
      <c r="L128">
        <f t="shared" si="17"/>
        <v>2</v>
      </c>
      <c r="M128">
        <f t="shared" si="17"/>
        <v>1</v>
      </c>
      <c r="N128" s="57">
        <f t="shared" si="10"/>
        <v>12.36</v>
      </c>
      <c r="O128" s="57">
        <f t="shared" si="11"/>
        <v>2.29</v>
      </c>
      <c r="P128" s="57">
        <f t="shared" si="14"/>
        <v>14.649999999999999</v>
      </c>
      <c r="Q128" s="52"/>
      <c r="R128" s="71">
        <f t="shared" si="15"/>
        <v>15.089499999999999</v>
      </c>
      <c r="S128" s="78">
        <f>'янв 2019'!W128</f>
        <v>65.878799999999998</v>
      </c>
      <c r="T128" s="77">
        <f t="shared" si="12"/>
        <v>80.968299999999999</v>
      </c>
      <c r="U128" s="77"/>
      <c r="V128" s="52"/>
      <c r="W128" s="52">
        <f t="shared" si="13"/>
        <v>80.968299999999999</v>
      </c>
    </row>
    <row r="129" spans="1:23" ht="15" thickBot="1">
      <c r="A129" s="3">
        <v>1853943</v>
      </c>
      <c r="B129" s="83">
        <v>43400</v>
      </c>
      <c r="C129" s="4">
        <v>117</v>
      </c>
      <c r="D129" s="94">
        <v>2912</v>
      </c>
      <c r="E129" s="91">
        <v>1665</v>
      </c>
      <c r="F129" s="91">
        <v>975</v>
      </c>
      <c r="G129" s="4" t="s">
        <v>9</v>
      </c>
      <c r="H129" s="40">
        <f>E129-'май 2018'!E134</f>
        <v>597</v>
      </c>
      <c r="I129" s="42">
        <f>F129-'май 2018'!F134</f>
        <v>390</v>
      </c>
      <c r="J129" s="51">
        <v>1652</v>
      </c>
      <c r="K129" s="51">
        <v>972</v>
      </c>
      <c r="L129">
        <f t="shared" si="17"/>
        <v>13</v>
      </c>
      <c r="M129">
        <f t="shared" si="17"/>
        <v>3</v>
      </c>
      <c r="N129" s="57">
        <f t="shared" si="10"/>
        <v>80.34</v>
      </c>
      <c r="O129" s="57">
        <f t="shared" si="11"/>
        <v>6.87</v>
      </c>
      <c r="P129" s="57">
        <f t="shared" si="14"/>
        <v>87.210000000000008</v>
      </c>
      <c r="Q129" s="52"/>
      <c r="R129" s="102">
        <f t="shared" si="15"/>
        <v>89.826300000000003</v>
      </c>
      <c r="S129" s="104">
        <f>'янв 2019'!W129</f>
        <v>230.80900000000003</v>
      </c>
      <c r="T129" s="96">
        <f t="shared" si="12"/>
        <v>320.63530000000003</v>
      </c>
      <c r="U129" s="62">
        <f>T129</f>
        <v>320.63530000000003</v>
      </c>
      <c r="V129" s="52"/>
      <c r="W129" s="52">
        <f t="shared" si="13"/>
        <v>0</v>
      </c>
    </row>
    <row r="130" spans="1:23" ht="15" thickBot="1">
      <c r="A130" s="3">
        <v>1893475</v>
      </c>
      <c r="B130" s="83">
        <v>43400</v>
      </c>
      <c r="C130" s="4">
        <v>118</v>
      </c>
      <c r="D130" s="94">
        <v>4231</v>
      </c>
      <c r="E130" s="91">
        <v>2535</v>
      </c>
      <c r="F130" s="91">
        <v>1595</v>
      </c>
      <c r="G130" s="4" t="s">
        <v>9</v>
      </c>
      <c r="H130" s="40">
        <f>E130-'май 2018'!E135</f>
        <v>201</v>
      </c>
      <c r="I130" s="42">
        <f>F130-'май 2018'!F135</f>
        <v>129</v>
      </c>
      <c r="J130" s="51">
        <v>2535</v>
      </c>
      <c r="K130" s="51">
        <v>1595</v>
      </c>
      <c r="L130">
        <f t="shared" si="17"/>
        <v>0</v>
      </c>
      <c r="M130">
        <f t="shared" si="17"/>
        <v>0</v>
      </c>
      <c r="N130" s="57">
        <f t="shared" si="10"/>
        <v>0</v>
      </c>
      <c r="O130" s="57">
        <f t="shared" si="11"/>
        <v>0</v>
      </c>
      <c r="P130" s="57">
        <f t="shared" si="14"/>
        <v>0</v>
      </c>
      <c r="Q130" s="52"/>
      <c r="R130" s="102">
        <f t="shared" si="15"/>
        <v>0</v>
      </c>
      <c r="S130" s="104">
        <f>'янв 2019'!W130</f>
        <v>155.35399999999996</v>
      </c>
      <c r="T130" s="96">
        <f t="shared" si="12"/>
        <v>155.35399999999996</v>
      </c>
      <c r="U130" s="77"/>
      <c r="V130" s="52"/>
      <c r="W130" s="52">
        <f t="shared" si="13"/>
        <v>155.35399999999996</v>
      </c>
    </row>
    <row r="131" spans="1:23" ht="15" thickBot="1">
      <c r="A131" s="3">
        <v>1897276</v>
      </c>
      <c r="B131" s="83">
        <v>43400</v>
      </c>
      <c r="C131" s="4">
        <v>119</v>
      </c>
      <c r="D131" s="94">
        <v>21684</v>
      </c>
      <c r="E131" s="91">
        <v>12567</v>
      </c>
      <c r="F131" s="91">
        <v>6597</v>
      </c>
      <c r="G131" s="4" t="s">
        <v>9</v>
      </c>
      <c r="H131" s="40">
        <f>E131-'май 2018'!E136</f>
        <v>2575</v>
      </c>
      <c r="I131" s="42">
        <f>F131-'май 2018'!F136</f>
        <v>1403</v>
      </c>
      <c r="J131" s="51">
        <v>12144</v>
      </c>
      <c r="K131" s="51">
        <v>6345</v>
      </c>
      <c r="L131">
        <f t="shared" si="17"/>
        <v>423</v>
      </c>
      <c r="M131">
        <f t="shared" si="17"/>
        <v>252</v>
      </c>
      <c r="N131" s="57">
        <f t="shared" si="10"/>
        <v>2614.14</v>
      </c>
      <c r="O131" s="57">
        <f t="shared" si="11"/>
        <v>577.08000000000004</v>
      </c>
      <c r="P131" s="57">
        <f t="shared" si="14"/>
        <v>3191.22</v>
      </c>
      <c r="Q131" s="52">
        <v>0.61</v>
      </c>
      <c r="R131" s="102">
        <f>P131+P131*3%-Q131</f>
        <v>3286.3465999999999</v>
      </c>
      <c r="S131" s="104">
        <v>0</v>
      </c>
      <c r="T131" s="96">
        <f>R131+S131</f>
        <v>3286.3465999999999</v>
      </c>
      <c r="U131" s="62">
        <v>3287</v>
      </c>
      <c r="V131" s="52">
        <f>U131-T131</f>
        <v>0.65340000000014697</v>
      </c>
      <c r="W131" s="54">
        <f t="shared" si="13"/>
        <v>-0.65340000000014697</v>
      </c>
    </row>
    <row r="132" spans="1:23" ht="15" thickBot="1">
      <c r="A132" s="3">
        <v>1899038</v>
      </c>
      <c r="B132" s="83">
        <v>43400</v>
      </c>
      <c r="C132" s="4">
        <v>120</v>
      </c>
      <c r="D132" s="94">
        <v>2673</v>
      </c>
      <c r="E132" s="91">
        <v>2024</v>
      </c>
      <c r="F132" s="91">
        <v>647</v>
      </c>
      <c r="G132" s="4" t="s">
        <v>9</v>
      </c>
      <c r="H132" s="40">
        <f>E132-'май 2018'!E137</f>
        <v>111</v>
      </c>
      <c r="I132" s="42">
        <f>F132-'май 2018'!F137</f>
        <v>36</v>
      </c>
      <c r="J132" s="51">
        <v>2024</v>
      </c>
      <c r="K132" s="51">
        <v>647</v>
      </c>
      <c r="L132">
        <f t="shared" si="17"/>
        <v>0</v>
      </c>
      <c r="M132">
        <f t="shared" si="17"/>
        <v>0</v>
      </c>
      <c r="N132" s="57">
        <f t="shared" si="10"/>
        <v>0</v>
      </c>
      <c r="O132" s="57">
        <f t="shared" si="11"/>
        <v>0</v>
      </c>
      <c r="P132" s="57">
        <f t="shared" si="14"/>
        <v>0</v>
      </c>
      <c r="Q132" s="52"/>
      <c r="R132" s="71">
        <f t="shared" si="15"/>
        <v>0</v>
      </c>
      <c r="S132" s="78">
        <f>'янв 2019'!W132</f>
        <v>169.7749</v>
      </c>
      <c r="T132" s="77">
        <f t="shared" si="12"/>
        <v>169.7749</v>
      </c>
      <c r="U132" s="77"/>
      <c r="V132" s="52"/>
      <c r="W132" s="52">
        <f t="shared" si="13"/>
        <v>169.7749</v>
      </c>
    </row>
    <row r="133" spans="1:23" ht="15" thickBot="1">
      <c r="A133" s="3">
        <v>1897322</v>
      </c>
      <c r="B133" s="83">
        <v>43400</v>
      </c>
      <c r="C133" s="4">
        <v>121</v>
      </c>
      <c r="D133" s="94">
        <v>3353</v>
      </c>
      <c r="E133" s="91">
        <v>2320</v>
      </c>
      <c r="F133" s="91">
        <v>982</v>
      </c>
      <c r="G133" s="4" t="s">
        <v>9</v>
      </c>
      <c r="H133" s="40">
        <f>E133-'май 2018'!E138</f>
        <v>349</v>
      </c>
      <c r="I133" s="42">
        <f>F133-'май 2018'!F138</f>
        <v>163</v>
      </c>
      <c r="J133" s="51">
        <v>2320</v>
      </c>
      <c r="K133" s="51">
        <v>982</v>
      </c>
      <c r="L133">
        <f t="shared" si="17"/>
        <v>0</v>
      </c>
      <c r="M133">
        <f t="shared" si="17"/>
        <v>0</v>
      </c>
      <c r="N133" s="57">
        <f t="shared" si="10"/>
        <v>0</v>
      </c>
      <c r="O133" s="57">
        <f t="shared" si="11"/>
        <v>0</v>
      </c>
      <c r="P133" s="57">
        <f t="shared" si="14"/>
        <v>0</v>
      </c>
      <c r="Q133" s="52"/>
      <c r="R133" s="71">
        <f t="shared" si="15"/>
        <v>0</v>
      </c>
      <c r="S133" s="78">
        <f>'янв 2019'!W133</f>
        <v>0</v>
      </c>
      <c r="T133" s="77">
        <f t="shared" si="12"/>
        <v>0</v>
      </c>
      <c r="U133" s="77"/>
      <c r="V133" s="52"/>
      <c r="W133" s="52">
        <f t="shared" si="13"/>
        <v>0</v>
      </c>
    </row>
    <row r="134" spans="1:23" ht="15" thickBot="1">
      <c r="A134" s="3">
        <v>1898412</v>
      </c>
      <c r="B134" s="83">
        <v>43400</v>
      </c>
      <c r="C134" s="4" t="s">
        <v>23</v>
      </c>
      <c r="D134" s="94">
        <v>1924</v>
      </c>
      <c r="E134" s="91">
        <v>1461</v>
      </c>
      <c r="F134" s="91">
        <v>390</v>
      </c>
      <c r="G134" s="4" t="s">
        <v>9</v>
      </c>
      <c r="H134" s="40">
        <f>E134-'май 2018'!E139</f>
        <v>-6452</v>
      </c>
      <c r="I134" s="42">
        <f>F134-'май 2018'!F139</f>
        <v>-3027</v>
      </c>
      <c r="J134" s="51">
        <v>1461</v>
      </c>
      <c r="K134" s="51">
        <v>390</v>
      </c>
      <c r="L134">
        <f t="shared" si="17"/>
        <v>0</v>
      </c>
      <c r="M134">
        <f t="shared" si="17"/>
        <v>0</v>
      </c>
      <c r="N134" s="57">
        <f t="shared" si="10"/>
        <v>0</v>
      </c>
      <c r="O134" s="57">
        <f t="shared" si="11"/>
        <v>0</v>
      </c>
      <c r="P134" s="57">
        <f t="shared" si="14"/>
        <v>0</v>
      </c>
      <c r="Q134" s="52"/>
      <c r="R134" s="102">
        <f t="shared" si="15"/>
        <v>0</v>
      </c>
      <c r="S134" s="104">
        <f>'янв 2019'!W134</f>
        <v>185.3073</v>
      </c>
      <c r="T134" s="96">
        <f t="shared" si="12"/>
        <v>185.3073</v>
      </c>
      <c r="U134" s="62">
        <v>200</v>
      </c>
      <c r="V134" s="52">
        <f>U134-T134</f>
        <v>14.692700000000002</v>
      </c>
      <c r="W134" s="54">
        <f t="shared" si="13"/>
        <v>-14.692700000000002</v>
      </c>
    </row>
    <row r="135" spans="1:23" ht="15" thickBot="1">
      <c r="A135" s="3">
        <v>1899090</v>
      </c>
      <c r="B135" s="83">
        <v>43400</v>
      </c>
      <c r="C135" s="4">
        <v>122</v>
      </c>
      <c r="D135" s="94">
        <v>12775</v>
      </c>
      <c r="E135" s="91">
        <v>8839</v>
      </c>
      <c r="F135" s="91">
        <v>3837</v>
      </c>
      <c r="G135" s="4" t="s">
        <v>9</v>
      </c>
      <c r="H135" s="40">
        <f>E135-'май 2018'!E140</f>
        <v>7437</v>
      </c>
      <c r="I135" s="42">
        <f>F135-'май 2018'!F140</f>
        <v>3459</v>
      </c>
      <c r="J135" s="51">
        <v>8839</v>
      </c>
      <c r="K135" s="51">
        <v>3837</v>
      </c>
      <c r="L135">
        <f t="shared" si="17"/>
        <v>0</v>
      </c>
      <c r="M135">
        <f t="shared" si="17"/>
        <v>0</v>
      </c>
      <c r="N135" s="57">
        <f t="shared" si="10"/>
        <v>0</v>
      </c>
      <c r="O135" s="57">
        <f t="shared" si="11"/>
        <v>0</v>
      </c>
      <c r="P135" s="57">
        <f t="shared" si="14"/>
        <v>0</v>
      </c>
      <c r="Q135" s="52"/>
      <c r="R135" s="71">
        <f>P135+P135*3%</f>
        <v>0</v>
      </c>
      <c r="S135" s="78">
        <f>'янв 2019'!W135</f>
        <v>137.03120000000001</v>
      </c>
      <c r="T135" s="77">
        <f t="shared" si="12"/>
        <v>137.03120000000001</v>
      </c>
      <c r="U135" s="77"/>
      <c r="V135" s="52"/>
      <c r="W135" s="52">
        <f t="shared" si="13"/>
        <v>137.03120000000001</v>
      </c>
    </row>
    <row r="136" spans="1:23" ht="15" thickBot="1">
      <c r="A136" s="3">
        <v>1893707</v>
      </c>
      <c r="B136" s="83">
        <v>43400</v>
      </c>
      <c r="C136" s="4">
        <v>123</v>
      </c>
      <c r="D136" s="94">
        <v>8828</v>
      </c>
      <c r="E136" s="91">
        <v>4197</v>
      </c>
      <c r="F136" s="91">
        <v>3934</v>
      </c>
      <c r="G136" s="4" t="s">
        <v>9</v>
      </c>
      <c r="H136" s="40">
        <f>E136-'май 2018'!E141</f>
        <v>548</v>
      </c>
      <c r="I136" s="42">
        <f>F136-'май 2018'!F141</f>
        <v>468</v>
      </c>
      <c r="J136" s="51">
        <v>4197</v>
      </c>
      <c r="K136" s="51">
        <v>3934</v>
      </c>
      <c r="L136">
        <f t="shared" si="17"/>
        <v>0</v>
      </c>
      <c r="M136">
        <f t="shared" si="17"/>
        <v>0</v>
      </c>
      <c r="N136" s="57">
        <f t="shared" ref="N136:N199" si="18">L136*6.18</f>
        <v>0</v>
      </c>
      <c r="O136" s="57">
        <f t="shared" ref="O136:O199" si="19">M136*2.29</f>
        <v>0</v>
      </c>
      <c r="P136" s="57">
        <f t="shared" si="14"/>
        <v>0</v>
      </c>
      <c r="Q136" s="52"/>
      <c r="R136" s="71">
        <f t="shared" si="15"/>
        <v>0</v>
      </c>
      <c r="S136" s="78">
        <f>'янв 2019'!W136</f>
        <v>389.84469999999999</v>
      </c>
      <c r="T136" s="77">
        <f t="shared" si="12"/>
        <v>389.84469999999999</v>
      </c>
      <c r="U136" s="77"/>
      <c r="V136" s="52"/>
      <c r="W136" s="52">
        <f t="shared" si="13"/>
        <v>389.84469999999999</v>
      </c>
    </row>
    <row r="137" spans="1:23" ht="15" thickBot="1">
      <c r="A137" s="3">
        <v>1897603</v>
      </c>
      <c r="B137" s="83">
        <v>43400</v>
      </c>
      <c r="C137" s="4" t="s">
        <v>24</v>
      </c>
      <c r="D137" s="94">
        <v>146</v>
      </c>
      <c r="E137" s="91">
        <v>72</v>
      </c>
      <c r="F137" s="91">
        <v>28</v>
      </c>
      <c r="G137" s="4" t="s">
        <v>9</v>
      </c>
      <c r="H137" s="40">
        <f>E137-'май 2018'!E142</f>
        <v>0</v>
      </c>
      <c r="I137" s="42">
        <f>F137-'май 2018'!F142</f>
        <v>0</v>
      </c>
      <c r="J137" s="51">
        <v>72</v>
      </c>
      <c r="K137" s="51">
        <v>28</v>
      </c>
      <c r="L137">
        <f t="shared" si="17"/>
        <v>0</v>
      </c>
      <c r="M137">
        <f t="shared" si="17"/>
        <v>0</v>
      </c>
      <c r="N137" s="57">
        <f t="shared" si="18"/>
        <v>0</v>
      </c>
      <c r="O137" s="57">
        <f t="shared" si="19"/>
        <v>0</v>
      </c>
      <c r="P137" s="57">
        <f t="shared" si="14"/>
        <v>0</v>
      </c>
      <c r="Q137" s="52"/>
      <c r="R137" s="71">
        <f t="shared" si="15"/>
        <v>0</v>
      </c>
      <c r="S137" s="78">
        <f>'янв 2019'!W137</f>
        <v>0</v>
      </c>
      <c r="T137" s="77">
        <f t="shared" ref="T137:T201" si="20">R137+S137</f>
        <v>0</v>
      </c>
      <c r="U137" s="77"/>
      <c r="V137" s="52"/>
      <c r="W137" s="52">
        <f t="shared" ref="W137:W200" si="21">T137-U137</f>
        <v>0</v>
      </c>
    </row>
    <row r="138" spans="1:23" ht="15" thickBot="1">
      <c r="A138" s="3">
        <v>1899008</v>
      </c>
      <c r="B138" s="83">
        <v>43400</v>
      </c>
      <c r="C138" s="4">
        <v>124</v>
      </c>
      <c r="D138" s="94">
        <v>24877</v>
      </c>
      <c r="E138" s="91">
        <v>11869</v>
      </c>
      <c r="F138" s="91">
        <v>9237</v>
      </c>
      <c r="G138" s="4" t="s">
        <v>9</v>
      </c>
      <c r="H138" s="40">
        <f>E138-'май 2018'!E143</f>
        <v>377</v>
      </c>
      <c r="I138" s="42">
        <f>F138-'май 2018'!F143</f>
        <v>360</v>
      </c>
      <c r="J138" s="51">
        <v>11869</v>
      </c>
      <c r="K138" s="51">
        <v>9237</v>
      </c>
      <c r="L138">
        <f t="shared" si="17"/>
        <v>0</v>
      </c>
      <c r="M138">
        <f t="shared" si="17"/>
        <v>0</v>
      </c>
      <c r="N138" s="57">
        <f t="shared" si="18"/>
        <v>0</v>
      </c>
      <c r="O138" s="57">
        <f t="shared" si="19"/>
        <v>0</v>
      </c>
      <c r="P138" s="57">
        <f t="shared" si="14"/>
        <v>0</v>
      </c>
      <c r="Q138" s="52"/>
      <c r="R138" s="71">
        <f t="shared" si="15"/>
        <v>0</v>
      </c>
      <c r="S138" s="78">
        <f>'янв 2019'!W138</f>
        <v>565.63240000000008</v>
      </c>
      <c r="T138" s="77">
        <f t="shared" si="20"/>
        <v>565.63240000000008</v>
      </c>
      <c r="U138" s="77"/>
      <c r="V138" s="52"/>
      <c r="W138" s="52">
        <f t="shared" si="21"/>
        <v>565.63240000000008</v>
      </c>
    </row>
    <row r="139" spans="1:23" ht="15" thickBot="1">
      <c r="A139" s="3">
        <v>1832288</v>
      </c>
      <c r="B139" s="83">
        <v>43400</v>
      </c>
      <c r="C139" s="4">
        <v>125</v>
      </c>
      <c r="D139" s="94">
        <v>1211</v>
      </c>
      <c r="E139" s="91">
        <v>966</v>
      </c>
      <c r="F139" s="91">
        <v>223</v>
      </c>
      <c r="G139" s="64" t="s">
        <v>9</v>
      </c>
      <c r="H139" s="40">
        <f>E139-'май 2018'!E144</f>
        <v>6</v>
      </c>
      <c r="I139" s="42">
        <f>F139-'май 2018'!F144</f>
        <v>0</v>
      </c>
      <c r="J139" s="51">
        <v>966</v>
      </c>
      <c r="K139" s="51">
        <v>223</v>
      </c>
      <c r="L139">
        <f t="shared" si="17"/>
        <v>0</v>
      </c>
      <c r="M139">
        <f t="shared" si="17"/>
        <v>0</v>
      </c>
      <c r="N139" s="57">
        <f t="shared" si="18"/>
        <v>0</v>
      </c>
      <c r="O139" s="57">
        <f t="shared" si="19"/>
        <v>0</v>
      </c>
      <c r="P139" s="57">
        <f t="shared" ref="P139:P203" si="22">N139+O139</f>
        <v>0</v>
      </c>
      <c r="Q139" s="52"/>
      <c r="R139" s="71">
        <f t="shared" ref="R139:R203" si="23">P139+P139*3%-Q139</f>
        <v>0</v>
      </c>
      <c r="S139" s="78">
        <f>'янв 2019'!W139</f>
        <v>12.524800000000001</v>
      </c>
      <c r="T139" s="77">
        <f t="shared" si="20"/>
        <v>12.524800000000001</v>
      </c>
      <c r="U139" s="77"/>
      <c r="V139" s="52"/>
      <c r="W139" s="52">
        <f t="shared" si="21"/>
        <v>12.524800000000001</v>
      </c>
    </row>
    <row r="140" spans="1:23" ht="15" thickBot="1">
      <c r="A140" s="3">
        <v>1897580</v>
      </c>
      <c r="B140" s="83">
        <v>43400</v>
      </c>
      <c r="C140" s="4">
        <v>126</v>
      </c>
      <c r="D140" s="94">
        <v>3</v>
      </c>
      <c r="E140" s="91">
        <v>2</v>
      </c>
      <c r="F140" s="91">
        <v>0</v>
      </c>
      <c r="G140" s="4" t="s">
        <v>9</v>
      </c>
      <c r="H140" s="40">
        <f>E140-'май 2018'!E145</f>
        <v>0</v>
      </c>
      <c r="I140" s="42">
        <f>F140-'май 2018'!F145</f>
        <v>0</v>
      </c>
      <c r="J140" s="51">
        <v>2</v>
      </c>
      <c r="K140" s="51">
        <v>0</v>
      </c>
      <c r="L140">
        <f t="shared" si="17"/>
        <v>0</v>
      </c>
      <c r="M140">
        <f t="shared" si="17"/>
        <v>0</v>
      </c>
      <c r="N140" s="57">
        <f t="shared" si="18"/>
        <v>0</v>
      </c>
      <c r="O140" s="57">
        <f t="shared" si="19"/>
        <v>0</v>
      </c>
      <c r="P140" s="57">
        <f t="shared" si="22"/>
        <v>0</v>
      </c>
      <c r="Q140" s="52"/>
      <c r="R140" s="71">
        <f t="shared" si="23"/>
        <v>0</v>
      </c>
      <c r="S140" s="78">
        <f>'янв 2019'!W140</f>
        <v>0</v>
      </c>
      <c r="T140" s="87">
        <f t="shared" si="20"/>
        <v>0</v>
      </c>
      <c r="U140" s="77"/>
      <c r="V140" s="52"/>
      <c r="W140" s="52">
        <f t="shared" si="21"/>
        <v>0</v>
      </c>
    </row>
    <row r="141" spans="1:23" ht="27" thickBot="1">
      <c r="A141" s="3">
        <v>2826458</v>
      </c>
      <c r="B141" s="83">
        <v>43400</v>
      </c>
      <c r="C141" s="4" t="s">
        <v>25</v>
      </c>
      <c r="D141" s="94">
        <v>674</v>
      </c>
      <c r="E141" s="91">
        <v>542</v>
      </c>
      <c r="F141" s="91">
        <v>131</v>
      </c>
      <c r="G141" s="4" t="s">
        <v>9</v>
      </c>
      <c r="H141" s="40">
        <f>E141-'май 2018'!E147</f>
        <v>497</v>
      </c>
      <c r="I141" s="42">
        <f>F141-'май 2018'!F147</f>
        <v>128</v>
      </c>
      <c r="J141" s="51">
        <v>542</v>
      </c>
      <c r="K141" s="51">
        <v>131</v>
      </c>
      <c r="L141">
        <f t="shared" si="17"/>
        <v>0</v>
      </c>
      <c r="M141">
        <f t="shared" si="17"/>
        <v>0</v>
      </c>
      <c r="N141" s="57">
        <f t="shared" si="18"/>
        <v>0</v>
      </c>
      <c r="O141" s="57">
        <f t="shared" si="19"/>
        <v>0</v>
      </c>
      <c r="P141" s="57">
        <f t="shared" si="22"/>
        <v>0</v>
      </c>
      <c r="Q141" s="52"/>
      <c r="R141" s="71">
        <f t="shared" si="23"/>
        <v>0</v>
      </c>
      <c r="S141" s="78">
        <f>'янв 2019'!W141</f>
        <v>68.886400000000009</v>
      </c>
      <c r="T141" s="96">
        <f t="shared" si="20"/>
        <v>68.886400000000009</v>
      </c>
      <c r="U141" s="77"/>
      <c r="V141" s="52"/>
      <c r="W141" s="52">
        <f t="shared" si="21"/>
        <v>68.886400000000009</v>
      </c>
    </row>
    <row r="142" spans="1:23" ht="15" thickBot="1">
      <c r="A142" s="3">
        <v>1793478</v>
      </c>
      <c r="B142" s="83">
        <v>43400</v>
      </c>
      <c r="C142" s="4">
        <v>128</v>
      </c>
      <c r="D142" s="94">
        <v>7785</v>
      </c>
      <c r="E142" s="91">
        <v>3417</v>
      </c>
      <c r="F142" s="91">
        <v>3205</v>
      </c>
      <c r="G142" s="4" t="s">
        <v>9</v>
      </c>
      <c r="H142" s="40">
        <f>E142-'май 2018'!E148</f>
        <v>42</v>
      </c>
      <c r="I142" s="42">
        <f>F142-'май 2018'!F148</f>
        <v>48</v>
      </c>
      <c r="J142" s="51">
        <v>3417</v>
      </c>
      <c r="K142" s="51">
        <v>3205</v>
      </c>
      <c r="L142">
        <f t="shared" si="17"/>
        <v>0</v>
      </c>
      <c r="M142">
        <f t="shared" si="17"/>
        <v>0</v>
      </c>
      <c r="N142" s="57">
        <f t="shared" si="18"/>
        <v>0</v>
      </c>
      <c r="O142" s="57">
        <f t="shared" si="19"/>
        <v>0</v>
      </c>
      <c r="P142" s="57">
        <f t="shared" si="22"/>
        <v>0</v>
      </c>
      <c r="Q142" s="52"/>
      <c r="R142" s="71">
        <f t="shared" si="23"/>
        <v>0</v>
      </c>
      <c r="S142" s="78">
        <f>'янв 2019'!W142</f>
        <v>211.4622</v>
      </c>
      <c r="T142" s="71">
        <f t="shared" si="20"/>
        <v>211.4622</v>
      </c>
      <c r="U142" s="77"/>
      <c r="V142" s="52"/>
      <c r="W142" s="52">
        <f t="shared" si="21"/>
        <v>211.4622</v>
      </c>
    </row>
    <row r="143" spans="1:23" ht="15" thickBot="1">
      <c r="A143" s="3">
        <v>1895482</v>
      </c>
      <c r="B143" s="83">
        <v>43400</v>
      </c>
      <c r="C143" s="4">
        <v>129</v>
      </c>
      <c r="D143" s="94">
        <v>3946</v>
      </c>
      <c r="E143" s="91">
        <v>2614</v>
      </c>
      <c r="F143" s="91">
        <v>894</v>
      </c>
      <c r="G143" s="4" t="s">
        <v>9</v>
      </c>
      <c r="H143" s="40">
        <f>E143-'май 2018'!E149</f>
        <v>363</v>
      </c>
      <c r="I143" s="42">
        <f>F143-'май 2018'!F149</f>
        <v>130</v>
      </c>
      <c r="J143" s="51">
        <v>2614</v>
      </c>
      <c r="K143" s="51">
        <v>894</v>
      </c>
      <c r="L143">
        <f t="shared" si="17"/>
        <v>0</v>
      </c>
      <c r="M143">
        <f t="shared" si="17"/>
        <v>0</v>
      </c>
      <c r="N143" s="57">
        <f t="shared" si="18"/>
        <v>0</v>
      </c>
      <c r="O143" s="57">
        <f t="shared" si="19"/>
        <v>0</v>
      </c>
      <c r="P143" s="57">
        <f t="shared" si="22"/>
        <v>0</v>
      </c>
      <c r="Q143" s="52"/>
      <c r="R143" s="71">
        <f t="shared" si="23"/>
        <v>0</v>
      </c>
      <c r="S143" s="78">
        <f>'янв 2019'!W143</f>
        <v>-933.98460000000034</v>
      </c>
      <c r="T143" s="72">
        <f t="shared" si="20"/>
        <v>-933.98460000000034</v>
      </c>
      <c r="U143" s="77"/>
      <c r="V143" s="52"/>
      <c r="W143" s="54">
        <f t="shared" si="21"/>
        <v>-933.98460000000034</v>
      </c>
    </row>
    <row r="144" spans="1:23" ht="15" thickBot="1">
      <c r="A144" s="3">
        <v>1895484</v>
      </c>
      <c r="B144" s="83">
        <v>43400</v>
      </c>
      <c r="C144" s="4">
        <v>130</v>
      </c>
      <c r="D144" s="94">
        <v>87</v>
      </c>
      <c r="E144" s="91">
        <v>86</v>
      </c>
      <c r="F144" s="91">
        <v>0</v>
      </c>
      <c r="G144" s="4" t="s">
        <v>9</v>
      </c>
      <c r="H144" s="40">
        <f>E144-'май 2018'!E150</f>
        <v>52</v>
      </c>
      <c r="I144" s="42">
        <f>F144-'май 2018'!F150</f>
        <v>0</v>
      </c>
      <c r="J144" s="51">
        <v>86</v>
      </c>
      <c r="K144" s="51">
        <v>0</v>
      </c>
      <c r="L144">
        <f t="shared" si="17"/>
        <v>0</v>
      </c>
      <c r="M144">
        <f t="shared" si="17"/>
        <v>0</v>
      </c>
      <c r="N144" s="57">
        <f t="shared" si="18"/>
        <v>0</v>
      </c>
      <c r="O144" s="57">
        <f t="shared" si="19"/>
        <v>0</v>
      </c>
      <c r="P144" s="57">
        <f t="shared" si="22"/>
        <v>0</v>
      </c>
      <c r="Q144" s="52"/>
      <c r="R144" s="71">
        <f t="shared" si="23"/>
        <v>0</v>
      </c>
      <c r="S144" s="78">
        <f>'янв 2019'!W144</f>
        <v>206.6592</v>
      </c>
      <c r="T144" s="77">
        <f t="shared" si="20"/>
        <v>206.6592</v>
      </c>
      <c r="U144" s="77"/>
      <c r="V144" s="52"/>
      <c r="W144" s="52">
        <f t="shared" si="21"/>
        <v>206.6592</v>
      </c>
    </row>
    <row r="145" spans="1:23" ht="15" thickBot="1">
      <c r="A145" s="3">
        <v>1740042</v>
      </c>
      <c r="B145" s="83">
        <v>43400</v>
      </c>
      <c r="C145" s="4">
        <v>131</v>
      </c>
      <c r="D145" s="94">
        <v>3547</v>
      </c>
      <c r="E145" s="91">
        <v>1792</v>
      </c>
      <c r="F145" s="91">
        <v>1329</v>
      </c>
      <c r="G145" s="4" t="s">
        <v>9</v>
      </c>
      <c r="H145" s="40">
        <f>E145-'май 2018'!E151</f>
        <v>169</v>
      </c>
      <c r="I145" s="42">
        <f>F145-'май 2018'!F151</f>
        <v>199</v>
      </c>
      <c r="J145" s="51">
        <v>1792</v>
      </c>
      <c r="K145" s="51">
        <v>1329</v>
      </c>
      <c r="L145">
        <f t="shared" si="17"/>
        <v>0</v>
      </c>
      <c r="M145">
        <f t="shared" si="17"/>
        <v>0</v>
      </c>
      <c r="N145" s="57">
        <f t="shared" si="18"/>
        <v>0</v>
      </c>
      <c r="O145" s="57">
        <f t="shared" si="19"/>
        <v>0</v>
      </c>
      <c r="P145" s="57">
        <f t="shared" si="22"/>
        <v>0</v>
      </c>
      <c r="Q145" s="52"/>
      <c r="R145" s="71">
        <f t="shared" si="23"/>
        <v>0</v>
      </c>
      <c r="S145" s="78">
        <f>'янв 2019'!W145</f>
        <v>759.41899999999998</v>
      </c>
      <c r="T145" s="77">
        <f t="shared" si="20"/>
        <v>759.41899999999998</v>
      </c>
      <c r="U145" s="77"/>
      <c r="V145" s="52"/>
      <c r="W145" s="52">
        <f t="shared" si="21"/>
        <v>759.41899999999998</v>
      </c>
    </row>
    <row r="146" spans="1:23" ht="15" thickBot="1">
      <c r="A146" s="3">
        <v>1886448</v>
      </c>
      <c r="B146" s="83">
        <v>43400</v>
      </c>
      <c r="C146" s="4">
        <v>132</v>
      </c>
      <c r="D146" s="94">
        <v>4554</v>
      </c>
      <c r="E146" s="91">
        <v>2955</v>
      </c>
      <c r="F146" s="91">
        <v>1489</v>
      </c>
      <c r="G146" s="4" t="s">
        <v>9</v>
      </c>
      <c r="H146" s="40">
        <f>E146-'май 2018'!E152</f>
        <v>3</v>
      </c>
      <c r="I146" s="42">
        <f>F146-'май 2018'!F152</f>
        <v>0</v>
      </c>
      <c r="J146" s="51">
        <v>2955</v>
      </c>
      <c r="K146" s="51">
        <v>1489</v>
      </c>
      <c r="L146">
        <f t="shared" si="17"/>
        <v>0</v>
      </c>
      <c r="M146">
        <f t="shared" si="17"/>
        <v>0</v>
      </c>
      <c r="N146" s="57">
        <f t="shared" si="18"/>
        <v>0</v>
      </c>
      <c r="O146" s="57">
        <f t="shared" si="19"/>
        <v>0</v>
      </c>
      <c r="P146" s="57">
        <f t="shared" si="22"/>
        <v>0</v>
      </c>
      <c r="Q146" s="52"/>
      <c r="R146" s="71">
        <f t="shared" si="23"/>
        <v>0</v>
      </c>
      <c r="S146" s="78">
        <f>'янв 2019'!W146</f>
        <v>0</v>
      </c>
      <c r="T146" s="77">
        <f t="shared" si="20"/>
        <v>0</v>
      </c>
      <c r="U146" s="77"/>
      <c r="V146" s="52"/>
      <c r="W146" s="52">
        <f t="shared" si="21"/>
        <v>0</v>
      </c>
    </row>
    <row r="147" spans="1:23" ht="15" thickBot="1">
      <c r="A147" s="3">
        <v>1829521</v>
      </c>
      <c r="B147" s="83">
        <v>43400</v>
      </c>
      <c r="C147" s="4">
        <v>133</v>
      </c>
      <c r="D147" s="94">
        <v>338</v>
      </c>
      <c r="E147" s="91">
        <v>262</v>
      </c>
      <c r="F147" s="91">
        <v>60</v>
      </c>
      <c r="G147" s="4" t="s">
        <v>9</v>
      </c>
      <c r="H147" s="40">
        <f>E147-'май 2018'!E153</f>
        <v>28</v>
      </c>
      <c r="I147" s="42">
        <f>F147-'май 2018'!F153</f>
        <v>7</v>
      </c>
      <c r="J147" s="51">
        <v>262</v>
      </c>
      <c r="K147" s="51">
        <v>60</v>
      </c>
      <c r="L147">
        <f t="shared" si="17"/>
        <v>0</v>
      </c>
      <c r="M147">
        <f t="shared" si="17"/>
        <v>0</v>
      </c>
      <c r="N147" s="57">
        <f t="shared" si="18"/>
        <v>0</v>
      </c>
      <c r="O147" s="57">
        <f t="shared" si="19"/>
        <v>0</v>
      </c>
      <c r="P147" s="57">
        <f t="shared" si="22"/>
        <v>0</v>
      </c>
      <c r="Q147" s="52"/>
      <c r="R147" s="71">
        <f t="shared" si="23"/>
        <v>0</v>
      </c>
      <c r="S147" s="78">
        <f>'янв 2019'!W147</f>
        <v>0</v>
      </c>
      <c r="T147" s="71">
        <f t="shared" si="20"/>
        <v>0</v>
      </c>
      <c r="U147" s="71"/>
      <c r="V147" s="52"/>
      <c r="W147" s="52">
        <f t="shared" si="21"/>
        <v>0</v>
      </c>
    </row>
    <row r="148" spans="1:23" ht="15" thickBot="1">
      <c r="A148" s="3">
        <v>1853926</v>
      </c>
      <c r="B148" s="83">
        <v>43400</v>
      </c>
      <c r="C148" s="4">
        <v>134</v>
      </c>
      <c r="D148" s="94">
        <v>134</v>
      </c>
      <c r="E148" s="91">
        <v>92</v>
      </c>
      <c r="F148" s="91">
        <v>41</v>
      </c>
      <c r="G148" s="4" t="s">
        <v>9</v>
      </c>
      <c r="H148" s="40">
        <f>E148-'май 2018'!E154</f>
        <v>55</v>
      </c>
      <c r="I148" s="42">
        <f>F148-'май 2018'!F154</f>
        <v>29</v>
      </c>
      <c r="J148" s="51">
        <v>92</v>
      </c>
      <c r="K148" s="51">
        <v>41</v>
      </c>
      <c r="L148">
        <f t="shared" si="17"/>
        <v>0</v>
      </c>
      <c r="M148">
        <f t="shared" si="17"/>
        <v>0</v>
      </c>
      <c r="N148" s="57">
        <f t="shared" si="18"/>
        <v>0</v>
      </c>
      <c r="O148" s="57">
        <f t="shared" si="19"/>
        <v>0</v>
      </c>
      <c r="P148" s="57">
        <f t="shared" si="22"/>
        <v>0</v>
      </c>
      <c r="Q148" s="52"/>
      <c r="R148" s="71">
        <f t="shared" si="23"/>
        <v>0</v>
      </c>
      <c r="S148" s="78">
        <f>'янв 2019'!W148</f>
        <v>337.428</v>
      </c>
      <c r="T148" s="77">
        <f t="shared" si="20"/>
        <v>337.428</v>
      </c>
      <c r="U148" s="77"/>
      <c r="V148" s="52"/>
      <c r="W148" s="52">
        <f t="shared" si="21"/>
        <v>337.428</v>
      </c>
    </row>
    <row r="149" spans="1:23" ht="15" thickBot="1">
      <c r="A149" s="3">
        <v>1897133</v>
      </c>
      <c r="B149" s="83">
        <v>43400</v>
      </c>
      <c r="C149" s="4">
        <v>135</v>
      </c>
      <c r="D149" s="94">
        <v>1394</v>
      </c>
      <c r="E149" s="91">
        <v>906</v>
      </c>
      <c r="F149" s="91">
        <v>366</v>
      </c>
      <c r="G149" s="4" t="s">
        <v>9</v>
      </c>
      <c r="H149" s="40">
        <f>E149-'май 2018'!E155</f>
        <v>45</v>
      </c>
      <c r="I149" s="42">
        <f>F149-'май 2018'!F155</f>
        <v>45</v>
      </c>
      <c r="J149" s="51">
        <v>906</v>
      </c>
      <c r="K149" s="51">
        <v>366</v>
      </c>
      <c r="L149">
        <f t="shared" ref="L149:M180" si="24">E149-J149</f>
        <v>0</v>
      </c>
      <c r="M149">
        <f t="shared" si="24"/>
        <v>0</v>
      </c>
      <c r="N149" s="57">
        <f t="shared" si="18"/>
        <v>0</v>
      </c>
      <c r="O149" s="57">
        <f t="shared" si="19"/>
        <v>0</v>
      </c>
      <c r="P149" s="57">
        <f t="shared" si="22"/>
        <v>0</v>
      </c>
      <c r="Q149" s="52"/>
      <c r="R149" s="71">
        <f t="shared" si="23"/>
        <v>0</v>
      </c>
      <c r="S149" s="78">
        <f>'янв 2019'!W149</f>
        <v>258.77719999999999</v>
      </c>
      <c r="T149" s="77">
        <f t="shared" si="20"/>
        <v>258.77719999999999</v>
      </c>
      <c r="U149" s="77"/>
      <c r="V149" s="52"/>
      <c r="W149" s="52">
        <f t="shared" si="21"/>
        <v>258.77719999999999</v>
      </c>
    </row>
    <row r="150" spans="1:23" ht="15" thickBot="1">
      <c r="A150" s="3">
        <v>1844030</v>
      </c>
      <c r="B150" s="83">
        <v>43400</v>
      </c>
      <c r="C150" s="4">
        <v>136</v>
      </c>
      <c r="D150" s="94">
        <v>9942</v>
      </c>
      <c r="E150" s="91">
        <v>6287</v>
      </c>
      <c r="F150" s="91">
        <v>3293</v>
      </c>
      <c r="G150" s="4" t="s">
        <v>9</v>
      </c>
      <c r="H150" s="40">
        <f>E150-'май 2018'!E156</f>
        <v>1002</v>
      </c>
      <c r="I150" s="42">
        <f>F150-'май 2018'!F156</f>
        <v>524</v>
      </c>
      <c r="J150" s="51">
        <v>6287</v>
      </c>
      <c r="K150" s="51">
        <v>3293</v>
      </c>
      <c r="L150">
        <f t="shared" si="24"/>
        <v>0</v>
      </c>
      <c r="M150">
        <f t="shared" si="24"/>
        <v>0</v>
      </c>
      <c r="N150" s="57">
        <f t="shared" si="18"/>
        <v>0</v>
      </c>
      <c r="O150" s="57">
        <f t="shared" si="19"/>
        <v>0</v>
      </c>
      <c r="P150" s="57">
        <f t="shared" si="22"/>
        <v>0</v>
      </c>
      <c r="Q150" s="52"/>
      <c r="R150" s="71">
        <f t="shared" si="23"/>
        <v>0</v>
      </c>
      <c r="S150" s="78">
        <f>'янв 2019'!W150</f>
        <v>-614.8155999999999</v>
      </c>
      <c r="T150" s="72">
        <f t="shared" si="20"/>
        <v>-614.8155999999999</v>
      </c>
      <c r="U150" s="77"/>
      <c r="V150" s="52"/>
      <c r="W150" s="54">
        <f t="shared" si="21"/>
        <v>-614.8155999999999</v>
      </c>
    </row>
    <row r="151" spans="1:23" ht="15" thickBot="1">
      <c r="A151" s="3">
        <v>1851816</v>
      </c>
      <c r="B151" s="83">
        <v>43400</v>
      </c>
      <c r="C151" s="4">
        <v>137</v>
      </c>
      <c r="D151" s="94">
        <v>5342</v>
      </c>
      <c r="E151" s="91">
        <v>2474</v>
      </c>
      <c r="F151" s="91">
        <v>2864</v>
      </c>
      <c r="G151" s="4" t="s">
        <v>9</v>
      </c>
      <c r="H151" s="40">
        <f>E151-'май 2018'!E157</f>
        <v>2</v>
      </c>
      <c r="I151" s="42">
        <f>F151-'май 2018'!F157</f>
        <v>0</v>
      </c>
      <c r="J151" s="51">
        <v>2473</v>
      </c>
      <c r="K151" s="51">
        <v>2864</v>
      </c>
      <c r="L151">
        <f t="shared" si="24"/>
        <v>1</v>
      </c>
      <c r="M151">
        <f t="shared" si="24"/>
        <v>0</v>
      </c>
      <c r="N151" s="57">
        <f t="shared" si="18"/>
        <v>6.18</v>
      </c>
      <c r="O151" s="57">
        <f t="shared" si="19"/>
        <v>0</v>
      </c>
      <c r="P151" s="57">
        <f t="shared" si="22"/>
        <v>6.18</v>
      </c>
      <c r="Q151" s="52"/>
      <c r="R151" s="71">
        <f t="shared" si="23"/>
        <v>6.3653999999999993</v>
      </c>
      <c r="S151" s="78">
        <f>'янв 2019'!W151</f>
        <v>6.2624000000000004</v>
      </c>
      <c r="T151" s="96">
        <f t="shared" si="20"/>
        <v>12.627800000000001</v>
      </c>
      <c r="U151" s="77"/>
      <c r="V151" s="52"/>
      <c r="W151" s="52">
        <f t="shared" si="21"/>
        <v>12.627800000000001</v>
      </c>
    </row>
    <row r="152" spans="1:23" ht="15" thickBot="1">
      <c r="A152" s="3">
        <v>1896619</v>
      </c>
      <c r="B152" s="83">
        <v>43400</v>
      </c>
      <c r="C152" s="4">
        <v>138</v>
      </c>
      <c r="D152" s="94">
        <v>2343</v>
      </c>
      <c r="E152" s="91">
        <v>1458</v>
      </c>
      <c r="F152" s="91">
        <v>859</v>
      </c>
      <c r="G152" s="4" t="s">
        <v>9</v>
      </c>
      <c r="H152" s="40">
        <f>E152-'май 2018'!E158</f>
        <v>193</v>
      </c>
      <c r="I152" s="42">
        <f>F152-'май 2018'!F158</f>
        <v>118</v>
      </c>
      <c r="J152" s="51">
        <v>1458</v>
      </c>
      <c r="K152" s="51">
        <v>859</v>
      </c>
      <c r="L152">
        <f t="shared" si="24"/>
        <v>0</v>
      </c>
      <c r="M152">
        <f t="shared" si="24"/>
        <v>0</v>
      </c>
      <c r="N152" s="57">
        <f t="shared" si="18"/>
        <v>0</v>
      </c>
      <c r="O152" s="57">
        <f t="shared" si="19"/>
        <v>0</v>
      </c>
      <c r="P152" s="57">
        <f t="shared" si="22"/>
        <v>0</v>
      </c>
      <c r="Q152" s="52"/>
      <c r="R152" s="71">
        <f t="shared" si="23"/>
        <v>0</v>
      </c>
      <c r="S152" s="78">
        <f>'янв 2019'!W152</f>
        <v>0</v>
      </c>
      <c r="T152" s="96">
        <f t="shared" si="20"/>
        <v>0</v>
      </c>
      <c r="U152" s="77"/>
      <c r="V152" s="52"/>
      <c r="W152" s="52">
        <f t="shared" si="21"/>
        <v>0</v>
      </c>
    </row>
    <row r="153" spans="1:23" ht="15" thickBot="1">
      <c r="A153" s="3">
        <v>1897179</v>
      </c>
      <c r="B153" s="83">
        <v>43400</v>
      </c>
      <c r="C153" s="4">
        <v>139</v>
      </c>
      <c r="D153" s="94">
        <v>3788</v>
      </c>
      <c r="E153" s="91">
        <v>2266</v>
      </c>
      <c r="F153" s="91">
        <v>1194</v>
      </c>
      <c r="G153" s="4" t="s">
        <v>9</v>
      </c>
      <c r="H153" s="40">
        <f>E153-'май 2018'!E159</f>
        <v>492</v>
      </c>
      <c r="I153" s="42">
        <f>F153-'май 2018'!F159</f>
        <v>456</v>
      </c>
      <c r="J153" s="51">
        <v>2266</v>
      </c>
      <c r="K153" s="51">
        <v>1194</v>
      </c>
      <c r="L153">
        <f t="shared" si="24"/>
        <v>0</v>
      </c>
      <c r="M153">
        <f t="shared" si="24"/>
        <v>0</v>
      </c>
      <c r="N153" s="57">
        <f t="shared" si="18"/>
        <v>0</v>
      </c>
      <c r="O153" s="57">
        <f t="shared" si="19"/>
        <v>0</v>
      </c>
      <c r="P153" s="57">
        <f t="shared" si="22"/>
        <v>0</v>
      </c>
      <c r="Q153" s="52"/>
      <c r="R153" s="71">
        <f t="shared" si="23"/>
        <v>0</v>
      </c>
      <c r="S153" s="78">
        <f>'янв 2019'!W153</f>
        <v>0</v>
      </c>
      <c r="T153" s="96">
        <f t="shared" si="20"/>
        <v>0</v>
      </c>
      <c r="U153" s="77"/>
      <c r="V153" s="52"/>
      <c r="W153" s="52">
        <f t="shared" si="21"/>
        <v>0</v>
      </c>
    </row>
    <row r="154" spans="1:23" ht="15" thickBot="1">
      <c r="A154" s="3">
        <v>1739235</v>
      </c>
      <c r="B154" s="83">
        <v>43400</v>
      </c>
      <c r="C154" s="4">
        <v>140</v>
      </c>
      <c r="D154" s="94">
        <v>32697</v>
      </c>
      <c r="E154" s="91">
        <v>14206</v>
      </c>
      <c r="F154" s="91">
        <v>17788</v>
      </c>
      <c r="G154" s="4" t="s">
        <v>9</v>
      </c>
      <c r="H154" s="40">
        <f>E154-'май 2018'!E160</f>
        <v>918</v>
      </c>
      <c r="I154" s="42">
        <f>F154-'май 2018'!F160</f>
        <v>1280</v>
      </c>
      <c r="J154" s="51">
        <v>14113</v>
      </c>
      <c r="K154" s="51">
        <v>17675</v>
      </c>
      <c r="L154">
        <f t="shared" si="24"/>
        <v>93</v>
      </c>
      <c r="M154">
        <f t="shared" si="24"/>
        <v>113</v>
      </c>
      <c r="N154" s="57">
        <f t="shared" si="18"/>
        <v>574.74</v>
      </c>
      <c r="O154" s="57">
        <f t="shared" si="19"/>
        <v>258.77</v>
      </c>
      <c r="P154" s="57">
        <f t="shared" si="22"/>
        <v>833.51</v>
      </c>
      <c r="Q154" s="52">
        <f>'янв 2019'!V154</f>
        <v>27.047500000000127</v>
      </c>
      <c r="R154" s="102">
        <f t="shared" si="23"/>
        <v>831.4677999999999</v>
      </c>
      <c r="S154" s="104">
        <v>0</v>
      </c>
      <c r="T154" s="96">
        <f t="shared" si="20"/>
        <v>831.4677999999999</v>
      </c>
      <c r="U154" s="62">
        <v>830</v>
      </c>
      <c r="V154" s="52">
        <f>U154-T154</f>
        <v>-1.4677999999998974</v>
      </c>
      <c r="W154" s="52">
        <f t="shared" si="21"/>
        <v>1.4677999999998974</v>
      </c>
    </row>
    <row r="155" spans="1:23" ht="15" thickBot="1">
      <c r="A155" s="3">
        <v>1899119</v>
      </c>
      <c r="B155" s="83">
        <v>43400</v>
      </c>
      <c r="C155" s="4" t="s">
        <v>26</v>
      </c>
      <c r="D155" s="94">
        <v>13558</v>
      </c>
      <c r="E155" s="91">
        <v>8825</v>
      </c>
      <c r="F155" s="91">
        <v>4503</v>
      </c>
      <c r="G155" s="4" t="s">
        <v>9</v>
      </c>
      <c r="H155" s="40">
        <f>E155-'май 2018'!E161</f>
        <v>1869</v>
      </c>
      <c r="I155" s="42">
        <f>F155-'май 2018'!F161</f>
        <v>1042</v>
      </c>
      <c r="J155" s="51">
        <v>8666</v>
      </c>
      <c r="K155" s="51">
        <v>4416</v>
      </c>
      <c r="L155">
        <f t="shared" si="24"/>
        <v>159</v>
      </c>
      <c r="M155">
        <f t="shared" si="24"/>
        <v>87</v>
      </c>
      <c r="N155" s="57">
        <f t="shared" si="18"/>
        <v>982.62</v>
      </c>
      <c r="O155" s="57">
        <f t="shared" si="19"/>
        <v>199.23</v>
      </c>
      <c r="P155" s="57">
        <f t="shared" si="22"/>
        <v>1181.8499999999999</v>
      </c>
      <c r="Q155" s="52"/>
      <c r="R155" s="102">
        <f t="shared" si="23"/>
        <v>1217.3054999999999</v>
      </c>
      <c r="S155" s="104">
        <f>'янв 2019'!W155</f>
        <v>0</v>
      </c>
      <c r="T155" s="96">
        <f>R155+S155</f>
        <v>1217.3054999999999</v>
      </c>
      <c r="U155" s="62">
        <f>T155</f>
        <v>1217.3054999999999</v>
      </c>
      <c r="V155" s="52"/>
      <c r="W155" s="52">
        <f t="shared" si="21"/>
        <v>0</v>
      </c>
    </row>
    <row r="156" spans="1:23" ht="15" thickBot="1">
      <c r="A156" s="3">
        <v>1896362</v>
      </c>
      <c r="B156" s="83">
        <v>43400</v>
      </c>
      <c r="C156" s="4">
        <v>141</v>
      </c>
      <c r="D156" s="94">
        <v>8053</v>
      </c>
      <c r="E156" s="91">
        <v>5250</v>
      </c>
      <c r="F156" s="91">
        <v>2734</v>
      </c>
      <c r="G156" s="4" t="s">
        <v>9</v>
      </c>
      <c r="H156" s="40">
        <f>E156-'май 2018'!E162</f>
        <v>60</v>
      </c>
      <c r="I156" s="42">
        <f>F156-'май 2018'!F162</f>
        <v>21</v>
      </c>
      <c r="J156" s="51">
        <v>5246</v>
      </c>
      <c r="K156" s="51">
        <v>2734</v>
      </c>
      <c r="L156">
        <f t="shared" si="24"/>
        <v>4</v>
      </c>
      <c r="M156">
        <f t="shared" si="24"/>
        <v>0</v>
      </c>
      <c r="N156" s="57">
        <f t="shared" si="18"/>
        <v>24.72</v>
      </c>
      <c r="O156" s="57">
        <f t="shared" si="19"/>
        <v>0</v>
      </c>
      <c r="P156" s="57">
        <f t="shared" si="22"/>
        <v>24.72</v>
      </c>
      <c r="Q156" s="52"/>
      <c r="R156" s="71">
        <f t="shared" si="23"/>
        <v>25.461599999999997</v>
      </c>
      <c r="S156" s="78">
        <f>'янв 2019'!W156</f>
        <v>0</v>
      </c>
      <c r="T156" s="96">
        <f t="shared" si="20"/>
        <v>25.461599999999997</v>
      </c>
      <c r="U156" s="77"/>
      <c r="V156" s="52"/>
      <c r="W156" s="52">
        <f t="shared" si="21"/>
        <v>25.461599999999997</v>
      </c>
    </row>
    <row r="157" spans="1:23" ht="15" thickBot="1">
      <c r="A157" s="3">
        <v>1893444</v>
      </c>
      <c r="B157" s="83">
        <v>43400</v>
      </c>
      <c r="C157" s="4">
        <v>142</v>
      </c>
      <c r="D157" s="94">
        <v>14815</v>
      </c>
      <c r="E157" s="91">
        <v>9406</v>
      </c>
      <c r="F157" s="91">
        <v>4386</v>
      </c>
      <c r="G157" s="4" t="s">
        <v>9</v>
      </c>
      <c r="H157" s="40">
        <f>E157-'май 2018'!E163</f>
        <v>1524</v>
      </c>
      <c r="I157" s="42">
        <f>F157-'май 2018'!F163</f>
        <v>614</v>
      </c>
      <c r="J157" s="51">
        <v>9406</v>
      </c>
      <c r="K157" s="51">
        <v>4386</v>
      </c>
      <c r="L157">
        <f t="shared" si="24"/>
        <v>0</v>
      </c>
      <c r="M157">
        <f t="shared" si="24"/>
        <v>0</v>
      </c>
      <c r="N157" s="57">
        <f t="shared" si="18"/>
        <v>0</v>
      </c>
      <c r="O157" s="57">
        <f t="shared" si="19"/>
        <v>0</v>
      </c>
      <c r="P157" s="57">
        <f t="shared" si="22"/>
        <v>0</v>
      </c>
      <c r="Q157" s="52"/>
      <c r="R157" s="71">
        <f t="shared" si="23"/>
        <v>0</v>
      </c>
      <c r="S157" s="78">
        <f>'янв 2019'!W157</f>
        <v>0</v>
      </c>
      <c r="T157" s="96">
        <f t="shared" si="20"/>
        <v>0</v>
      </c>
      <c r="U157" s="77"/>
      <c r="V157" s="52"/>
      <c r="W157" s="52">
        <f t="shared" si="21"/>
        <v>0</v>
      </c>
    </row>
    <row r="158" spans="1:23" ht="15" thickBot="1">
      <c r="A158" s="3">
        <v>1900250</v>
      </c>
      <c r="B158" s="83">
        <v>43400</v>
      </c>
      <c r="C158" s="4">
        <v>143</v>
      </c>
      <c r="D158" s="94">
        <v>4528</v>
      </c>
      <c r="E158" s="91">
        <v>2343</v>
      </c>
      <c r="F158" s="91">
        <v>1458</v>
      </c>
      <c r="G158" s="4" t="s">
        <v>9</v>
      </c>
      <c r="H158" s="40">
        <f>E158-'май 2018'!E164</f>
        <v>434</v>
      </c>
      <c r="I158" s="42">
        <f>F158-'май 2018'!F164</f>
        <v>207</v>
      </c>
      <c r="J158" s="51">
        <v>2343</v>
      </c>
      <c r="K158" s="51">
        <v>1458</v>
      </c>
      <c r="L158">
        <f t="shared" si="24"/>
        <v>0</v>
      </c>
      <c r="M158">
        <f t="shared" si="24"/>
        <v>0</v>
      </c>
      <c r="N158" s="57">
        <f t="shared" si="18"/>
        <v>0</v>
      </c>
      <c r="O158" s="57">
        <f t="shared" si="19"/>
        <v>0</v>
      </c>
      <c r="P158" s="57">
        <f t="shared" si="22"/>
        <v>0</v>
      </c>
      <c r="Q158" s="52"/>
      <c r="R158" s="102">
        <f t="shared" si="23"/>
        <v>0</v>
      </c>
      <c r="S158" s="104">
        <f>'янв 2019'!W158</f>
        <v>551.92550000000006</v>
      </c>
      <c r="T158" s="96">
        <f t="shared" si="20"/>
        <v>551.92550000000006</v>
      </c>
      <c r="U158" s="77"/>
      <c r="V158" s="52"/>
      <c r="W158" s="52">
        <f t="shared" si="21"/>
        <v>551.92550000000006</v>
      </c>
    </row>
    <row r="159" spans="1:23" ht="15" thickBot="1">
      <c r="A159" s="3">
        <v>1770770</v>
      </c>
      <c r="B159" s="83">
        <v>43400</v>
      </c>
      <c r="C159" s="4">
        <v>144</v>
      </c>
      <c r="D159" s="94">
        <v>1113</v>
      </c>
      <c r="E159" s="91">
        <v>741</v>
      </c>
      <c r="F159" s="91">
        <v>371</v>
      </c>
      <c r="G159" s="4" t="s">
        <v>9</v>
      </c>
      <c r="H159" s="40">
        <f>E159-'май 2018'!E165</f>
        <v>60</v>
      </c>
      <c r="I159" s="42">
        <f>F159-'май 2018'!F165</f>
        <v>14</v>
      </c>
      <c r="J159" s="51">
        <v>741</v>
      </c>
      <c r="K159" s="51">
        <v>371</v>
      </c>
      <c r="L159">
        <f t="shared" si="24"/>
        <v>0</v>
      </c>
      <c r="M159">
        <f t="shared" si="24"/>
        <v>0</v>
      </c>
      <c r="N159" s="57">
        <f t="shared" si="18"/>
        <v>0</v>
      </c>
      <c r="O159" s="57">
        <f t="shared" si="19"/>
        <v>0</v>
      </c>
      <c r="P159" s="57">
        <f t="shared" si="22"/>
        <v>0</v>
      </c>
      <c r="Q159" s="52"/>
      <c r="R159" s="71">
        <f t="shared" si="23"/>
        <v>0</v>
      </c>
      <c r="S159" s="78">
        <f>'янв 2019'!W159</f>
        <v>0</v>
      </c>
      <c r="T159" s="77">
        <f t="shared" si="20"/>
        <v>0</v>
      </c>
      <c r="U159" s="77"/>
      <c r="V159" s="52"/>
      <c r="W159" s="52">
        <f t="shared" si="21"/>
        <v>0</v>
      </c>
    </row>
    <row r="160" spans="1:23" ht="15" thickBot="1">
      <c r="A160" s="3">
        <v>1740112</v>
      </c>
      <c r="B160" s="83">
        <v>43400</v>
      </c>
      <c r="C160" s="4">
        <v>145</v>
      </c>
      <c r="D160" s="94">
        <v>4187</v>
      </c>
      <c r="E160" s="91">
        <v>2919</v>
      </c>
      <c r="F160" s="91">
        <v>890</v>
      </c>
      <c r="G160" s="4" t="s">
        <v>9</v>
      </c>
      <c r="H160" s="40">
        <f>E160-'май 2018'!E166</f>
        <v>292</v>
      </c>
      <c r="I160" s="42">
        <f>F160-'май 2018'!F166</f>
        <v>86</v>
      </c>
      <c r="J160" s="51">
        <v>2919</v>
      </c>
      <c r="K160" s="51">
        <v>890</v>
      </c>
      <c r="L160">
        <f t="shared" si="24"/>
        <v>0</v>
      </c>
      <c r="M160">
        <f t="shared" si="24"/>
        <v>0</v>
      </c>
      <c r="N160" s="57">
        <f t="shared" si="18"/>
        <v>0</v>
      </c>
      <c r="O160" s="57">
        <f t="shared" si="19"/>
        <v>0</v>
      </c>
      <c r="P160" s="57">
        <f t="shared" si="22"/>
        <v>0</v>
      </c>
      <c r="Q160" s="52"/>
      <c r="R160" s="71">
        <f t="shared" si="23"/>
        <v>0</v>
      </c>
      <c r="S160" s="78">
        <f>'янв 2019'!W160</f>
        <v>273.91820000000001</v>
      </c>
      <c r="T160" s="77">
        <f t="shared" si="20"/>
        <v>273.91820000000001</v>
      </c>
      <c r="U160" s="77"/>
      <c r="V160" s="52"/>
      <c r="W160" s="52">
        <f t="shared" si="21"/>
        <v>273.91820000000001</v>
      </c>
    </row>
    <row r="161" spans="1:23" ht="15" thickBot="1">
      <c r="A161" s="3">
        <v>1899173</v>
      </c>
      <c r="B161" s="83">
        <v>43400</v>
      </c>
      <c r="C161" s="4" t="s">
        <v>27</v>
      </c>
      <c r="D161" s="94">
        <v>13193</v>
      </c>
      <c r="E161" s="91">
        <v>8852</v>
      </c>
      <c r="F161" s="91">
        <v>4008</v>
      </c>
      <c r="G161" s="4" t="s">
        <v>9</v>
      </c>
      <c r="H161" s="40">
        <f>E161-'май 2018'!E167</f>
        <v>4064</v>
      </c>
      <c r="I161" s="42">
        <f>F161-'май 2018'!F167</f>
        <v>1989</v>
      </c>
      <c r="J161" s="51">
        <v>8852</v>
      </c>
      <c r="K161" s="51">
        <v>4008</v>
      </c>
      <c r="L161">
        <f t="shared" si="24"/>
        <v>0</v>
      </c>
      <c r="M161">
        <f t="shared" si="24"/>
        <v>0</v>
      </c>
      <c r="N161" s="57">
        <f t="shared" si="18"/>
        <v>0</v>
      </c>
      <c r="O161" s="57">
        <f t="shared" si="19"/>
        <v>0</v>
      </c>
      <c r="P161" s="57">
        <f t="shared" si="22"/>
        <v>0</v>
      </c>
      <c r="Q161" s="52"/>
      <c r="R161" s="71">
        <f t="shared" si="23"/>
        <v>0</v>
      </c>
      <c r="S161" s="78">
        <f>'янв 2019'!W161</f>
        <v>112.72319999999999</v>
      </c>
      <c r="T161" s="88">
        <f t="shared" si="20"/>
        <v>112.72319999999999</v>
      </c>
      <c r="U161" s="77"/>
      <c r="V161" s="52"/>
      <c r="W161" s="52">
        <f t="shared" si="21"/>
        <v>112.72319999999999</v>
      </c>
    </row>
    <row r="162" spans="1:23" ht="15" thickBot="1">
      <c r="A162" s="3">
        <v>1898859</v>
      </c>
      <c r="B162" s="83">
        <v>43400</v>
      </c>
      <c r="C162" s="4">
        <v>146</v>
      </c>
      <c r="D162" s="94">
        <v>8479</v>
      </c>
      <c r="E162" s="91">
        <v>5064</v>
      </c>
      <c r="F162" s="91">
        <v>2203</v>
      </c>
      <c r="G162" s="4" t="s">
        <v>9</v>
      </c>
      <c r="H162" s="40">
        <f>E162-'май 2018'!E168</f>
        <v>-2748</v>
      </c>
      <c r="I162" s="42">
        <f>F162-'май 2018'!F168</f>
        <v>-1273</v>
      </c>
      <c r="J162" s="51">
        <v>5064</v>
      </c>
      <c r="K162" s="51">
        <v>2203</v>
      </c>
      <c r="L162">
        <f t="shared" si="24"/>
        <v>0</v>
      </c>
      <c r="M162">
        <f t="shared" si="24"/>
        <v>0</v>
      </c>
      <c r="N162" s="57">
        <f t="shared" si="18"/>
        <v>0</v>
      </c>
      <c r="O162" s="57">
        <f t="shared" si="19"/>
        <v>0</v>
      </c>
      <c r="P162" s="57">
        <f t="shared" si="22"/>
        <v>0</v>
      </c>
      <c r="Q162" s="52"/>
      <c r="R162" s="71">
        <f t="shared" si="23"/>
        <v>0</v>
      </c>
      <c r="S162" s="78">
        <f>'янв 2019'!W162</f>
        <v>0</v>
      </c>
      <c r="T162" s="96">
        <f t="shared" si="20"/>
        <v>0</v>
      </c>
      <c r="U162" s="77"/>
      <c r="V162" s="52"/>
      <c r="W162" s="52">
        <f t="shared" si="21"/>
        <v>0</v>
      </c>
    </row>
    <row r="163" spans="1:23" ht="27" thickBot="1">
      <c r="A163" s="3">
        <v>1852606</v>
      </c>
      <c r="B163" s="83">
        <v>43400</v>
      </c>
      <c r="C163" s="4" t="s">
        <v>28</v>
      </c>
      <c r="D163" s="92">
        <v>23553</v>
      </c>
      <c r="E163" s="90">
        <v>15420</v>
      </c>
      <c r="F163" s="90">
        <v>8122</v>
      </c>
      <c r="G163" s="56" t="s">
        <v>9</v>
      </c>
      <c r="H163" s="65">
        <f>E163-'май 2018'!E169</f>
        <v>2302</v>
      </c>
      <c r="I163" s="66">
        <f>F163-'май 2018'!F169</f>
        <v>1347</v>
      </c>
      <c r="J163" s="51">
        <v>15220</v>
      </c>
      <c r="K163" s="51">
        <v>8009</v>
      </c>
      <c r="L163" s="55">
        <f t="shared" si="24"/>
        <v>200</v>
      </c>
      <c r="M163" s="55">
        <f t="shared" si="24"/>
        <v>113</v>
      </c>
      <c r="N163" s="57">
        <f t="shared" si="18"/>
        <v>1236</v>
      </c>
      <c r="O163" s="57">
        <f t="shared" si="19"/>
        <v>258.77</v>
      </c>
      <c r="P163" s="71">
        <f t="shared" si="22"/>
        <v>1494.77</v>
      </c>
      <c r="Q163" s="52"/>
      <c r="R163" s="102">
        <f t="shared" si="23"/>
        <v>1539.6131</v>
      </c>
      <c r="S163" s="104">
        <f>'янв 2019'!W163</f>
        <v>0</v>
      </c>
      <c r="T163" s="96">
        <f t="shared" si="20"/>
        <v>1539.6131</v>
      </c>
      <c r="U163" s="62">
        <f>T163</f>
        <v>1539.6131</v>
      </c>
      <c r="V163" s="52"/>
      <c r="W163" s="52">
        <f t="shared" si="21"/>
        <v>0</v>
      </c>
    </row>
    <row r="164" spans="1:23" ht="15" thickBot="1">
      <c r="A164" s="3">
        <v>1844503</v>
      </c>
      <c r="B164" s="83">
        <v>43400</v>
      </c>
      <c r="C164" s="4">
        <v>148</v>
      </c>
      <c r="D164" s="94">
        <v>9124</v>
      </c>
      <c r="E164" s="91">
        <v>7122</v>
      </c>
      <c r="F164" s="91">
        <v>1983</v>
      </c>
      <c r="G164" s="4" t="s">
        <v>9</v>
      </c>
      <c r="H164" s="40">
        <f>E164-'май 2018'!E170</f>
        <v>889</v>
      </c>
      <c r="I164" s="42">
        <f>F164-'май 2018'!F170</f>
        <v>255</v>
      </c>
      <c r="J164" s="51">
        <v>7122</v>
      </c>
      <c r="K164" s="51">
        <v>1983</v>
      </c>
      <c r="L164">
        <f t="shared" si="24"/>
        <v>0</v>
      </c>
      <c r="M164">
        <f t="shared" si="24"/>
        <v>0</v>
      </c>
      <c r="N164" s="57">
        <f t="shared" si="18"/>
        <v>0</v>
      </c>
      <c r="O164" s="57">
        <f t="shared" si="19"/>
        <v>0</v>
      </c>
      <c r="P164" s="57">
        <f t="shared" si="22"/>
        <v>0</v>
      </c>
      <c r="Q164" s="52"/>
      <c r="R164" s="71">
        <f t="shared" si="23"/>
        <v>0</v>
      </c>
      <c r="S164" s="78">
        <f>'янв 2019'!W164</f>
        <v>331.96510000000012</v>
      </c>
      <c r="T164" s="77">
        <f t="shared" si="20"/>
        <v>331.96510000000012</v>
      </c>
      <c r="U164" s="77"/>
      <c r="V164" s="52"/>
      <c r="W164" s="52">
        <f t="shared" si="21"/>
        <v>331.96510000000012</v>
      </c>
    </row>
    <row r="165" spans="1:23" ht="15" thickBot="1">
      <c r="A165" s="3">
        <v>1894449</v>
      </c>
      <c r="B165" s="83">
        <v>43400</v>
      </c>
      <c r="C165" s="4">
        <v>149</v>
      </c>
      <c r="D165" s="94">
        <v>1024</v>
      </c>
      <c r="E165" s="91">
        <v>729</v>
      </c>
      <c r="F165" s="91">
        <v>232</v>
      </c>
      <c r="G165" s="4" t="s">
        <v>9</v>
      </c>
      <c r="H165" s="40">
        <f>E165-'май 2018'!E171</f>
        <v>10</v>
      </c>
      <c r="I165" s="42">
        <f>F165-'май 2018'!F171</f>
        <v>1</v>
      </c>
      <c r="J165" s="51">
        <v>729</v>
      </c>
      <c r="K165" s="51">
        <v>232</v>
      </c>
      <c r="L165">
        <f t="shared" si="24"/>
        <v>0</v>
      </c>
      <c r="M165">
        <f t="shared" si="24"/>
        <v>0</v>
      </c>
      <c r="N165" s="57">
        <f t="shared" si="18"/>
        <v>0</v>
      </c>
      <c r="O165" s="57">
        <f t="shared" si="19"/>
        <v>0</v>
      </c>
      <c r="P165" s="57">
        <f t="shared" si="22"/>
        <v>0</v>
      </c>
      <c r="Q165" s="52"/>
      <c r="R165" s="71">
        <f t="shared" si="23"/>
        <v>0</v>
      </c>
      <c r="S165" s="78">
        <f>'янв 2019'!W165</f>
        <v>18.787200000000002</v>
      </c>
      <c r="T165" s="77">
        <f t="shared" si="20"/>
        <v>18.787200000000002</v>
      </c>
      <c r="U165" s="77"/>
      <c r="V165" s="52"/>
      <c r="W165" s="52">
        <f t="shared" si="21"/>
        <v>18.787200000000002</v>
      </c>
    </row>
    <row r="166" spans="1:23" ht="15" thickBot="1">
      <c r="A166" s="3">
        <v>1897134</v>
      </c>
      <c r="B166" s="83">
        <v>43400</v>
      </c>
      <c r="C166" s="4">
        <v>150</v>
      </c>
      <c r="D166" s="94">
        <v>4167</v>
      </c>
      <c r="E166" s="91">
        <v>3117</v>
      </c>
      <c r="F166" s="91">
        <v>961</v>
      </c>
      <c r="G166" s="4" t="s">
        <v>9</v>
      </c>
      <c r="H166" s="40">
        <f>E166-'май 2018'!E172</f>
        <v>3</v>
      </c>
      <c r="I166" s="42">
        <f>F166-'май 2018'!F172</f>
        <v>1</v>
      </c>
      <c r="J166" s="51">
        <v>3117</v>
      </c>
      <c r="K166" s="51">
        <v>961</v>
      </c>
      <c r="L166">
        <f t="shared" si="24"/>
        <v>0</v>
      </c>
      <c r="M166">
        <f t="shared" si="24"/>
        <v>0</v>
      </c>
      <c r="N166" s="57">
        <f t="shared" si="18"/>
        <v>0</v>
      </c>
      <c r="O166" s="57">
        <f t="shared" si="19"/>
        <v>0</v>
      </c>
      <c r="P166" s="57">
        <f t="shared" si="22"/>
        <v>0</v>
      </c>
      <c r="Q166" s="52"/>
      <c r="R166" s="71">
        <f t="shared" si="23"/>
        <v>0</v>
      </c>
      <c r="S166" s="78">
        <f>'янв 2019'!W166</f>
        <v>370.53219999999999</v>
      </c>
      <c r="T166" s="87">
        <f t="shared" si="20"/>
        <v>370.53219999999999</v>
      </c>
      <c r="U166" s="77"/>
      <c r="V166" s="52"/>
      <c r="W166" s="52">
        <f t="shared" si="21"/>
        <v>370.53219999999999</v>
      </c>
    </row>
    <row r="167" spans="1:23" ht="15" thickBot="1">
      <c r="A167" s="3">
        <v>1899097</v>
      </c>
      <c r="B167" s="83">
        <v>43400</v>
      </c>
      <c r="C167" s="4">
        <v>151</v>
      </c>
      <c r="D167" s="94">
        <v>4449</v>
      </c>
      <c r="E167" s="91">
        <v>2897</v>
      </c>
      <c r="F167" s="91">
        <v>1224</v>
      </c>
      <c r="G167" s="4" t="s">
        <v>9</v>
      </c>
      <c r="H167" s="40">
        <f>E167-'май 2018'!E173</f>
        <v>453</v>
      </c>
      <c r="I167" s="42">
        <f>F167-'май 2018'!F173</f>
        <v>237</v>
      </c>
      <c r="J167" s="51">
        <v>2897</v>
      </c>
      <c r="K167" s="51">
        <v>1224</v>
      </c>
      <c r="L167">
        <f t="shared" si="24"/>
        <v>0</v>
      </c>
      <c r="M167">
        <f t="shared" si="24"/>
        <v>0</v>
      </c>
      <c r="N167" s="57">
        <f t="shared" si="18"/>
        <v>0</v>
      </c>
      <c r="O167" s="57">
        <f t="shared" si="19"/>
        <v>0</v>
      </c>
      <c r="P167" s="57">
        <f t="shared" si="22"/>
        <v>0</v>
      </c>
      <c r="Q167" s="52"/>
      <c r="R167" s="71">
        <f t="shared" si="23"/>
        <v>0</v>
      </c>
      <c r="S167" s="78">
        <f>'янв 2019'!W167</f>
        <v>-640.06629999999996</v>
      </c>
      <c r="T167" s="72">
        <f t="shared" si="20"/>
        <v>-640.06629999999996</v>
      </c>
      <c r="U167" s="77"/>
      <c r="V167" s="52"/>
      <c r="W167" s="54">
        <f t="shared" si="21"/>
        <v>-640.06629999999996</v>
      </c>
    </row>
    <row r="168" spans="1:23" ht="15" thickBot="1">
      <c r="A168" s="3">
        <v>1853571</v>
      </c>
      <c r="B168" s="83">
        <v>43400</v>
      </c>
      <c r="C168" s="4">
        <v>152</v>
      </c>
      <c r="D168" s="94">
        <v>22849</v>
      </c>
      <c r="E168" s="91">
        <v>15097</v>
      </c>
      <c r="F168" s="91">
        <v>5498</v>
      </c>
      <c r="G168" s="4" t="s">
        <v>9</v>
      </c>
      <c r="H168" s="40">
        <f>E168-'май 2018'!E174</f>
        <v>1325</v>
      </c>
      <c r="I168" s="42">
        <f>F168-'май 2018'!F174</f>
        <v>617</v>
      </c>
      <c r="J168" s="51">
        <v>15097</v>
      </c>
      <c r="K168" s="51">
        <v>5498</v>
      </c>
      <c r="L168">
        <f t="shared" si="24"/>
        <v>0</v>
      </c>
      <c r="M168">
        <f t="shared" si="24"/>
        <v>0</v>
      </c>
      <c r="N168" s="57">
        <f t="shared" si="18"/>
        <v>0</v>
      </c>
      <c r="O168" s="57">
        <f t="shared" si="19"/>
        <v>0</v>
      </c>
      <c r="P168" s="57">
        <f t="shared" si="22"/>
        <v>0</v>
      </c>
      <c r="Q168" s="52"/>
      <c r="R168" s="71">
        <f t="shared" si="23"/>
        <v>0</v>
      </c>
      <c r="S168" s="78">
        <f>'янв 2019'!W168</f>
        <v>-0.58279999999967913</v>
      </c>
      <c r="T168" s="103">
        <f t="shared" si="20"/>
        <v>-0.58279999999967913</v>
      </c>
      <c r="U168" s="77"/>
      <c r="V168" s="52"/>
      <c r="W168" s="54">
        <f t="shared" si="21"/>
        <v>-0.58279999999967913</v>
      </c>
    </row>
    <row r="169" spans="1:23" ht="15" thickBot="1">
      <c r="A169" s="3">
        <v>1741005</v>
      </c>
      <c r="B169" s="83">
        <v>43400</v>
      </c>
      <c r="C169" s="4">
        <v>153</v>
      </c>
      <c r="D169" s="94">
        <v>50987</v>
      </c>
      <c r="E169" s="91">
        <v>27574</v>
      </c>
      <c r="F169" s="91">
        <v>16529</v>
      </c>
      <c r="G169" s="4" t="s">
        <v>9</v>
      </c>
      <c r="H169" s="40">
        <f>E169-'май 2018'!E175</f>
        <v>517</v>
      </c>
      <c r="I169" s="42">
        <f>F169-'май 2018'!F175</f>
        <v>253</v>
      </c>
      <c r="J169" s="51">
        <v>27574</v>
      </c>
      <c r="K169" s="51">
        <v>16529</v>
      </c>
      <c r="L169">
        <f t="shared" si="24"/>
        <v>0</v>
      </c>
      <c r="M169">
        <f t="shared" si="24"/>
        <v>0</v>
      </c>
      <c r="N169" s="57">
        <f t="shared" si="18"/>
        <v>0</v>
      </c>
      <c r="O169" s="57">
        <f t="shared" si="19"/>
        <v>0</v>
      </c>
      <c r="P169" s="57">
        <f t="shared" si="22"/>
        <v>0</v>
      </c>
      <c r="Q169" s="52"/>
      <c r="R169" s="102">
        <f t="shared" si="23"/>
        <v>0</v>
      </c>
      <c r="S169" s="104">
        <f>'янв 2019'!W169</f>
        <v>2067.0245999999997</v>
      </c>
      <c r="T169" s="70">
        <f t="shared" si="20"/>
        <v>2067.0245999999997</v>
      </c>
      <c r="U169" s="62">
        <f>T169</f>
        <v>2067.0245999999997</v>
      </c>
      <c r="V169" s="52"/>
      <c r="W169" s="52">
        <f t="shared" si="21"/>
        <v>0</v>
      </c>
    </row>
    <row r="170" spans="1:23" ht="15" thickBot="1">
      <c r="A170" s="6">
        <v>1897507</v>
      </c>
      <c r="B170" s="83">
        <v>43400</v>
      </c>
      <c r="C170" s="4">
        <v>154</v>
      </c>
      <c r="D170" s="94">
        <v>9919</v>
      </c>
      <c r="E170" s="91">
        <v>6654</v>
      </c>
      <c r="F170" s="91">
        <v>3261</v>
      </c>
      <c r="G170" s="8" t="s">
        <v>9</v>
      </c>
      <c r="H170" s="40">
        <f>E170-'май 2018'!E176</f>
        <v>259</v>
      </c>
      <c r="I170" s="42">
        <f>F170-'май 2018'!F176</f>
        <v>82</v>
      </c>
      <c r="J170" s="51">
        <v>6654</v>
      </c>
      <c r="K170" s="51">
        <v>3261</v>
      </c>
      <c r="L170">
        <f t="shared" si="24"/>
        <v>0</v>
      </c>
      <c r="M170">
        <f t="shared" si="24"/>
        <v>0</v>
      </c>
      <c r="N170" s="57">
        <f t="shared" si="18"/>
        <v>0</v>
      </c>
      <c r="O170" s="57">
        <f t="shared" si="19"/>
        <v>0</v>
      </c>
      <c r="P170" s="57">
        <f t="shared" si="22"/>
        <v>0</v>
      </c>
      <c r="Q170" s="52"/>
      <c r="R170" s="71">
        <f t="shared" si="23"/>
        <v>0</v>
      </c>
      <c r="S170" s="78">
        <f>'янв 2019'!W170</f>
        <v>-325.42349999999999</v>
      </c>
      <c r="T170" s="72">
        <f t="shared" si="20"/>
        <v>-325.42349999999999</v>
      </c>
      <c r="U170" s="77"/>
      <c r="V170" s="52"/>
      <c r="W170" s="54">
        <f t="shared" si="21"/>
        <v>-325.42349999999999</v>
      </c>
    </row>
    <row r="171" spans="1:23" ht="15" thickBot="1">
      <c r="A171" s="3">
        <v>1892309</v>
      </c>
      <c r="B171" s="83">
        <v>43400</v>
      </c>
      <c r="C171" s="4">
        <v>155</v>
      </c>
      <c r="D171" s="94">
        <v>3308</v>
      </c>
      <c r="E171" s="91">
        <v>2617</v>
      </c>
      <c r="F171" s="91">
        <v>632</v>
      </c>
      <c r="G171" s="4" t="s">
        <v>9</v>
      </c>
      <c r="H171" s="40">
        <f>E171-'май 2018'!E177</f>
        <v>360</v>
      </c>
      <c r="I171" s="42">
        <f>F171-'май 2018'!F177</f>
        <v>87</v>
      </c>
      <c r="J171" s="51">
        <v>2617</v>
      </c>
      <c r="K171" s="51">
        <v>632</v>
      </c>
      <c r="L171">
        <f t="shared" si="24"/>
        <v>0</v>
      </c>
      <c r="M171">
        <f t="shared" si="24"/>
        <v>0</v>
      </c>
      <c r="N171" s="57">
        <f t="shared" si="18"/>
        <v>0</v>
      </c>
      <c r="O171" s="57">
        <f t="shared" si="19"/>
        <v>0</v>
      </c>
      <c r="P171" s="57">
        <f t="shared" si="22"/>
        <v>0</v>
      </c>
      <c r="Q171" s="52"/>
      <c r="R171" s="71">
        <f t="shared" si="23"/>
        <v>0</v>
      </c>
      <c r="S171" s="78">
        <f>'янв 2019'!W171</f>
        <v>0</v>
      </c>
      <c r="T171" s="77">
        <f t="shared" si="20"/>
        <v>0</v>
      </c>
      <c r="U171" s="77"/>
      <c r="V171" s="52"/>
      <c r="W171" s="52">
        <f t="shared" si="21"/>
        <v>0</v>
      </c>
    </row>
    <row r="172" spans="1:23" ht="15" thickBot="1">
      <c r="A172" s="3">
        <v>1899011</v>
      </c>
      <c r="B172" s="83">
        <v>43400</v>
      </c>
      <c r="C172" s="4">
        <v>156</v>
      </c>
      <c r="D172" s="94">
        <v>18170</v>
      </c>
      <c r="E172" s="91">
        <v>12866</v>
      </c>
      <c r="F172" s="91">
        <v>4757</v>
      </c>
      <c r="G172" s="4" t="s">
        <v>9</v>
      </c>
      <c r="H172" s="40">
        <f>E172-'май 2018'!E178</f>
        <v>1298</v>
      </c>
      <c r="I172" s="42">
        <f>F172-'май 2018'!F178</f>
        <v>402</v>
      </c>
      <c r="J172" s="51">
        <v>12865</v>
      </c>
      <c r="K172" s="51">
        <v>4757</v>
      </c>
      <c r="L172">
        <f t="shared" si="24"/>
        <v>1</v>
      </c>
      <c r="M172">
        <f t="shared" si="24"/>
        <v>0</v>
      </c>
      <c r="N172" s="57">
        <f t="shared" si="18"/>
        <v>6.18</v>
      </c>
      <c r="O172" s="57">
        <f t="shared" si="19"/>
        <v>0</v>
      </c>
      <c r="P172" s="57">
        <f t="shared" si="22"/>
        <v>6.18</v>
      </c>
      <c r="Q172" s="52"/>
      <c r="R172" s="71">
        <f t="shared" si="23"/>
        <v>6.3653999999999993</v>
      </c>
      <c r="S172" s="78">
        <f>'янв 2019'!W172</f>
        <v>0</v>
      </c>
      <c r="T172" s="96">
        <f t="shared" si="20"/>
        <v>6.3653999999999993</v>
      </c>
      <c r="U172" s="77"/>
      <c r="V172" s="52"/>
      <c r="W172" s="52">
        <f t="shared" si="21"/>
        <v>6.3653999999999993</v>
      </c>
    </row>
    <row r="173" spans="1:23" ht="15" thickBot="1">
      <c r="A173" s="3">
        <v>1898974</v>
      </c>
      <c r="B173" s="83">
        <v>43400</v>
      </c>
      <c r="C173" s="4">
        <v>157</v>
      </c>
      <c r="D173" s="94">
        <v>14656</v>
      </c>
      <c r="E173" s="91">
        <v>6463</v>
      </c>
      <c r="F173" s="91">
        <v>5218</v>
      </c>
      <c r="G173" s="4" t="s">
        <v>9</v>
      </c>
      <c r="H173" s="40">
        <f>E173-'май 2018'!E179</f>
        <v>3343</v>
      </c>
      <c r="I173" s="42">
        <f>F173-'май 2018'!F179</f>
        <v>2862</v>
      </c>
      <c r="J173" s="51">
        <v>6323</v>
      </c>
      <c r="K173" s="51">
        <v>5100</v>
      </c>
      <c r="L173">
        <f t="shared" si="24"/>
        <v>140</v>
      </c>
      <c r="M173">
        <f t="shared" si="24"/>
        <v>118</v>
      </c>
      <c r="N173" s="57">
        <f t="shared" si="18"/>
        <v>865.19999999999993</v>
      </c>
      <c r="O173" s="57">
        <f t="shared" si="19"/>
        <v>270.22000000000003</v>
      </c>
      <c r="P173" s="57">
        <f t="shared" si="22"/>
        <v>1135.42</v>
      </c>
      <c r="Q173" s="52">
        <f>'янв 2019'!V173</f>
        <v>-2433.1360999999997</v>
      </c>
      <c r="R173" s="71">
        <f t="shared" si="23"/>
        <v>3602.6187</v>
      </c>
      <c r="S173" s="78">
        <v>0</v>
      </c>
      <c r="T173" s="88">
        <f t="shared" si="20"/>
        <v>3602.6187</v>
      </c>
      <c r="U173" s="77"/>
      <c r="V173" s="52"/>
      <c r="W173" s="52">
        <f t="shared" si="21"/>
        <v>3602.6187</v>
      </c>
    </row>
    <row r="174" spans="1:23" ht="15" thickBot="1">
      <c r="A174" s="3">
        <v>1899285</v>
      </c>
      <c r="B174" s="83">
        <v>43400</v>
      </c>
      <c r="C174" s="4">
        <v>158</v>
      </c>
      <c r="D174" s="94">
        <v>6944</v>
      </c>
      <c r="E174" s="91">
        <v>5063</v>
      </c>
      <c r="F174" s="91">
        <v>1798</v>
      </c>
      <c r="G174" s="4" t="s">
        <v>9</v>
      </c>
      <c r="H174" s="40">
        <f>E174-'май 2018'!E180</f>
        <v>628</v>
      </c>
      <c r="I174" s="42">
        <f>F174-'май 2018'!F180</f>
        <v>246</v>
      </c>
      <c r="J174" s="51">
        <v>5063</v>
      </c>
      <c r="K174" s="51">
        <v>1798</v>
      </c>
      <c r="L174">
        <f t="shared" si="24"/>
        <v>0</v>
      </c>
      <c r="M174">
        <f t="shared" si="24"/>
        <v>0</v>
      </c>
      <c r="N174" s="57">
        <f t="shared" si="18"/>
        <v>0</v>
      </c>
      <c r="O174" s="57">
        <f t="shared" si="19"/>
        <v>0</v>
      </c>
      <c r="P174" s="57">
        <f t="shared" si="22"/>
        <v>0</v>
      </c>
      <c r="Q174" s="52"/>
      <c r="R174" s="71">
        <f t="shared" si="23"/>
        <v>0</v>
      </c>
      <c r="S174" s="78">
        <f>'янв 2019'!W174</f>
        <v>-709.93589999999995</v>
      </c>
      <c r="T174" s="100">
        <f t="shared" si="20"/>
        <v>-709.93589999999995</v>
      </c>
      <c r="U174" s="77"/>
      <c r="V174" s="52"/>
      <c r="W174" s="54">
        <f t="shared" si="21"/>
        <v>-709.93589999999995</v>
      </c>
    </row>
    <row r="175" spans="1:23" ht="15" thickBot="1">
      <c r="A175" s="3">
        <v>1898973</v>
      </c>
      <c r="B175" s="83">
        <v>43400</v>
      </c>
      <c r="C175" s="4">
        <v>159</v>
      </c>
      <c r="D175" s="94">
        <v>10829</v>
      </c>
      <c r="E175" s="91">
        <v>7645</v>
      </c>
      <c r="F175" s="91">
        <v>2215</v>
      </c>
      <c r="G175" s="4" t="s">
        <v>9</v>
      </c>
      <c r="H175" s="40">
        <f>E175-'май 2018'!E181</f>
        <v>647</v>
      </c>
      <c r="I175" s="42">
        <f>F175-'май 2018'!F181</f>
        <v>185</v>
      </c>
      <c r="J175" s="51">
        <v>7645</v>
      </c>
      <c r="K175" s="51">
        <v>2215</v>
      </c>
      <c r="L175">
        <f t="shared" si="24"/>
        <v>0</v>
      </c>
      <c r="M175">
        <f t="shared" si="24"/>
        <v>0</v>
      </c>
      <c r="N175" s="57">
        <f t="shared" si="18"/>
        <v>0</v>
      </c>
      <c r="O175" s="57">
        <f t="shared" si="19"/>
        <v>0</v>
      </c>
      <c r="P175" s="57">
        <f t="shared" si="22"/>
        <v>0</v>
      </c>
      <c r="Q175" s="52"/>
      <c r="R175" s="71">
        <f t="shared" si="23"/>
        <v>0</v>
      </c>
      <c r="S175" s="78">
        <f>'янв 2019'!W175</f>
        <v>0</v>
      </c>
      <c r="T175" s="96">
        <f t="shared" si="20"/>
        <v>0</v>
      </c>
      <c r="U175" s="77"/>
      <c r="V175" s="52"/>
      <c r="W175" s="52">
        <f t="shared" si="21"/>
        <v>0</v>
      </c>
    </row>
    <row r="176" spans="1:23" ht="15" thickBot="1">
      <c r="A176" s="3">
        <v>1851675</v>
      </c>
      <c r="B176" s="83">
        <v>43400</v>
      </c>
      <c r="C176" s="4">
        <v>160</v>
      </c>
      <c r="D176" s="94">
        <v>47739</v>
      </c>
      <c r="E176" s="91">
        <v>31226</v>
      </c>
      <c r="F176" s="91">
        <v>15231</v>
      </c>
      <c r="G176" s="4" t="s">
        <v>9</v>
      </c>
      <c r="H176" s="40">
        <f>E176-'май 2018'!E182</f>
        <v>3905</v>
      </c>
      <c r="I176" s="42">
        <f>F176-'май 2018'!F182</f>
        <v>1681</v>
      </c>
      <c r="J176" s="51">
        <v>30792</v>
      </c>
      <c r="K176" s="51">
        <v>15051</v>
      </c>
      <c r="L176">
        <f t="shared" si="24"/>
        <v>434</v>
      </c>
      <c r="M176">
        <f t="shared" si="24"/>
        <v>180</v>
      </c>
      <c r="N176" s="57">
        <f t="shared" si="18"/>
        <v>2682.12</v>
      </c>
      <c r="O176" s="57">
        <f t="shared" si="19"/>
        <v>412.2</v>
      </c>
      <c r="P176" s="57">
        <f t="shared" si="22"/>
        <v>3094.3199999999997</v>
      </c>
      <c r="Q176" s="52">
        <f>'янв 2019'!V176</f>
        <v>7727.3257000000003</v>
      </c>
      <c r="R176" s="71">
        <f t="shared" si="23"/>
        <v>-4540.1761000000006</v>
      </c>
      <c r="S176" s="78">
        <v>0</v>
      </c>
      <c r="T176" s="100">
        <f t="shared" si="20"/>
        <v>-4540.1761000000006</v>
      </c>
      <c r="U176" s="115">
        <v>5000</v>
      </c>
      <c r="V176" s="52"/>
      <c r="W176" s="54">
        <f t="shared" si="21"/>
        <v>-9540.1761000000006</v>
      </c>
    </row>
    <row r="177" spans="1:23" ht="15" thickBot="1">
      <c r="A177" s="3">
        <v>1899396</v>
      </c>
      <c r="B177" s="83">
        <v>43400</v>
      </c>
      <c r="C177" s="63">
        <v>161</v>
      </c>
      <c r="D177" s="94">
        <v>25727</v>
      </c>
      <c r="E177" s="91">
        <v>15577</v>
      </c>
      <c r="F177" s="91">
        <v>9476</v>
      </c>
      <c r="G177" s="4" t="s">
        <v>9</v>
      </c>
      <c r="H177" s="40">
        <f>E177-'май 2018'!E183</f>
        <v>3106</v>
      </c>
      <c r="I177" s="42">
        <f>F177-'май 2018'!F183</f>
        <v>2214</v>
      </c>
      <c r="J177" s="51">
        <v>15151</v>
      </c>
      <c r="K177" s="51">
        <v>9223</v>
      </c>
      <c r="L177">
        <f t="shared" si="24"/>
        <v>426</v>
      </c>
      <c r="M177">
        <f t="shared" si="24"/>
        <v>253</v>
      </c>
      <c r="N177" s="57">
        <f t="shared" si="18"/>
        <v>2632.68</v>
      </c>
      <c r="O177" s="57">
        <f t="shared" si="19"/>
        <v>579.37</v>
      </c>
      <c r="P177" s="57">
        <f t="shared" si="22"/>
        <v>3212.0499999999997</v>
      </c>
      <c r="Q177" s="52"/>
      <c r="R177" s="102">
        <f t="shared" si="23"/>
        <v>3308.4114999999997</v>
      </c>
      <c r="S177" s="104">
        <f>'янв 2019'!W177</f>
        <v>0</v>
      </c>
      <c r="T177" s="96">
        <f t="shared" si="20"/>
        <v>3308.4114999999997</v>
      </c>
      <c r="U177" s="62">
        <f>T177</f>
        <v>3308.4114999999997</v>
      </c>
      <c r="V177" s="52"/>
      <c r="W177" s="52">
        <f t="shared" si="21"/>
        <v>0</v>
      </c>
    </row>
    <row r="178" spans="1:23" ht="15" thickBot="1">
      <c r="A178" s="92">
        <v>1771036</v>
      </c>
      <c r="B178" s="93">
        <v>43464</v>
      </c>
      <c r="C178" s="63" t="s">
        <v>68</v>
      </c>
      <c r="D178" s="92">
        <v>138</v>
      </c>
      <c r="E178" s="90">
        <v>88</v>
      </c>
      <c r="F178" s="90">
        <v>50</v>
      </c>
      <c r="G178" s="4"/>
      <c r="H178" s="40"/>
      <c r="I178" s="42"/>
      <c r="J178" s="51">
        <v>88</v>
      </c>
      <c r="K178" s="51">
        <v>50</v>
      </c>
      <c r="L178">
        <f t="shared" si="24"/>
        <v>0</v>
      </c>
      <c r="M178">
        <f t="shared" si="24"/>
        <v>0</v>
      </c>
      <c r="N178" s="57">
        <f t="shared" si="18"/>
        <v>0</v>
      </c>
      <c r="O178" s="57">
        <f t="shared" si="19"/>
        <v>0</v>
      </c>
      <c r="P178" s="57">
        <f t="shared" si="22"/>
        <v>0</v>
      </c>
      <c r="Q178" s="52">
        <f>'янв 2019'!V178</f>
        <v>-6.369199999999978</v>
      </c>
      <c r="R178" s="71">
        <f t="shared" si="23"/>
        <v>6.369199999999978</v>
      </c>
      <c r="S178" s="78">
        <v>0</v>
      </c>
      <c r="T178" s="99">
        <f t="shared" si="20"/>
        <v>6.369199999999978</v>
      </c>
      <c r="U178" s="77"/>
      <c r="V178" s="52"/>
      <c r="W178" s="52">
        <f t="shared" si="21"/>
        <v>6.369199999999978</v>
      </c>
    </row>
    <row r="179" spans="1:23" ht="15" thickBot="1">
      <c r="A179" s="3">
        <v>1892485</v>
      </c>
      <c r="B179" s="83">
        <v>43400</v>
      </c>
      <c r="C179" s="4">
        <v>162</v>
      </c>
      <c r="D179" s="94">
        <v>4</v>
      </c>
      <c r="E179" s="91">
        <v>2</v>
      </c>
      <c r="F179" s="91">
        <v>0</v>
      </c>
      <c r="G179" s="4" t="s">
        <v>9</v>
      </c>
      <c r="H179" s="40">
        <f>E179-'май 2018'!E184</f>
        <v>0</v>
      </c>
      <c r="I179" s="42">
        <f>F179-'май 2018'!F184</f>
        <v>0</v>
      </c>
      <c r="J179" s="51">
        <v>2</v>
      </c>
      <c r="K179" s="51">
        <v>0</v>
      </c>
      <c r="L179">
        <f t="shared" si="24"/>
        <v>0</v>
      </c>
      <c r="M179">
        <f t="shared" si="24"/>
        <v>0</v>
      </c>
      <c r="N179" s="57">
        <f t="shared" si="18"/>
        <v>0</v>
      </c>
      <c r="O179" s="57">
        <f t="shared" si="19"/>
        <v>0</v>
      </c>
      <c r="P179" s="57">
        <f t="shared" si="22"/>
        <v>0</v>
      </c>
      <c r="Q179" s="52"/>
      <c r="R179" s="71">
        <f t="shared" si="23"/>
        <v>0</v>
      </c>
      <c r="S179" s="78">
        <f>'янв 2019'!W179</f>
        <v>0</v>
      </c>
      <c r="T179" s="77">
        <f t="shared" si="20"/>
        <v>0</v>
      </c>
      <c r="U179" s="77"/>
      <c r="V179" s="52"/>
      <c r="W179" s="52">
        <f t="shared" si="21"/>
        <v>0</v>
      </c>
    </row>
    <row r="180" spans="1:23" ht="15" thickBot="1">
      <c r="A180" s="3">
        <v>1844150</v>
      </c>
      <c r="B180" s="83">
        <v>43400</v>
      </c>
      <c r="C180" s="4">
        <v>163</v>
      </c>
      <c r="D180" s="94">
        <v>9255</v>
      </c>
      <c r="E180" s="91">
        <v>5571</v>
      </c>
      <c r="F180" s="91">
        <v>3671</v>
      </c>
      <c r="G180" s="4" t="s">
        <v>9</v>
      </c>
      <c r="H180" s="40">
        <f>E180-'май 2018'!E185</f>
        <v>969</v>
      </c>
      <c r="I180" s="42">
        <f>F180-'май 2018'!F185</f>
        <v>693</v>
      </c>
      <c r="J180" s="51">
        <v>5571</v>
      </c>
      <c r="K180" s="51">
        <v>3671</v>
      </c>
      <c r="L180">
        <f t="shared" si="24"/>
        <v>0</v>
      </c>
      <c r="M180">
        <f t="shared" si="24"/>
        <v>0</v>
      </c>
      <c r="N180" s="57">
        <f t="shared" si="18"/>
        <v>0</v>
      </c>
      <c r="O180" s="57">
        <f t="shared" si="19"/>
        <v>0</v>
      </c>
      <c r="P180" s="57">
        <f t="shared" si="22"/>
        <v>0</v>
      </c>
      <c r="Q180" s="52"/>
      <c r="R180" s="71">
        <f t="shared" si="23"/>
        <v>0</v>
      </c>
      <c r="S180" s="78">
        <f>'янв 2019'!W180</f>
        <v>12.524800000000001</v>
      </c>
      <c r="T180" s="77">
        <f t="shared" si="20"/>
        <v>12.524800000000001</v>
      </c>
      <c r="U180" s="77"/>
      <c r="V180" s="52"/>
      <c r="W180" s="52">
        <f t="shared" si="21"/>
        <v>12.524800000000001</v>
      </c>
    </row>
    <row r="181" spans="1:23" ht="15" thickBot="1">
      <c r="A181" s="3">
        <v>1847550</v>
      </c>
      <c r="B181" s="83">
        <v>43400</v>
      </c>
      <c r="C181" s="4">
        <v>164</v>
      </c>
      <c r="D181" s="94">
        <v>10636</v>
      </c>
      <c r="E181" s="91">
        <v>6096</v>
      </c>
      <c r="F181" s="91">
        <v>4269</v>
      </c>
      <c r="G181" s="4" t="s">
        <v>9</v>
      </c>
      <c r="H181" s="40">
        <f>E181-'май 2018'!E186</f>
        <v>850</v>
      </c>
      <c r="I181" s="42">
        <f>F181-'май 2018'!F186</f>
        <v>662</v>
      </c>
      <c r="J181" s="51">
        <v>6096</v>
      </c>
      <c r="K181" s="51">
        <v>4269</v>
      </c>
      <c r="L181">
        <f t="shared" ref="L181:M212" si="25">E181-J181</f>
        <v>0</v>
      </c>
      <c r="M181">
        <f t="shared" si="25"/>
        <v>0</v>
      </c>
      <c r="N181" s="57">
        <f t="shared" si="18"/>
        <v>0</v>
      </c>
      <c r="O181" s="57">
        <f t="shared" si="19"/>
        <v>0</v>
      </c>
      <c r="P181" s="57">
        <f t="shared" si="22"/>
        <v>0</v>
      </c>
      <c r="Q181" s="52"/>
      <c r="R181" s="71">
        <f t="shared" si="23"/>
        <v>0</v>
      </c>
      <c r="S181" s="78">
        <f>'янв 2019'!W181</f>
        <v>0</v>
      </c>
      <c r="T181" s="96">
        <f t="shared" si="20"/>
        <v>0</v>
      </c>
      <c r="U181" s="77"/>
      <c r="V181" s="52"/>
      <c r="W181" s="52">
        <f t="shared" si="21"/>
        <v>0</v>
      </c>
    </row>
    <row r="182" spans="1:23" ht="15" thickBot="1">
      <c r="A182" s="3">
        <v>1895259</v>
      </c>
      <c r="B182" s="83">
        <v>43400</v>
      </c>
      <c r="C182" s="4">
        <v>165</v>
      </c>
      <c r="D182" s="94">
        <v>10480</v>
      </c>
      <c r="E182" s="91">
        <v>6334</v>
      </c>
      <c r="F182" s="91">
        <v>4126</v>
      </c>
      <c r="G182" s="4" t="s">
        <v>9</v>
      </c>
      <c r="H182" s="40">
        <f>E182-'май 2018'!E187</f>
        <v>2305</v>
      </c>
      <c r="I182" s="42">
        <f>F182-'май 2018'!F187</f>
        <v>1156</v>
      </c>
      <c r="J182" s="51">
        <v>6078</v>
      </c>
      <c r="K182" s="51">
        <v>3973</v>
      </c>
      <c r="L182">
        <f t="shared" si="25"/>
        <v>256</v>
      </c>
      <c r="M182">
        <f t="shared" si="25"/>
        <v>153</v>
      </c>
      <c r="N182" s="57">
        <f t="shared" si="18"/>
        <v>1582.08</v>
      </c>
      <c r="O182" s="57">
        <f t="shared" si="19"/>
        <v>350.37</v>
      </c>
      <c r="P182" s="57">
        <f t="shared" si="22"/>
        <v>1932.4499999999998</v>
      </c>
      <c r="Q182" s="52">
        <f>'янв 2019'!V182</f>
        <v>-100.79009999999971</v>
      </c>
      <c r="R182" s="102">
        <f t="shared" si="23"/>
        <v>2091.2135999999996</v>
      </c>
      <c r="S182" s="104">
        <v>0</v>
      </c>
      <c r="T182" s="96">
        <f t="shared" si="20"/>
        <v>2091.2135999999996</v>
      </c>
      <c r="U182" s="62">
        <v>2200</v>
      </c>
      <c r="V182" s="52">
        <f>U182-T182</f>
        <v>108.78640000000041</v>
      </c>
      <c r="W182" s="54">
        <f t="shared" si="21"/>
        <v>-108.78640000000041</v>
      </c>
    </row>
    <row r="183" spans="1:23" ht="15" thickBot="1">
      <c r="A183" s="3">
        <v>1895492</v>
      </c>
      <c r="B183" s="83">
        <v>43400</v>
      </c>
      <c r="C183" s="4">
        <v>166</v>
      </c>
      <c r="D183" s="94">
        <v>4003</v>
      </c>
      <c r="E183" s="91">
        <v>2760</v>
      </c>
      <c r="F183" s="91">
        <v>1134</v>
      </c>
      <c r="G183" s="4" t="s">
        <v>9</v>
      </c>
      <c r="H183" s="40">
        <f>E183-'май 2018'!E188</f>
        <v>357</v>
      </c>
      <c r="I183" s="42">
        <f>F183-'май 2018'!F188</f>
        <v>165</v>
      </c>
      <c r="J183" s="51">
        <v>2732</v>
      </c>
      <c r="K183" s="51">
        <v>1120</v>
      </c>
      <c r="L183">
        <f t="shared" si="25"/>
        <v>28</v>
      </c>
      <c r="M183">
        <f t="shared" si="25"/>
        <v>14</v>
      </c>
      <c r="N183" s="57">
        <f t="shared" si="18"/>
        <v>173.04</v>
      </c>
      <c r="O183" s="57">
        <f t="shared" si="19"/>
        <v>32.06</v>
      </c>
      <c r="P183" s="57">
        <f t="shared" si="22"/>
        <v>205.1</v>
      </c>
      <c r="Q183" s="52"/>
      <c r="R183" s="102">
        <f t="shared" si="23"/>
        <v>211.25299999999999</v>
      </c>
      <c r="S183" s="104">
        <f>'янв 2019'!W183</f>
        <v>0</v>
      </c>
      <c r="T183" s="96">
        <f t="shared" si="20"/>
        <v>211.25299999999999</v>
      </c>
      <c r="U183" s="62">
        <f>T183</f>
        <v>211.25299999999999</v>
      </c>
      <c r="V183" s="52"/>
      <c r="W183" s="52">
        <f t="shared" si="21"/>
        <v>0</v>
      </c>
    </row>
    <row r="184" spans="1:23" ht="15" thickBot="1">
      <c r="A184" s="3">
        <v>1899219</v>
      </c>
      <c r="B184" s="83">
        <v>43400</v>
      </c>
      <c r="C184" s="4" t="s">
        <v>29</v>
      </c>
      <c r="D184" s="94">
        <v>6367</v>
      </c>
      <c r="E184" s="91">
        <v>3599</v>
      </c>
      <c r="F184" s="91">
        <v>2389</v>
      </c>
      <c r="G184" s="4" t="s">
        <v>9</v>
      </c>
      <c r="H184" s="40">
        <f>E184-'май 2018'!E189</f>
        <v>744</v>
      </c>
      <c r="I184" s="42">
        <f>F184-'май 2018'!F189</f>
        <v>541</v>
      </c>
      <c r="J184" s="51">
        <v>3599</v>
      </c>
      <c r="K184" s="51">
        <v>2389</v>
      </c>
      <c r="L184">
        <f t="shared" si="25"/>
        <v>0</v>
      </c>
      <c r="M184">
        <f t="shared" si="25"/>
        <v>0</v>
      </c>
      <c r="N184" s="57">
        <f t="shared" si="18"/>
        <v>0</v>
      </c>
      <c r="O184" s="57">
        <f t="shared" si="19"/>
        <v>0</v>
      </c>
      <c r="P184" s="57">
        <f t="shared" si="22"/>
        <v>0</v>
      </c>
      <c r="Q184" s="52"/>
      <c r="R184" s="102">
        <f t="shared" si="23"/>
        <v>0</v>
      </c>
      <c r="S184" s="104">
        <f>'янв 2019'!W184</f>
        <v>185.50299999999999</v>
      </c>
      <c r="T184" s="96">
        <f t="shared" si="20"/>
        <v>185.50299999999999</v>
      </c>
      <c r="U184" s="77"/>
      <c r="V184" s="52"/>
      <c r="W184" s="52">
        <f t="shared" si="21"/>
        <v>185.50299999999999</v>
      </c>
    </row>
    <row r="185" spans="1:23" ht="15" thickBot="1">
      <c r="A185" s="3">
        <v>1706423</v>
      </c>
      <c r="B185" s="83">
        <v>43400</v>
      </c>
      <c r="C185" s="4">
        <v>167</v>
      </c>
      <c r="D185" s="94">
        <v>5020</v>
      </c>
      <c r="E185" s="91">
        <v>3744</v>
      </c>
      <c r="F185" s="91">
        <v>1224</v>
      </c>
      <c r="G185" s="4" t="s">
        <v>9</v>
      </c>
      <c r="H185" s="40">
        <f>E185-'май 2018'!E190</f>
        <v>441</v>
      </c>
      <c r="I185" s="42">
        <f>F185-'май 2018'!F190</f>
        <v>139</v>
      </c>
      <c r="J185" s="51">
        <v>3744</v>
      </c>
      <c r="K185" s="51">
        <v>1224</v>
      </c>
      <c r="L185">
        <f t="shared" si="25"/>
        <v>0</v>
      </c>
      <c r="M185">
        <f t="shared" si="25"/>
        <v>0</v>
      </c>
      <c r="N185" s="57">
        <f t="shared" si="18"/>
        <v>0</v>
      </c>
      <c r="O185" s="57">
        <f t="shared" si="19"/>
        <v>0</v>
      </c>
      <c r="P185" s="57">
        <f t="shared" si="22"/>
        <v>0</v>
      </c>
      <c r="Q185" s="52"/>
      <c r="R185" s="71">
        <f t="shared" si="23"/>
        <v>0</v>
      </c>
      <c r="S185" s="78">
        <f>'янв 2019'!W185</f>
        <v>0</v>
      </c>
      <c r="T185" s="96">
        <f t="shared" si="20"/>
        <v>0</v>
      </c>
      <c r="U185" s="77"/>
      <c r="V185" s="52"/>
      <c r="W185" s="52">
        <f t="shared" si="21"/>
        <v>0</v>
      </c>
    </row>
    <row r="186" spans="1:23" ht="15" thickBot="1">
      <c r="A186" s="3">
        <v>1897839</v>
      </c>
      <c r="B186" s="83">
        <v>43400</v>
      </c>
      <c r="C186" s="4">
        <v>168</v>
      </c>
      <c r="D186" s="94">
        <v>5444</v>
      </c>
      <c r="E186" s="91">
        <v>3489</v>
      </c>
      <c r="F186" s="91">
        <v>1147</v>
      </c>
      <c r="G186" s="4" t="s">
        <v>9</v>
      </c>
      <c r="H186" s="40">
        <f>E186-'май 2018'!E191</f>
        <v>338</v>
      </c>
      <c r="I186" s="42">
        <f>F186-'май 2018'!F191</f>
        <v>74</v>
      </c>
      <c r="J186" s="51">
        <v>3489</v>
      </c>
      <c r="K186" s="51">
        <v>1147</v>
      </c>
      <c r="L186">
        <f t="shared" si="25"/>
        <v>0</v>
      </c>
      <c r="M186">
        <f t="shared" si="25"/>
        <v>0</v>
      </c>
      <c r="N186" s="57">
        <f t="shared" si="18"/>
        <v>0</v>
      </c>
      <c r="O186" s="57">
        <f t="shared" si="19"/>
        <v>0</v>
      </c>
      <c r="P186" s="57">
        <f t="shared" si="22"/>
        <v>0</v>
      </c>
      <c r="Q186" s="52"/>
      <c r="R186" s="71">
        <f t="shared" si="23"/>
        <v>0</v>
      </c>
      <c r="S186" s="78">
        <f>'янв 2019'!W186</f>
        <v>12.524800000000001</v>
      </c>
      <c r="T186" s="96">
        <f t="shared" si="20"/>
        <v>12.524800000000001</v>
      </c>
      <c r="U186" s="77"/>
      <c r="V186" s="52"/>
      <c r="W186" s="52">
        <f t="shared" si="21"/>
        <v>12.524800000000001</v>
      </c>
    </row>
    <row r="187" spans="1:23" ht="15" thickBot="1">
      <c r="A187" s="3">
        <v>1897681</v>
      </c>
      <c r="B187" s="83">
        <v>43400</v>
      </c>
      <c r="C187" s="4">
        <v>169</v>
      </c>
      <c r="D187" s="94">
        <v>3825</v>
      </c>
      <c r="E187" s="91">
        <v>2185</v>
      </c>
      <c r="F187" s="91">
        <v>1531</v>
      </c>
      <c r="G187" s="4" t="s">
        <v>9</v>
      </c>
      <c r="H187" s="40">
        <f>E187-'май 2018'!E192</f>
        <v>931</v>
      </c>
      <c r="I187" s="42">
        <f>F187-'май 2018'!F192</f>
        <v>595</v>
      </c>
      <c r="J187" s="51">
        <v>2185</v>
      </c>
      <c r="K187" s="51">
        <v>1531</v>
      </c>
      <c r="L187">
        <f t="shared" si="25"/>
        <v>0</v>
      </c>
      <c r="M187">
        <f t="shared" si="25"/>
        <v>0</v>
      </c>
      <c r="N187" s="57">
        <f t="shared" si="18"/>
        <v>0</v>
      </c>
      <c r="O187" s="57">
        <f t="shared" si="19"/>
        <v>0</v>
      </c>
      <c r="P187" s="57">
        <f t="shared" si="22"/>
        <v>0</v>
      </c>
      <c r="Q187" s="52">
        <f>'янв 2019'!V187</f>
        <v>-5.0999999998566636E-3</v>
      </c>
      <c r="R187" s="71">
        <f t="shared" si="23"/>
        <v>5.0999999998566636E-3</v>
      </c>
      <c r="S187" s="78">
        <v>0</v>
      </c>
      <c r="T187" s="96">
        <f t="shared" si="20"/>
        <v>5.0999999998566636E-3</v>
      </c>
      <c r="U187" s="77"/>
      <c r="V187" s="52"/>
      <c r="W187" s="52">
        <f t="shared" si="21"/>
        <v>5.0999999998566636E-3</v>
      </c>
    </row>
    <row r="188" spans="1:23" ht="15" thickBot="1">
      <c r="A188" s="3">
        <v>1771061</v>
      </c>
      <c r="B188" s="83">
        <v>43400</v>
      </c>
      <c r="C188" s="4">
        <v>170</v>
      </c>
      <c r="D188" s="94">
        <v>6551</v>
      </c>
      <c r="E188" s="91">
        <v>3834</v>
      </c>
      <c r="F188" s="91">
        <v>1115</v>
      </c>
      <c r="G188" s="4" t="s">
        <v>9</v>
      </c>
      <c r="H188" s="40">
        <f>E188-'май 2018'!E193</f>
        <v>111</v>
      </c>
      <c r="I188" s="42">
        <f>F188-'май 2018'!F193</f>
        <v>48</v>
      </c>
      <c r="J188" s="51">
        <v>3834</v>
      </c>
      <c r="K188" s="51">
        <v>1115</v>
      </c>
      <c r="L188">
        <f t="shared" si="25"/>
        <v>0</v>
      </c>
      <c r="M188">
        <f t="shared" si="25"/>
        <v>0</v>
      </c>
      <c r="N188" s="57">
        <f t="shared" si="18"/>
        <v>0</v>
      </c>
      <c r="O188" s="57">
        <f t="shared" si="19"/>
        <v>0</v>
      </c>
      <c r="P188" s="57">
        <f t="shared" si="22"/>
        <v>0</v>
      </c>
      <c r="Q188" s="52"/>
      <c r="R188" s="71">
        <f t="shared" si="23"/>
        <v>0</v>
      </c>
      <c r="S188" s="78">
        <f>'янв 2019'!W188</f>
        <v>-328.37049999999999</v>
      </c>
      <c r="T188" s="72">
        <f t="shared" si="20"/>
        <v>-328.37049999999999</v>
      </c>
      <c r="U188" s="77"/>
      <c r="V188" s="52"/>
      <c r="W188" s="54">
        <f t="shared" si="21"/>
        <v>-328.37049999999999</v>
      </c>
    </row>
    <row r="189" spans="1:23" ht="15" thickBot="1">
      <c r="A189" s="3">
        <v>1896588</v>
      </c>
      <c r="B189" s="83">
        <v>43400</v>
      </c>
      <c r="C189" s="4">
        <v>171</v>
      </c>
      <c r="D189" s="94">
        <v>4607</v>
      </c>
      <c r="E189" s="91">
        <v>2868</v>
      </c>
      <c r="F189" s="91">
        <v>1645</v>
      </c>
      <c r="G189" s="4" t="s">
        <v>9</v>
      </c>
      <c r="H189" s="40">
        <f>E189-'май 2018'!E194</f>
        <v>312</v>
      </c>
      <c r="I189" s="42">
        <f>F189-'май 2018'!F194</f>
        <v>196</v>
      </c>
      <c r="J189" s="51">
        <v>2868</v>
      </c>
      <c r="K189" s="51">
        <v>1645</v>
      </c>
      <c r="L189">
        <f t="shared" si="25"/>
        <v>0</v>
      </c>
      <c r="M189">
        <f t="shared" si="25"/>
        <v>0</v>
      </c>
      <c r="N189" s="57">
        <f t="shared" si="18"/>
        <v>0</v>
      </c>
      <c r="O189" s="57">
        <f t="shared" si="19"/>
        <v>0</v>
      </c>
      <c r="P189" s="57">
        <f t="shared" si="22"/>
        <v>0</v>
      </c>
      <c r="Q189" s="52"/>
      <c r="R189" s="71">
        <f t="shared" si="23"/>
        <v>0</v>
      </c>
      <c r="S189" s="78">
        <f>'янв 2019'!W189</f>
        <v>0</v>
      </c>
      <c r="T189" s="96">
        <f t="shared" si="20"/>
        <v>0</v>
      </c>
      <c r="U189" s="77"/>
      <c r="V189" s="52"/>
      <c r="W189" s="52">
        <f t="shared" si="21"/>
        <v>0</v>
      </c>
    </row>
    <row r="190" spans="1:23" ht="15" thickBot="1">
      <c r="A190" s="3">
        <v>1896729</v>
      </c>
      <c r="B190" s="83">
        <v>43400</v>
      </c>
      <c r="C190" s="4">
        <v>172</v>
      </c>
      <c r="D190" s="94">
        <v>12990</v>
      </c>
      <c r="E190" s="91">
        <v>8378</v>
      </c>
      <c r="F190" s="91">
        <v>4405</v>
      </c>
      <c r="G190" s="4" t="s">
        <v>9</v>
      </c>
      <c r="H190" s="40">
        <f>E190-'май 2018'!E195</f>
        <v>760</v>
      </c>
      <c r="I190" s="42">
        <f>F190-'май 2018'!F195</f>
        <v>394</v>
      </c>
      <c r="J190" s="51">
        <v>8378</v>
      </c>
      <c r="K190" s="51">
        <v>4405</v>
      </c>
      <c r="L190">
        <f t="shared" si="25"/>
        <v>0</v>
      </c>
      <c r="M190">
        <f t="shared" si="25"/>
        <v>0</v>
      </c>
      <c r="N190" s="57">
        <f t="shared" si="18"/>
        <v>0</v>
      </c>
      <c r="O190" s="57">
        <f t="shared" si="19"/>
        <v>0</v>
      </c>
      <c r="P190" s="57">
        <f t="shared" si="22"/>
        <v>0</v>
      </c>
      <c r="Q190" s="52"/>
      <c r="R190" s="71">
        <f t="shared" si="23"/>
        <v>0</v>
      </c>
      <c r="S190" s="78">
        <f>'янв 2019'!W190</f>
        <v>0</v>
      </c>
      <c r="T190" s="77">
        <f>R190+S190</f>
        <v>0</v>
      </c>
      <c r="U190" s="77"/>
      <c r="V190" s="52"/>
      <c r="W190" s="52">
        <f t="shared" si="21"/>
        <v>0</v>
      </c>
    </row>
    <row r="191" spans="1:23" ht="15" thickBot="1">
      <c r="A191" s="3">
        <v>1826974</v>
      </c>
      <c r="B191" s="83">
        <v>43400</v>
      </c>
      <c r="C191" s="4">
        <v>173</v>
      </c>
      <c r="D191" s="94">
        <v>4937</v>
      </c>
      <c r="E191" s="91">
        <v>3216</v>
      </c>
      <c r="F191" s="91">
        <v>1147</v>
      </c>
      <c r="G191" s="4" t="s">
        <v>9</v>
      </c>
      <c r="H191" s="40">
        <f>E191-'май 2018'!E196</f>
        <v>136</v>
      </c>
      <c r="I191" s="42">
        <f>F191-'май 2018'!F196</f>
        <v>61</v>
      </c>
      <c r="J191" s="51">
        <v>3216</v>
      </c>
      <c r="K191" s="51">
        <v>1147</v>
      </c>
      <c r="L191">
        <f t="shared" si="25"/>
        <v>0</v>
      </c>
      <c r="M191">
        <f t="shared" si="25"/>
        <v>0</v>
      </c>
      <c r="N191" s="57">
        <f t="shared" si="18"/>
        <v>0</v>
      </c>
      <c r="O191" s="57">
        <f t="shared" si="19"/>
        <v>0</v>
      </c>
      <c r="P191" s="57">
        <f t="shared" si="22"/>
        <v>0</v>
      </c>
      <c r="Q191" s="52"/>
      <c r="R191" s="71">
        <f t="shared" si="23"/>
        <v>0</v>
      </c>
      <c r="S191" s="78">
        <f>'янв 2019'!W191</f>
        <v>-137.89529999999999</v>
      </c>
      <c r="T191" s="100">
        <f t="shared" si="20"/>
        <v>-137.89529999999999</v>
      </c>
      <c r="U191" s="77"/>
      <c r="V191" s="52"/>
      <c r="W191" s="54">
        <f t="shared" si="21"/>
        <v>-137.89529999999999</v>
      </c>
    </row>
    <row r="192" spans="1:23" ht="15" thickBot="1">
      <c r="A192" s="3">
        <v>1887627</v>
      </c>
      <c r="B192" s="83">
        <v>43400</v>
      </c>
      <c r="C192" s="4">
        <v>174</v>
      </c>
      <c r="D192" s="94">
        <v>19846</v>
      </c>
      <c r="E192" s="91">
        <v>12667</v>
      </c>
      <c r="F192" s="91">
        <v>6483</v>
      </c>
      <c r="G192" s="4" t="s">
        <v>9</v>
      </c>
      <c r="H192" s="40">
        <f>E192-'май 2018'!E197</f>
        <v>599</v>
      </c>
      <c r="I192" s="42">
        <f>F192-'май 2018'!F197</f>
        <v>268</v>
      </c>
      <c r="J192" s="51">
        <v>12665</v>
      </c>
      <c r="K192" s="51">
        <v>6482</v>
      </c>
      <c r="L192">
        <f t="shared" si="25"/>
        <v>2</v>
      </c>
      <c r="M192">
        <f t="shared" si="25"/>
        <v>1</v>
      </c>
      <c r="N192" s="57">
        <f t="shared" si="18"/>
        <v>12.36</v>
      </c>
      <c r="O192" s="57">
        <f t="shared" si="19"/>
        <v>2.29</v>
      </c>
      <c r="P192" s="57">
        <f t="shared" si="22"/>
        <v>14.649999999999999</v>
      </c>
      <c r="Q192" s="52"/>
      <c r="R192" s="71">
        <f t="shared" si="23"/>
        <v>15.089499999999999</v>
      </c>
      <c r="S192" s="78">
        <f>'янв 2019'!W192</f>
        <v>194.63730000000004</v>
      </c>
      <c r="T192" s="77">
        <f t="shared" si="20"/>
        <v>209.72680000000003</v>
      </c>
      <c r="U192" s="77"/>
      <c r="V192" s="52"/>
      <c r="W192" s="52">
        <f t="shared" si="21"/>
        <v>209.72680000000003</v>
      </c>
    </row>
    <row r="193" spans="1:23" ht="15" thickBot="1">
      <c r="A193" s="3">
        <v>1853779</v>
      </c>
      <c r="B193" s="83">
        <v>43400</v>
      </c>
      <c r="C193" s="4">
        <v>175</v>
      </c>
      <c r="D193" s="94">
        <v>10945</v>
      </c>
      <c r="E193" s="91">
        <v>6548</v>
      </c>
      <c r="F193" s="91">
        <v>1989</v>
      </c>
      <c r="G193" s="56" t="s">
        <v>9</v>
      </c>
      <c r="H193" s="65">
        <f>E193-'май 2018'!E198</f>
        <v>623</v>
      </c>
      <c r="I193" s="66">
        <f>F193-'май 2018'!F198</f>
        <v>191</v>
      </c>
      <c r="J193" s="51">
        <v>6491</v>
      </c>
      <c r="K193" s="51">
        <v>1970</v>
      </c>
      <c r="L193" s="55">
        <f t="shared" si="25"/>
        <v>57</v>
      </c>
      <c r="M193" s="55">
        <f t="shared" si="25"/>
        <v>19</v>
      </c>
      <c r="N193" s="57">
        <f t="shared" si="18"/>
        <v>352.26</v>
      </c>
      <c r="O193" s="57">
        <f t="shared" si="19"/>
        <v>43.51</v>
      </c>
      <c r="P193" s="57">
        <f t="shared" si="22"/>
        <v>395.77</v>
      </c>
      <c r="Q193" s="52"/>
      <c r="R193" s="102">
        <f t="shared" si="23"/>
        <v>407.6431</v>
      </c>
      <c r="S193" s="104">
        <f>'янв 2019'!W193</f>
        <v>0</v>
      </c>
      <c r="T193" s="96">
        <f t="shared" si="20"/>
        <v>407.6431</v>
      </c>
      <c r="U193" s="62">
        <f>T193</f>
        <v>407.6431</v>
      </c>
      <c r="V193" s="52"/>
      <c r="W193" s="52">
        <f t="shared" si="21"/>
        <v>0</v>
      </c>
    </row>
    <row r="194" spans="1:23" ht="15" thickBot="1">
      <c r="A194" s="3">
        <v>1893362</v>
      </c>
      <c r="B194" s="83">
        <v>43400</v>
      </c>
      <c r="C194" s="4" t="s">
        <v>30</v>
      </c>
      <c r="D194" s="94">
        <v>27303</v>
      </c>
      <c r="E194" s="91">
        <v>17171</v>
      </c>
      <c r="F194" s="91">
        <v>9230</v>
      </c>
      <c r="G194" s="4" t="s">
        <v>9</v>
      </c>
      <c r="H194" s="40">
        <f>E194-'май 2018'!E199</f>
        <v>1803</v>
      </c>
      <c r="I194" s="42">
        <f>F194-'май 2018'!F199</f>
        <v>1284</v>
      </c>
      <c r="J194" s="51">
        <v>16923</v>
      </c>
      <c r="K194" s="51">
        <v>9086</v>
      </c>
      <c r="L194">
        <f t="shared" si="25"/>
        <v>248</v>
      </c>
      <c r="M194">
        <f t="shared" si="25"/>
        <v>144</v>
      </c>
      <c r="N194" s="57">
        <f t="shared" si="18"/>
        <v>1532.6399999999999</v>
      </c>
      <c r="O194" s="57">
        <f t="shared" si="19"/>
        <v>329.76</v>
      </c>
      <c r="P194" s="57">
        <f t="shared" si="22"/>
        <v>1862.3999999999999</v>
      </c>
      <c r="Q194" s="52"/>
      <c r="R194" s="71">
        <f t="shared" si="23"/>
        <v>1918.2719999999999</v>
      </c>
      <c r="S194" s="78">
        <f>'янв 2019'!W194</f>
        <v>0</v>
      </c>
      <c r="T194" s="77">
        <f t="shared" si="20"/>
        <v>1918.2719999999999</v>
      </c>
      <c r="U194" s="77"/>
      <c r="V194" s="52"/>
      <c r="W194" s="52">
        <f t="shared" si="21"/>
        <v>1918.2719999999999</v>
      </c>
    </row>
    <row r="195" spans="1:23" ht="15" thickBot="1">
      <c r="A195" s="3">
        <v>1852677</v>
      </c>
      <c r="B195" s="83">
        <v>43400</v>
      </c>
      <c r="C195" s="4">
        <v>176</v>
      </c>
      <c r="D195" s="94">
        <v>11812</v>
      </c>
      <c r="E195" s="91">
        <v>7918</v>
      </c>
      <c r="F195" s="91">
        <v>3822</v>
      </c>
      <c r="G195" s="4" t="s">
        <v>9</v>
      </c>
      <c r="H195" s="40">
        <f>E195-'май 2018'!E200</f>
        <v>2018</v>
      </c>
      <c r="I195" s="42">
        <f>F195-'май 2018'!F200</f>
        <v>897</v>
      </c>
      <c r="J195" s="51">
        <v>7918</v>
      </c>
      <c r="K195" s="51">
        <v>3822</v>
      </c>
      <c r="L195">
        <f t="shared" si="25"/>
        <v>0</v>
      </c>
      <c r="M195">
        <f t="shared" si="25"/>
        <v>0</v>
      </c>
      <c r="N195" s="57">
        <f t="shared" si="18"/>
        <v>0</v>
      </c>
      <c r="O195" s="57">
        <f t="shared" si="19"/>
        <v>0</v>
      </c>
      <c r="P195" s="57">
        <f t="shared" si="22"/>
        <v>0</v>
      </c>
      <c r="Q195" s="52"/>
      <c r="R195" s="71">
        <f t="shared" si="23"/>
        <v>0</v>
      </c>
      <c r="S195" s="78">
        <f>'янв 2019'!W195</f>
        <v>6.2624000000000004</v>
      </c>
      <c r="T195" s="96">
        <f t="shared" si="20"/>
        <v>6.2624000000000004</v>
      </c>
      <c r="U195" s="77"/>
      <c r="V195" s="52"/>
      <c r="W195" s="52">
        <f t="shared" si="21"/>
        <v>6.2624000000000004</v>
      </c>
    </row>
    <row r="196" spans="1:23" ht="15" thickBot="1">
      <c r="A196" s="3">
        <v>1897108</v>
      </c>
      <c r="B196" s="83">
        <v>43400</v>
      </c>
      <c r="C196" s="4">
        <v>177</v>
      </c>
      <c r="D196" s="94">
        <v>48973</v>
      </c>
      <c r="E196" s="91">
        <v>31831</v>
      </c>
      <c r="F196" s="91">
        <v>16872</v>
      </c>
      <c r="G196" s="4" t="s">
        <v>9</v>
      </c>
      <c r="H196" s="40">
        <f>E196-'май 2018'!E201</f>
        <v>1815</v>
      </c>
      <c r="I196" s="42">
        <f>F196-'май 2018'!F201</f>
        <v>749</v>
      </c>
      <c r="J196" s="51">
        <v>31802</v>
      </c>
      <c r="K196" s="51">
        <v>16852</v>
      </c>
      <c r="L196">
        <f t="shared" si="25"/>
        <v>29</v>
      </c>
      <c r="M196">
        <f t="shared" si="25"/>
        <v>20</v>
      </c>
      <c r="N196" s="57">
        <f t="shared" si="18"/>
        <v>179.22</v>
      </c>
      <c r="O196" s="57">
        <f t="shared" si="19"/>
        <v>45.8</v>
      </c>
      <c r="P196" s="57">
        <f t="shared" si="22"/>
        <v>225.01999999999998</v>
      </c>
      <c r="Q196" s="52"/>
      <c r="R196" s="71">
        <f t="shared" si="23"/>
        <v>231.77059999999997</v>
      </c>
      <c r="S196" s="78">
        <f>'янв 2019'!W196</f>
        <v>-274.86939999999993</v>
      </c>
      <c r="T196" s="100">
        <f t="shared" si="20"/>
        <v>-43.098799999999954</v>
      </c>
      <c r="U196" s="77"/>
      <c r="V196" s="52"/>
      <c r="W196" s="52">
        <f t="shared" si="21"/>
        <v>-43.098799999999954</v>
      </c>
    </row>
    <row r="197" spans="1:23" ht="15" thickBot="1">
      <c r="A197" s="3">
        <v>2824353</v>
      </c>
      <c r="B197" s="83">
        <v>43400</v>
      </c>
      <c r="C197" s="4">
        <v>178</v>
      </c>
      <c r="D197" s="94">
        <v>260</v>
      </c>
      <c r="E197" s="91">
        <v>21</v>
      </c>
      <c r="F197" s="91">
        <v>0</v>
      </c>
      <c r="G197" s="4" t="s">
        <v>9</v>
      </c>
      <c r="H197" s="40">
        <f>E197-'май 2018'!E202</f>
        <v>14</v>
      </c>
      <c r="I197" s="42">
        <f>F197-'май 2018'!F202</f>
        <v>0</v>
      </c>
      <c r="J197" s="51">
        <v>21</v>
      </c>
      <c r="K197" s="51">
        <v>0</v>
      </c>
      <c r="L197">
        <f t="shared" si="25"/>
        <v>0</v>
      </c>
      <c r="M197">
        <f t="shared" si="25"/>
        <v>0</v>
      </c>
      <c r="N197" s="57">
        <f t="shared" si="18"/>
        <v>0</v>
      </c>
      <c r="O197" s="57">
        <f t="shared" si="19"/>
        <v>0</v>
      </c>
      <c r="P197" s="57">
        <f t="shared" si="22"/>
        <v>0</v>
      </c>
      <c r="Q197" s="52"/>
      <c r="R197" s="71">
        <f t="shared" si="23"/>
        <v>0</v>
      </c>
      <c r="S197" s="78">
        <f>'янв 2019'!W197</f>
        <v>-1872.2387999999999</v>
      </c>
      <c r="T197" s="116">
        <f t="shared" si="20"/>
        <v>-1872.2387999999999</v>
      </c>
      <c r="U197" s="77"/>
      <c r="V197" s="52"/>
      <c r="W197" s="54">
        <f t="shared" si="21"/>
        <v>-1872.2387999999999</v>
      </c>
    </row>
    <row r="198" spans="1:23" ht="15" thickBot="1">
      <c r="A198" s="3">
        <v>1894742</v>
      </c>
      <c r="B198" s="83">
        <v>43400</v>
      </c>
      <c r="C198" s="4">
        <v>179</v>
      </c>
      <c r="D198" s="94">
        <v>1945</v>
      </c>
      <c r="E198" s="91">
        <v>1213</v>
      </c>
      <c r="F198" s="91">
        <v>731</v>
      </c>
      <c r="G198" s="4" t="s">
        <v>9</v>
      </c>
      <c r="H198" s="40">
        <f>E198-'май 2018'!E203</f>
        <v>238</v>
      </c>
      <c r="I198" s="42">
        <f>F198-'май 2018'!F203</f>
        <v>206</v>
      </c>
      <c r="J198" s="51">
        <v>1211</v>
      </c>
      <c r="K198" s="51">
        <v>730</v>
      </c>
      <c r="L198">
        <f t="shared" si="25"/>
        <v>2</v>
      </c>
      <c r="M198">
        <f t="shared" si="25"/>
        <v>1</v>
      </c>
      <c r="N198" s="57">
        <f t="shared" si="18"/>
        <v>12.36</v>
      </c>
      <c r="O198" s="57">
        <f t="shared" si="19"/>
        <v>2.29</v>
      </c>
      <c r="P198" s="57">
        <f t="shared" si="22"/>
        <v>14.649999999999999</v>
      </c>
      <c r="Q198" s="52"/>
      <c r="R198" s="71">
        <f t="shared" si="23"/>
        <v>15.089499999999999</v>
      </c>
      <c r="S198" s="78">
        <f>'янв 2019'!W198</f>
        <v>1394.8775000000001</v>
      </c>
      <c r="T198" s="97">
        <f t="shared" si="20"/>
        <v>1409.9670000000001</v>
      </c>
      <c r="U198" s="62">
        <v>1500</v>
      </c>
      <c r="V198" s="52">
        <f>U198-T198</f>
        <v>90.032999999999902</v>
      </c>
      <c r="W198" s="52">
        <f t="shared" si="21"/>
        <v>-90.032999999999902</v>
      </c>
    </row>
    <row r="199" spans="1:23" ht="15" thickBot="1">
      <c r="A199" s="3">
        <v>1831785</v>
      </c>
      <c r="B199" s="83">
        <v>43400</v>
      </c>
      <c r="C199" s="4">
        <v>180</v>
      </c>
      <c r="D199" s="94">
        <v>3030</v>
      </c>
      <c r="E199" s="91">
        <v>2020</v>
      </c>
      <c r="F199" s="91">
        <v>827</v>
      </c>
      <c r="G199" s="4" t="s">
        <v>9</v>
      </c>
      <c r="H199" s="40">
        <f>E199-'май 2018'!E204</f>
        <v>115</v>
      </c>
      <c r="I199" s="42">
        <f>F199-'май 2018'!F204</f>
        <v>30</v>
      </c>
      <c r="J199" s="51">
        <v>2020</v>
      </c>
      <c r="K199" s="51">
        <v>827</v>
      </c>
      <c r="L199">
        <f t="shared" si="25"/>
        <v>0</v>
      </c>
      <c r="M199">
        <f t="shared" si="25"/>
        <v>0</v>
      </c>
      <c r="N199" s="57">
        <f t="shared" si="18"/>
        <v>0</v>
      </c>
      <c r="O199" s="57">
        <f t="shared" si="19"/>
        <v>0</v>
      </c>
      <c r="P199" s="57">
        <f t="shared" si="22"/>
        <v>0</v>
      </c>
      <c r="Q199" s="52"/>
      <c r="R199" s="71">
        <f t="shared" si="23"/>
        <v>0</v>
      </c>
      <c r="S199" s="78">
        <f>'янв 2019'!W199</f>
        <v>-1484.3516999999999</v>
      </c>
      <c r="T199" s="100">
        <f t="shared" si="20"/>
        <v>-1484.3516999999999</v>
      </c>
      <c r="U199" s="77"/>
      <c r="V199" s="52"/>
      <c r="W199" s="54">
        <f t="shared" si="21"/>
        <v>-1484.3516999999999</v>
      </c>
    </row>
    <row r="200" spans="1:23" ht="15" thickBot="1">
      <c r="A200" s="3">
        <v>1897779</v>
      </c>
      <c r="B200" s="83">
        <v>43400</v>
      </c>
      <c r="C200" s="4">
        <v>181</v>
      </c>
      <c r="D200" s="94">
        <v>12569</v>
      </c>
      <c r="E200" s="91">
        <v>7148</v>
      </c>
      <c r="F200" s="91">
        <v>3920</v>
      </c>
      <c r="G200" s="4" t="s">
        <v>9</v>
      </c>
      <c r="H200" s="40">
        <f>E200-'май 2018'!E205</f>
        <v>1363</v>
      </c>
      <c r="I200" s="42">
        <f>F200-'май 2018'!F205</f>
        <v>649</v>
      </c>
      <c r="J200" s="51">
        <v>7144</v>
      </c>
      <c r="K200" s="51">
        <v>3920</v>
      </c>
      <c r="L200">
        <f t="shared" si="25"/>
        <v>4</v>
      </c>
      <c r="M200">
        <f t="shared" si="25"/>
        <v>0</v>
      </c>
      <c r="N200" s="57">
        <f t="shared" ref="N200:N251" si="26">L200*6.18</f>
        <v>24.72</v>
      </c>
      <c r="O200" s="57">
        <f t="shared" ref="O200:O251" si="27">M200*2.29</f>
        <v>0</v>
      </c>
      <c r="P200" s="57">
        <f t="shared" si="22"/>
        <v>24.72</v>
      </c>
      <c r="Q200" s="52"/>
      <c r="R200" s="71">
        <f t="shared" si="23"/>
        <v>25.461599999999997</v>
      </c>
      <c r="S200" s="78">
        <f>'янв 2019'!W200</f>
        <v>31.311999999999998</v>
      </c>
      <c r="T200" s="96">
        <f t="shared" si="20"/>
        <v>56.773599999999995</v>
      </c>
      <c r="U200" s="77"/>
      <c r="V200" s="52"/>
      <c r="W200" s="52">
        <f t="shared" si="21"/>
        <v>56.773599999999995</v>
      </c>
    </row>
    <row r="201" spans="1:23" ht="15" thickBot="1">
      <c r="A201" s="3">
        <v>1897632</v>
      </c>
      <c r="B201" s="105">
        <v>43235</v>
      </c>
      <c r="C201" s="106">
        <v>182</v>
      </c>
      <c r="D201" s="107">
        <v>10256</v>
      </c>
      <c r="E201" s="108">
        <v>4928</v>
      </c>
      <c r="F201" s="108">
        <v>4503</v>
      </c>
      <c r="G201" s="106" t="s">
        <v>9</v>
      </c>
      <c r="H201" s="109">
        <f>E201-'май 2018'!E206</f>
        <v>0</v>
      </c>
      <c r="I201" s="110">
        <f>F201-'май 2018'!F206</f>
        <v>0</v>
      </c>
      <c r="J201" s="111">
        <v>4928</v>
      </c>
      <c r="K201" s="111">
        <v>4503</v>
      </c>
      <c r="L201" s="112">
        <f t="shared" si="25"/>
        <v>0</v>
      </c>
      <c r="M201" s="112">
        <f t="shared" si="25"/>
        <v>0</v>
      </c>
      <c r="N201" s="81">
        <f t="shared" si="26"/>
        <v>0</v>
      </c>
      <c r="O201" s="81">
        <f t="shared" si="27"/>
        <v>0</v>
      </c>
      <c r="P201" s="81">
        <f t="shared" si="22"/>
        <v>0</v>
      </c>
      <c r="Q201" s="70"/>
      <c r="R201" s="81">
        <f t="shared" si="23"/>
        <v>0</v>
      </c>
      <c r="S201" s="113">
        <f>'янв 2019'!W201</f>
        <v>0</v>
      </c>
      <c r="T201" s="96">
        <f t="shared" si="20"/>
        <v>0</v>
      </c>
      <c r="U201" s="77"/>
      <c r="V201" s="52"/>
      <c r="W201" s="52">
        <f t="shared" ref="W201:W251" si="28">T201-U201</f>
        <v>0</v>
      </c>
    </row>
    <row r="202" spans="1:23" ht="15" thickBot="1">
      <c r="A202" s="3">
        <v>1853681</v>
      </c>
      <c r="B202" s="83">
        <v>43400</v>
      </c>
      <c r="C202" s="4">
        <v>183</v>
      </c>
      <c r="D202" s="94">
        <v>6097</v>
      </c>
      <c r="E202" s="91">
        <v>3261</v>
      </c>
      <c r="F202" s="91">
        <v>1699</v>
      </c>
      <c r="G202" s="4" t="s">
        <v>9</v>
      </c>
      <c r="H202" s="40">
        <f>E202-'май 2018'!E207</f>
        <v>403</v>
      </c>
      <c r="I202" s="42">
        <f>F202-'май 2018'!F207</f>
        <v>183</v>
      </c>
      <c r="J202" s="51">
        <v>3261</v>
      </c>
      <c r="K202" s="51">
        <v>1699</v>
      </c>
      <c r="L202">
        <f t="shared" si="25"/>
        <v>0</v>
      </c>
      <c r="M202">
        <f t="shared" si="25"/>
        <v>0</v>
      </c>
      <c r="N202" s="57">
        <f t="shared" si="26"/>
        <v>0</v>
      </c>
      <c r="O202" s="57">
        <f t="shared" si="27"/>
        <v>0</v>
      </c>
      <c r="P202" s="57">
        <f t="shared" si="22"/>
        <v>0</v>
      </c>
      <c r="Q202" s="52"/>
      <c r="R202" s="71">
        <f t="shared" si="23"/>
        <v>0</v>
      </c>
      <c r="S202" s="78">
        <f>'янв 2019'!W202</f>
        <v>336.73790000000002</v>
      </c>
      <c r="T202" s="77">
        <f t="shared" ref="T202:T249" si="29">R202+S202</f>
        <v>336.73790000000002</v>
      </c>
      <c r="U202" s="77"/>
      <c r="V202" s="52"/>
      <c r="W202" s="52">
        <f t="shared" si="28"/>
        <v>336.73790000000002</v>
      </c>
    </row>
    <row r="203" spans="1:23" ht="15" thickBot="1">
      <c r="A203" s="3">
        <v>1853630</v>
      </c>
      <c r="B203" s="83">
        <v>43400</v>
      </c>
      <c r="C203" s="4">
        <v>184</v>
      </c>
      <c r="D203" s="94">
        <v>3605</v>
      </c>
      <c r="E203" s="91">
        <v>2734</v>
      </c>
      <c r="F203" s="91">
        <v>802</v>
      </c>
      <c r="G203" s="4" t="s">
        <v>9</v>
      </c>
      <c r="H203" s="40">
        <f>E203-'май 2018'!E208</f>
        <v>282</v>
      </c>
      <c r="I203" s="42">
        <f>F203-'май 2018'!F208</f>
        <v>67</v>
      </c>
      <c r="J203" s="51">
        <v>2734</v>
      </c>
      <c r="K203" s="51">
        <v>802</v>
      </c>
      <c r="L203">
        <f t="shared" si="25"/>
        <v>0</v>
      </c>
      <c r="M203">
        <f t="shared" si="25"/>
        <v>0</v>
      </c>
      <c r="N203" s="57">
        <f t="shared" si="26"/>
        <v>0</v>
      </c>
      <c r="O203" s="57">
        <f t="shared" si="27"/>
        <v>0</v>
      </c>
      <c r="P203" s="57">
        <f t="shared" si="22"/>
        <v>0</v>
      </c>
      <c r="Q203" s="52"/>
      <c r="R203" s="71">
        <f t="shared" si="23"/>
        <v>0</v>
      </c>
      <c r="S203" s="78">
        <f>'янв 2019'!W203</f>
        <v>123.6206</v>
      </c>
      <c r="T203" s="77">
        <f t="shared" si="29"/>
        <v>123.6206</v>
      </c>
      <c r="U203" s="77"/>
      <c r="V203" s="52"/>
      <c r="W203" s="52">
        <f t="shared" si="28"/>
        <v>123.6206</v>
      </c>
    </row>
    <row r="204" spans="1:23" ht="15" thickBot="1">
      <c r="A204" s="3">
        <v>1893327</v>
      </c>
      <c r="B204" s="83">
        <v>43400</v>
      </c>
      <c r="C204" s="4">
        <v>185</v>
      </c>
      <c r="D204" s="94">
        <v>2</v>
      </c>
      <c r="E204" s="91">
        <v>0</v>
      </c>
      <c r="F204" s="91">
        <v>1</v>
      </c>
      <c r="G204" s="4" t="s">
        <v>9</v>
      </c>
      <c r="H204" s="40">
        <f>E204-'май 2018'!E209</f>
        <v>0</v>
      </c>
      <c r="I204" s="42">
        <f>F204-'май 2018'!F209</f>
        <v>0</v>
      </c>
      <c r="J204" s="51">
        <v>0</v>
      </c>
      <c r="K204" s="51">
        <v>1</v>
      </c>
      <c r="L204">
        <f t="shared" si="25"/>
        <v>0</v>
      </c>
      <c r="M204">
        <f t="shared" si="25"/>
        <v>0</v>
      </c>
      <c r="N204" s="57">
        <f t="shared" si="26"/>
        <v>0</v>
      </c>
      <c r="O204" s="57">
        <f t="shared" si="27"/>
        <v>0</v>
      </c>
      <c r="P204" s="57">
        <f t="shared" ref="P204:P251" si="30">N204+O204</f>
        <v>0</v>
      </c>
      <c r="Q204" s="52"/>
      <c r="R204" s="71">
        <f t="shared" ref="R204:R251" si="31">P204+P204*3%-Q204</f>
        <v>0</v>
      </c>
      <c r="S204" s="78">
        <f>'янв 2019'!W204</f>
        <v>2.1526999999999998</v>
      </c>
      <c r="T204" s="87">
        <f t="shared" si="29"/>
        <v>2.1526999999999998</v>
      </c>
      <c r="U204" s="77"/>
      <c r="V204" s="52"/>
      <c r="W204" s="52">
        <f t="shared" si="28"/>
        <v>2.1526999999999998</v>
      </c>
    </row>
    <row r="205" spans="1:23" ht="15" thickBot="1">
      <c r="A205" s="3">
        <v>1899423</v>
      </c>
      <c r="B205" s="83">
        <v>43400</v>
      </c>
      <c r="C205" s="4">
        <v>186</v>
      </c>
      <c r="D205" s="94">
        <v>8345</v>
      </c>
      <c r="E205" s="91">
        <v>5449</v>
      </c>
      <c r="F205" s="91">
        <v>2709</v>
      </c>
      <c r="G205" s="4" t="s">
        <v>9</v>
      </c>
      <c r="H205" s="40">
        <f>E205-'май 2018'!E210</f>
        <v>4048</v>
      </c>
      <c r="I205" s="42">
        <f>F205-'май 2018'!F210</f>
        <v>2021</v>
      </c>
      <c r="J205" s="51">
        <v>5121</v>
      </c>
      <c r="K205" s="51">
        <v>2518</v>
      </c>
      <c r="L205">
        <f t="shared" si="25"/>
        <v>328</v>
      </c>
      <c r="M205">
        <f t="shared" si="25"/>
        <v>191</v>
      </c>
      <c r="N205" s="57">
        <f t="shared" si="26"/>
        <v>2027.04</v>
      </c>
      <c r="O205" s="57">
        <f t="shared" si="27"/>
        <v>437.39</v>
      </c>
      <c r="P205" s="57">
        <f t="shared" si="30"/>
        <v>2464.4299999999998</v>
      </c>
      <c r="Q205" s="52"/>
      <c r="R205" s="102">
        <f t="shared" si="31"/>
        <v>2538.3628999999996</v>
      </c>
      <c r="S205" s="104">
        <f>'янв 2019'!W205</f>
        <v>5674.1051999999991</v>
      </c>
      <c r="T205" s="96">
        <f t="shared" si="29"/>
        <v>8212.4680999999982</v>
      </c>
      <c r="U205" s="62">
        <v>5674.11</v>
      </c>
      <c r="V205" s="52">
        <f>U205-T205</f>
        <v>-2538.3580999999986</v>
      </c>
      <c r="W205" s="52">
        <f t="shared" si="28"/>
        <v>2538.3580999999986</v>
      </c>
    </row>
    <row r="206" spans="1:23" ht="15" thickBot="1">
      <c r="A206" s="3">
        <v>1899629</v>
      </c>
      <c r="B206" s="83">
        <v>43400</v>
      </c>
      <c r="C206" s="4">
        <v>187</v>
      </c>
      <c r="D206" s="94">
        <v>4937</v>
      </c>
      <c r="E206" s="91">
        <v>3141</v>
      </c>
      <c r="F206" s="91">
        <v>1333</v>
      </c>
      <c r="G206" s="4" t="s">
        <v>9</v>
      </c>
      <c r="H206" s="40">
        <f>E206-'май 2018'!E211</f>
        <v>542</v>
      </c>
      <c r="I206" s="42">
        <f>F206-'май 2018'!F211</f>
        <v>283</v>
      </c>
      <c r="J206" s="51">
        <v>3141</v>
      </c>
      <c r="K206" s="51">
        <v>1333</v>
      </c>
      <c r="L206">
        <f t="shared" si="25"/>
        <v>0</v>
      </c>
      <c r="M206">
        <f t="shared" si="25"/>
        <v>0</v>
      </c>
      <c r="N206" s="57">
        <f t="shared" si="26"/>
        <v>0</v>
      </c>
      <c r="O206" s="57">
        <f t="shared" si="27"/>
        <v>0</v>
      </c>
      <c r="P206" s="57">
        <f t="shared" si="30"/>
        <v>0</v>
      </c>
      <c r="Q206" s="52"/>
      <c r="R206" s="71">
        <f t="shared" si="31"/>
        <v>0</v>
      </c>
      <c r="S206" s="78">
        <f>'янв 2019'!W206</f>
        <v>2254.4022</v>
      </c>
      <c r="T206" s="70">
        <f t="shared" si="29"/>
        <v>2254.4022</v>
      </c>
      <c r="U206" s="62">
        <f>T206</f>
        <v>2254.4022</v>
      </c>
      <c r="V206" s="52"/>
      <c r="W206" s="52">
        <f t="shared" si="28"/>
        <v>0</v>
      </c>
    </row>
    <row r="207" spans="1:23" ht="15" thickBot="1">
      <c r="A207" s="3">
        <v>1899972</v>
      </c>
      <c r="B207" s="83">
        <v>43400</v>
      </c>
      <c r="C207" s="4">
        <v>188</v>
      </c>
      <c r="D207" s="94">
        <v>6578</v>
      </c>
      <c r="E207" s="91">
        <v>3667</v>
      </c>
      <c r="F207" s="91">
        <v>2385</v>
      </c>
      <c r="G207" s="4" t="s">
        <v>9</v>
      </c>
      <c r="H207" s="40">
        <f>E207-'май 2018'!E212</f>
        <v>564</v>
      </c>
      <c r="I207" s="42">
        <f>F207-'май 2018'!F212</f>
        <v>368</v>
      </c>
      <c r="J207" s="51">
        <v>3667</v>
      </c>
      <c r="K207" s="51">
        <v>2385</v>
      </c>
      <c r="L207">
        <f t="shared" si="25"/>
        <v>0</v>
      </c>
      <c r="M207">
        <f t="shared" si="25"/>
        <v>0</v>
      </c>
      <c r="N207" s="57">
        <f t="shared" si="26"/>
        <v>0</v>
      </c>
      <c r="O207" s="57">
        <f t="shared" si="27"/>
        <v>0</v>
      </c>
      <c r="P207" s="57">
        <f t="shared" si="30"/>
        <v>0</v>
      </c>
      <c r="Q207" s="52"/>
      <c r="R207" s="71">
        <f t="shared" si="31"/>
        <v>0</v>
      </c>
      <c r="S207" s="78">
        <f>'янв 2019'!W207</f>
        <v>0</v>
      </c>
      <c r="T207" s="77">
        <f t="shared" si="29"/>
        <v>0</v>
      </c>
      <c r="U207" s="77"/>
      <c r="V207" s="52"/>
      <c r="W207" s="52">
        <f t="shared" si="28"/>
        <v>0</v>
      </c>
    </row>
    <row r="208" spans="1:23" ht="15" thickBot="1">
      <c r="A208" s="3">
        <v>1896976</v>
      </c>
      <c r="B208" s="83">
        <v>43400</v>
      </c>
      <c r="C208" s="4">
        <v>189</v>
      </c>
      <c r="D208" s="94">
        <v>862</v>
      </c>
      <c r="E208" s="91">
        <v>650</v>
      </c>
      <c r="F208" s="91">
        <v>197</v>
      </c>
      <c r="G208" s="4" t="s">
        <v>9</v>
      </c>
      <c r="H208" s="40">
        <f>E208-'май 2018'!E213</f>
        <v>152</v>
      </c>
      <c r="I208" s="42">
        <f>F208-'май 2018'!F213</f>
        <v>20</v>
      </c>
      <c r="J208" s="51">
        <v>650</v>
      </c>
      <c r="K208" s="51">
        <v>197</v>
      </c>
      <c r="L208">
        <f t="shared" si="25"/>
        <v>0</v>
      </c>
      <c r="M208">
        <f t="shared" si="25"/>
        <v>0</v>
      </c>
      <c r="N208" s="57">
        <f t="shared" si="26"/>
        <v>0</v>
      </c>
      <c r="O208" s="57">
        <f t="shared" si="27"/>
        <v>0</v>
      </c>
      <c r="P208" s="57">
        <f t="shared" si="30"/>
        <v>0</v>
      </c>
      <c r="Q208" s="52"/>
      <c r="R208" s="71">
        <f t="shared" si="31"/>
        <v>0</v>
      </c>
      <c r="S208" s="78">
        <f>'янв 2019'!W208</f>
        <v>278.5197</v>
      </c>
      <c r="T208" s="71">
        <f t="shared" si="29"/>
        <v>278.5197</v>
      </c>
      <c r="U208" s="77"/>
      <c r="V208" s="52"/>
      <c r="W208" s="52">
        <f t="shared" si="28"/>
        <v>278.5197</v>
      </c>
    </row>
    <row r="209" spans="1:23" ht="15" thickBot="1">
      <c r="A209" s="3">
        <v>1897847</v>
      </c>
      <c r="B209" s="83">
        <v>43400</v>
      </c>
      <c r="C209" s="4">
        <v>190</v>
      </c>
      <c r="D209" s="94">
        <v>522</v>
      </c>
      <c r="E209" s="91">
        <v>188</v>
      </c>
      <c r="F209" s="91">
        <v>148</v>
      </c>
      <c r="G209" s="4" t="s">
        <v>9</v>
      </c>
      <c r="H209" s="40">
        <f>E209-'май 2018'!E214</f>
        <v>13</v>
      </c>
      <c r="I209" s="42">
        <f>F209-'май 2018'!F214</f>
        <v>7</v>
      </c>
      <c r="J209" s="51">
        <v>188</v>
      </c>
      <c r="K209" s="51">
        <v>148</v>
      </c>
      <c r="L209">
        <f t="shared" si="25"/>
        <v>0</v>
      </c>
      <c r="M209">
        <f t="shared" si="25"/>
        <v>0</v>
      </c>
      <c r="N209" s="57">
        <f t="shared" si="26"/>
        <v>0</v>
      </c>
      <c r="O209" s="57">
        <f t="shared" si="27"/>
        <v>0</v>
      </c>
      <c r="P209" s="57">
        <f t="shared" si="30"/>
        <v>0</v>
      </c>
      <c r="Q209" s="52"/>
      <c r="R209" s="71">
        <f t="shared" si="31"/>
        <v>0</v>
      </c>
      <c r="S209" s="78">
        <f>'янв 2019'!W209</f>
        <v>0</v>
      </c>
      <c r="T209" s="77">
        <f t="shared" si="29"/>
        <v>0</v>
      </c>
      <c r="U209" s="77"/>
      <c r="V209" s="52"/>
      <c r="W209" s="52">
        <f t="shared" si="28"/>
        <v>0</v>
      </c>
    </row>
    <row r="210" spans="1:23" ht="15" thickBot="1">
      <c r="A210" s="3">
        <v>1898127</v>
      </c>
      <c r="B210" s="83">
        <v>43400</v>
      </c>
      <c r="C210" s="4">
        <v>191</v>
      </c>
      <c r="D210" s="94">
        <v>224</v>
      </c>
      <c r="E210" s="91">
        <v>129</v>
      </c>
      <c r="F210" s="91">
        <v>65</v>
      </c>
      <c r="G210" s="4" t="s">
        <v>9</v>
      </c>
      <c r="H210" s="40">
        <f>E210-'май 2018'!E215</f>
        <v>2</v>
      </c>
      <c r="I210" s="42">
        <f>F210-'май 2018'!F215</f>
        <v>1</v>
      </c>
      <c r="J210" s="51">
        <v>129</v>
      </c>
      <c r="K210" s="51">
        <v>65</v>
      </c>
      <c r="L210">
        <f t="shared" si="25"/>
        <v>0</v>
      </c>
      <c r="M210">
        <f t="shared" si="25"/>
        <v>0</v>
      </c>
      <c r="N210" s="57">
        <f t="shared" si="26"/>
        <v>0</v>
      </c>
      <c r="O210" s="57">
        <f t="shared" si="27"/>
        <v>0</v>
      </c>
      <c r="P210" s="57">
        <f t="shared" si="30"/>
        <v>0</v>
      </c>
      <c r="Q210" s="52"/>
      <c r="R210" s="71">
        <f t="shared" si="31"/>
        <v>0</v>
      </c>
      <c r="S210" s="78">
        <f>'янв 2019'!W210</f>
        <v>911.31309999999996</v>
      </c>
      <c r="T210" s="87">
        <f t="shared" si="29"/>
        <v>911.31309999999996</v>
      </c>
      <c r="U210" s="77"/>
      <c r="V210" s="52"/>
      <c r="W210" s="52">
        <f t="shared" si="28"/>
        <v>911.31309999999996</v>
      </c>
    </row>
    <row r="211" spans="1:23" ht="15" thickBot="1">
      <c r="A211" s="3">
        <v>1889667</v>
      </c>
      <c r="B211" s="83">
        <v>43400</v>
      </c>
      <c r="C211" s="4">
        <v>192</v>
      </c>
      <c r="D211" s="94">
        <v>49255</v>
      </c>
      <c r="E211" s="91">
        <v>29418</v>
      </c>
      <c r="F211" s="91">
        <v>17397</v>
      </c>
      <c r="G211" s="4" t="s">
        <v>9</v>
      </c>
      <c r="H211" s="40">
        <f>E211-'май 2018'!E216</f>
        <v>2814</v>
      </c>
      <c r="I211" s="42">
        <f>F211-'май 2018'!F216</f>
        <v>1737</v>
      </c>
      <c r="J211" s="51">
        <v>29017</v>
      </c>
      <c r="K211" s="51">
        <v>17095</v>
      </c>
      <c r="L211">
        <f t="shared" si="25"/>
        <v>401</v>
      </c>
      <c r="M211">
        <f t="shared" si="25"/>
        <v>302</v>
      </c>
      <c r="N211" s="57">
        <f t="shared" si="26"/>
        <v>2478.1799999999998</v>
      </c>
      <c r="O211" s="57">
        <f t="shared" si="27"/>
        <v>691.58</v>
      </c>
      <c r="P211" s="57">
        <f t="shared" si="30"/>
        <v>3169.7599999999998</v>
      </c>
      <c r="Q211" s="52">
        <f>'янв 2019'!V211</f>
        <v>-193.68509999999878</v>
      </c>
      <c r="R211" s="102">
        <f t="shared" si="31"/>
        <v>3458.5378999999984</v>
      </c>
      <c r="S211" s="104">
        <v>0</v>
      </c>
      <c r="T211" s="96">
        <f t="shared" si="29"/>
        <v>3458.5378999999984</v>
      </c>
      <c r="U211" s="62">
        <v>3459</v>
      </c>
      <c r="V211" s="52">
        <f>U211-T211</f>
        <v>0.4621000000015556</v>
      </c>
      <c r="W211" s="54">
        <f t="shared" si="28"/>
        <v>-0.4621000000015556</v>
      </c>
    </row>
    <row r="212" spans="1:23" ht="15" thickBot="1">
      <c r="A212" s="3">
        <v>1740272</v>
      </c>
      <c r="B212" s="83">
        <v>43400</v>
      </c>
      <c r="C212" s="4">
        <v>193</v>
      </c>
      <c r="D212" s="94">
        <v>1931</v>
      </c>
      <c r="E212" s="91">
        <v>1291</v>
      </c>
      <c r="F212" s="91">
        <v>367</v>
      </c>
      <c r="G212" s="4" t="s">
        <v>9</v>
      </c>
      <c r="H212" s="40">
        <f>E212-'май 2018'!E217</f>
        <v>142</v>
      </c>
      <c r="I212" s="42">
        <f>F212-'май 2018'!F217</f>
        <v>46</v>
      </c>
      <c r="J212" s="51">
        <v>1291</v>
      </c>
      <c r="K212" s="51">
        <v>367</v>
      </c>
      <c r="L212">
        <f t="shared" si="25"/>
        <v>0</v>
      </c>
      <c r="M212">
        <f t="shared" si="25"/>
        <v>0</v>
      </c>
      <c r="N212" s="57">
        <f t="shared" si="26"/>
        <v>0</v>
      </c>
      <c r="O212" s="57">
        <f t="shared" si="27"/>
        <v>0</v>
      </c>
      <c r="P212" s="57">
        <f t="shared" si="30"/>
        <v>0</v>
      </c>
      <c r="Q212" s="52"/>
      <c r="R212" s="102">
        <f t="shared" si="31"/>
        <v>0</v>
      </c>
      <c r="S212" s="104">
        <f>'янв 2019'!W212</f>
        <v>424.41149999999999</v>
      </c>
      <c r="T212" s="96">
        <f t="shared" si="29"/>
        <v>424.41149999999999</v>
      </c>
      <c r="U212" s="77"/>
      <c r="V212" s="52"/>
      <c r="W212" s="52">
        <f t="shared" si="28"/>
        <v>424.41149999999999</v>
      </c>
    </row>
    <row r="213" spans="1:23" ht="15" thickBot="1">
      <c r="A213" s="3">
        <v>1852311</v>
      </c>
      <c r="B213" s="83">
        <v>43400</v>
      </c>
      <c r="C213" s="4">
        <v>194</v>
      </c>
      <c r="D213" s="94">
        <v>34278</v>
      </c>
      <c r="E213" s="91">
        <v>20191</v>
      </c>
      <c r="F213" s="91">
        <v>13620</v>
      </c>
      <c r="G213" s="4" t="s">
        <v>9</v>
      </c>
      <c r="H213" s="40">
        <f>E213-'май 2018'!E218</f>
        <v>4350</v>
      </c>
      <c r="I213" s="42">
        <f>F213-'май 2018'!F218</f>
        <v>3175</v>
      </c>
      <c r="J213" s="51">
        <v>19516</v>
      </c>
      <c r="K213" s="51">
        <v>13194</v>
      </c>
      <c r="L213">
        <f t="shared" ref="L213:M244" si="32">E213-J213</f>
        <v>675</v>
      </c>
      <c r="M213">
        <f t="shared" si="32"/>
        <v>426</v>
      </c>
      <c r="N213" s="57">
        <f t="shared" si="26"/>
        <v>4171.5</v>
      </c>
      <c r="O213" s="57">
        <f t="shared" si="27"/>
        <v>975.54</v>
      </c>
      <c r="P213" s="57">
        <f t="shared" si="30"/>
        <v>5147.04</v>
      </c>
      <c r="Q213" s="52"/>
      <c r="R213" s="102">
        <f t="shared" si="31"/>
        <v>5301.4511999999995</v>
      </c>
      <c r="S213" s="104">
        <f>'янв 2019'!W213</f>
        <v>0</v>
      </c>
      <c r="T213" s="96">
        <f t="shared" si="29"/>
        <v>5301.4511999999995</v>
      </c>
      <c r="U213" s="62">
        <f>T213</f>
        <v>5301.4511999999995</v>
      </c>
      <c r="V213" s="52"/>
      <c r="W213" s="52">
        <f t="shared" si="28"/>
        <v>0</v>
      </c>
    </row>
    <row r="214" spans="1:23" ht="15" thickBot="1">
      <c r="A214" s="3">
        <v>1895326</v>
      </c>
      <c r="B214" s="83">
        <v>43400</v>
      </c>
      <c r="C214" s="4">
        <v>195</v>
      </c>
      <c r="D214" s="94">
        <v>11</v>
      </c>
      <c r="E214" s="91">
        <v>10</v>
      </c>
      <c r="F214" s="91">
        <v>0</v>
      </c>
      <c r="G214" s="4" t="s">
        <v>9</v>
      </c>
      <c r="H214" s="40">
        <f>E214-'май 2018'!E219</f>
        <v>6</v>
      </c>
      <c r="I214" s="42">
        <f>F214-'май 2018'!F219</f>
        <v>0</v>
      </c>
      <c r="J214" s="51">
        <v>10</v>
      </c>
      <c r="K214" s="51">
        <v>0</v>
      </c>
      <c r="L214">
        <f t="shared" si="32"/>
        <v>0</v>
      </c>
      <c r="M214">
        <f t="shared" si="32"/>
        <v>0</v>
      </c>
      <c r="N214" s="57">
        <f t="shared" si="26"/>
        <v>0</v>
      </c>
      <c r="O214" s="57">
        <f t="shared" si="27"/>
        <v>0</v>
      </c>
      <c r="P214" s="57">
        <f t="shared" si="30"/>
        <v>0</v>
      </c>
      <c r="Q214" s="52"/>
      <c r="R214" s="71">
        <f t="shared" si="31"/>
        <v>0</v>
      </c>
      <c r="S214" s="78">
        <f>'янв 2019'!W214</f>
        <v>6.2624000000000004</v>
      </c>
      <c r="T214" s="77">
        <f t="shared" si="29"/>
        <v>6.2624000000000004</v>
      </c>
      <c r="U214" s="77"/>
      <c r="V214" s="52"/>
      <c r="W214" s="52">
        <f t="shared" si="28"/>
        <v>6.2624000000000004</v>
      </c>
    </row>
    <row r="215" spans="1:23" ht="15" thickBot="1">
      <c r="A215" s="3">
        <v>1843877</v>
      </c>
      <c r="B215" s="83">
        <v>43400</v>
      </c>
      <c r="C215" s="4">
        <v>196</v>
      </c>
      <c r="D215" s="94">
        <v>17933</v>
      </c>
      <c r="E215" s="91">
        <v>13050</v>
      </c>
      <c r="F215" s="91">
        <v>4327</v>
      </c>
      <c r="G215" s="4" t="s">
        <v>9</v>
      </c>
      <c r="H215" s="40">
        <f>E215-'май 2018'!E220</f>
        <v>1319</v>
      </c>
      <c r="I215" s="42">
        <f>F215-'май 2018'!F220</f>
        <v>520</v>
      </c>
      <c r="J215" s="51">
        <v>13046</v>
      </c>
      <c r="K215" s="51">
        <v>4327</v>
      </c>
      <c r="L215">
        <f t="shared" si="32"/>
        <v>4</v>
      </c>
      <c r="M215">
        <f t="shared" si="32"/>
        <v>0</v>
      </c>
      <c r="N215" s="57">
        <f t="shared" si="26"/>
        <v>24.72</v>
      </c>
      <c r="O215" s="57">
        <f t="shared" si="27"/>
        <v>0</v>
      </c>
      <c r="P215" s="57">
        <f t="shared" si="30"/>
        <v>24.72</v>
      </c>
      <c r="Q215" s="52"/>
      <c r="R215" s="71">
        <f t="shared" si="31"/>
        <v>25.461599999999997</v>
      </c>
      <c r="S215" s="78">
        <f>'янв 2019'!W215</f>
        <v>-474.85120000000001</v>
      </c>
      <c r="T215" s="100">
        <f t="shared" si="29"/>
        <v>-449.38960000000003</v>
      </c>
      <c r="U215" s="77"/>
      <c r="V215" s="52"/>
      <c r="W215" s="54">
        <f t="shared" si="28"/>
        <v>-449.38960000000003</v>
      </c>
    </row>
    <row r="216" spans="1:23" ht="15" thickBot="1">
      <c r="A216" s="3">
        <v>1848923</v>
      </c>
      <c r="B216" s="83">
        <v>43400</v>
      </c>
      <c r="C216" s="4">
        <v>197</v>
      </c>
      <c r="D216" s="94">
        <v>1529</v>
      </c>
      <c r="E216" s="91">
        <v>863</v>
      </c>
      <c r="F216" s="91">
        <v>561</v>
      </c>
      <c r="G216" s="4" t="s">
        <v>9</v>
      </c>
      <c r="H216" s="40">
        <f>E216-'май 2018'!E221</f>
        <v>214</v>
      </c>
      <c r="I216" s="42">
        <f>F216-'май 2018'!F221</f>
        <v>140</v>
      </c>
      <c r="J216" s="51">
        <v>863</v>
      </c>
      <c r="K216" s="51">
        <v>561</v>
      </c>
      <c r="L216">
        <f t="shared" si="32"/>
        <v>0</v>
      </c>
      <c r="M216">
        <f t="shared" si="32"/>
        <v>0</v>
      </c>
      <c r="N216" s="57">
        <f t="shared" si="26"/>
        <v>0</v>
      </c>
      <c r="O216" s="57">
        <f t="shared" si="27"/>
        <v>0</v>
      </c>
      <c r="P216" s="57">
        <f t="shared" si="30"/>
        <v>0</v>
      </c>
      <c r="Q216" s="52"/>
      <c r="R216" s="71">
        <f t="shared" si="31"/>
        <v>0</v>
      </c>
      <c r="S216" s="78">
        <f>'янв 2019'!W216</f>
        <v>-535.73760000000004</v>
      </c>
      <c r="T216" s="72">
        <f t="shared" si="29"/>
        <v>-535.73760000000004</v>
      </c>
      <c r="U216" s="77"/>
      <c r="V216" s="52"/>
      <c r="W216" s="54">
        <f t="shared" si="28"/>
        <v>-535.73760000000004</v>
      </c>
    </row>
    <row r="217" spans="1:23" ht="15" thickBot="1">
      <c r="A217" s="3">
        <v>1847481</v>
      </c>
      <c r="B217" s="83">
        <v>43400</v>
      </c>
      <c r="C217" s="4">
        <v>198</v>
      </c>
      <c r="D217" s="94">
        <v>30</v>
      </c>
      <c r="E217" s="91">
        <v>21</v>
      </c>
      <c r="F217" s="91">
        <v>5</v>
      </c>
      <c r="G217" s="4" t="s">
        <v>9</v>
      </c>
      <c r="H217" s="40">
        <f>E217-'май 2018'!E222</f>
        <v>0</v>
      </c>
      <c r="I217" s="42">
        <f>F217-'май 2018'!F222</f>
        <v>0</v>
      </c>
      <c r="J217" s="51">
        <v>21</v>
      </c>
      <c r="K217" s="51">
        <v>5</v>
      </c>
      <c r="L217">
        <f t="shared" si="32"/>
        <v>0</v>
      </c>
      <c r="M217">
        <f t="shared" si="32"/>
        <v>0</v>
      </c>
      <c r="N217" s="57">
        <f t="shared" si="26"/>
        <v>0</v>
      </c>
      <c r="O217" s="57">
        <f t="shared" si="27"/>
        <v>0</v>
      </c>
      <c r="P217" s="57">
        <f t="shared" si="30"/>
        <v>0</v>
      </c>
      <c r="Q217" s="52"/>
      <c r="R217" s="71">
        <f t="shared" si="31"/>
        <v>0</v>
      </c>
      <c r="S217" s="78">
        <f>'янв 2019'!W217</f>
        <v>0</v>
      </c>
      <c r="T217" s="77">
        <f t="shared" si="29"/>
        <v>0</v>
      </c>
      <c r="U217" s="77"/>
      <c r="V217" s="52"/>
      <c r="W217" s="52">
        <f t="shared" si="28"/>
        <v>0</v>
      </c>
    </row>
    <row r="218" spans="1:23" ht="15" thickBot="1">
      <c r="A218" s="3">
        <v>1740207</v>
      </c>
      <c r="B218" s="83">
        <v>43400</v>
      </c>
      <c r="C218" s="4">
        <v>199</v>
      </c>
      <c r="D218" s="94">
        <v>216</v>
      </c>
      <c r="E218" s="91">
        <v>141</v>
      </c>
      <c r="F218" s="91">
        <v>15</v>
      </c>
      <c r="G218" s="4" t="s">
        <v>9</v>
      </c>
      <c r="H218" s="40">
        <f>E218-'май 2018'!E223</f>
        <v>13</v>
      </c>
      <c r="I218" s="42">
        <f>F218-'май 2018'!F223</f>
        <v>1</v>
      </c>
      <c r="J218" s="51">
        <v>141</v>
      </c>
      <c r="K218" s="51">
        <v>15</v>
      </c>
      <c r="L218">
        <f t="shared" si="32"/>
        <v>0</v>
      </c>
      <c r="M218">
        <f t="shared" si="32"/>
        <v>0</v>
      </c>
      <c r="N218" s="57">
        <f t="shared" si="26"/>
        <v>0</v>
      </c>
      <c r="O218" s="57">
        <f t="shared" si="27"/>
        <v>0</v>
      </c>
      <c r="P218" s="57">
        <f t="shared" si="30"/>
        <v>0</v>
      </c>
      <c r="Q218" s="52"/>
      <c r="R218" s="71">
        <f t="shared" si="31"/>
        <v>0</v>
      </c>
      <c r="S218" s="78">
        <f>'янв 2019'!W218</f>
        <v>6.2624000000000004</v>
      </c>
      <c r="T218" s="77">
        <f t="shared" si="29"/>
        <v>6.2624000000000004</v>
      </c>
      <c r="U218" s="77"/>
      <c r="V218" s="52"/>
      <c r="W218" s="52">
        <f t="shared" si="28"/>
        <v>6.2624000000000004</v>
      </c>
    </row>
    <row r="219" spans="1:23" ht="15" thickBot="1">
      <c r="A219" s="3">
        <v>1848269</v>
      </c>
      <c r="B219" s="83">
        <v>43400</v>
      </c>
      <c r="C219" s="4">
        <v>200</v>
      </c>
      <c r="D219" s="94">
        <v>2742</v>
      </c>
      <c r="E219" s="91">
        <v>1463</v>
      </c>
      <c r="F219" s="91">
        <v>735</v>
      </c>
      <c r="G219" s="4" t="s">
        <v>9</v>
      </c>
      <c r="H219" s="40">
        <f>E219-'май 2018'!E224</f>
        <v>84</v>
      </c>
      <c r="I219" s="42">
        <f>F219-'май 2018'!F224</f>
        <v>64</v>
      </c>
      <c r="J219" s="51">
        <v>1463</v>
      </c>
      <c r="K219" s="51">
        <v>735</v>
      </c>
      <c r="L219">
        <f t="shared" si="32"/>
        <v>0</v>
      </c>
      <c r="M219">
        <f t="shared" si="32"/>
        <v>0</v>
      </c>
      <c r="N219" s="57">
        <f t="shared" si="26"/>
        <v>0</v>
      </c>
      <c r="O219" s="57">
        <f t="shared" si="27"/>
        <v>0</v>
      </c>
      <c r="P219" s="57">
        <f t="shared" si="30"/>
        <v>0</v>
      </c>
      <c r="Q219" s="52"/>
      <c r="R219" s="71">
        <f t="shared" si="31"/>
        <v>0</v>
      </c>
      <c r="S219" s="78">
        <f>'янв 2019'!W219</f>
        <v>145.85830000000001</v>
      </c>
      <c r="T219" s="77">
        <f t="shared" si="29"/>
        <v>145.85830000000001</v>
      </c>
      <c r="U219" s="77"/>
      <c r="V219" s="52"/>
      <c r="W219" s="52">
        <f t="shared" si="28"/>
        <v>145.85830000000001</v>
      </c>
    </row>
    <row r="220" spans="1:23" ht="15" thickBot="1">
      <c r="A220" s="3">
        <v>1898657</v>
      </c>
      <c r="B220" s="83">
        <v>43400</v>
      </c>
      <c r="C220" s="4">
        <v>201</v>
      </c>
      <c r="D220" s="92">
        <v>3326</v>
      </c>
      <c r="E220" s="90">
        <v>2456</v>
      </c>
      <c r="F220" s="90">
        <v>531</v>
      </c>
      <c r="G220" s="4" t="s">
        <v>9</v>
      </c>
      <c r="H220" s="40">
        <f>E220-'май 2018'!E225</f>
        <v>447</v>
      </c>
      <c r="I220" s="42">
        <f>F220-'май 2018'!F225</f>
        <v>98</v>
      </c>
      <c r="J220" s="51">
        <v>2456</v>
      </c>
      <c r="K220" s="51">
        <v>531</v>
      </c>
      <c r="L220">
        <f t="shared" si="32"/>
        <v>0</v>
      </c>
      <c r="M220">
        <f t="shared" si="32"/>
        <v>0</v>
      </c>
      <c r="N220" s="57">
        <f t="shared" si="26"/>
        <v>0</v>
      </c>
      <c r="O220" s="57">
        <f t="shared" si="27"/>
        <v>0</v>
      </c>
      <c r="P220" s="57">
        <f t="shared" si="30"/>
        <v>0</v>
      </c>
      <c r="Q220" s="52"/>
      <c r="R220" s="71">
        <f t="shared" si="31"/>
        <v>0</v>
      </c>
      <c r="S220" s="78">
        <f>'янв 2019'!W220</f>
        <v>-5.480299999999998</v>
      </c>
      <c r="T220" s="100">
        <f t="shared" si="29"/>
        <v>-5.480299999999998</v>
      </c>
      <c r="U220" s="77"/>
      <c r="V220" s="52"/>
      <c r="W220" s="54">
        <f t="shared" si="28"/>
        <v>-5.480299999999998</v>
      </c>
    </row>
    <row r="221" spans="1:23" ht="15" thickBot="1">
      <c r="A221" s="3">
        <v>1896502</v>
      </c>
      <c r="B221" s="83">
        <v>43400</v>
      </c>
      <c r="C221" s="4">
        <v>203</v>
      </c>
      <c r="D221" s="94">
        <v>594</v>
      </c>
      <c r="E221" s="91">
        <v>451</v>
      </c>
      <c r="F221" s="91">
        <v>99</v>
      </c>
      <c r="G221" s="4" t="s">
        <v>9</v>
      </c>
      <c r="H221" s="40">
        <f>E221-'май 2018'!E227</f>
        <v>83</v>
      </c>
      <c r="I221" s="42">
        <f>F221-'май 2018'!F227</f>
        <v>3</v>
      </c>
      <c r="J221" s="51">
        <v>451</v>
      </c>
      <c r="K221" s="51">
        <v>98</v>
      </c>
      <c r="L221">
        <f t="shared" si="32"/>
        <v>0</v>
      </c>
      <c r="M221">
        <f t="shared" si="32"/>
        <v>1</v>
      </c>
      <c r="N221" s="57">
        <f t="shared" si="26"/>
        <v>0</v>
      </c>
      <c r="O221" s="57">
        <f t="shared" si="27"/>
        <v>2.29</v>
      </c>
      <c r="P221" s="57">
        <f t="shared" si="30"/>
        <v>2.29</v>
      </c>
      <c r="Q221" s="52"/>
      <c r="R221" s="71">
        <f t="shared" si="31"/>
        <v>2.3587000000000002</v>
      </c>
      <c r="S221" s="78">
        <f>'янв 2019'!W221</f>
        <v>0</v>
      </c>
      <c r="T221" s="77">
        <f>R221+S221</f>
        <v>2.3587000000000002</v>
      </c>
      <c r="U221" s="77"/>
      <c r="V221" s="52"/>
      <c r="W221" s="52">
        <f t="shared" si="28"/>
        <v>2.3587000000000002</v>
      </c>
    </row>
    <row r="222" spans="1:23" ht="15" thickBot="1">
      <c r="A222" s="3">
        <v>1894950</v>
      </c>
      <c r="B222" s="83">
        <v>43400</v>
      </c>
      <c r="C222" s="4">
        <v>204</v>
      </c>
      <c r="D222" s="94">
        <v>2258</v>
      </c>
      <c r="E222" s="91">
        <v>1414</v>
      </c>
      <c r="F222" s="91">
        <v>842</v>
      </c>
      <c r="G222" s="4" t="s">
        <v>9</v>
      </c>
      <c r="H222" s="40">
        <f>E222-'май 2018'!E228</f>
        <v>102</v>
      </c>
      <c r="I222" s="42">
        <f>F222-'май 2018'!F228</f>
        <v>51</v>
      </c>
      <c r="J222" s="51">
        <v>1414</v>
      </c>
      <c r="K222" s="51">
        <v>842</v>
      </c>
      <c r="L222">
        <f t="shared" si="32"/>
        <v>0</v>
      </c>
      <c r="M222">
        <f t="shared" si="32"/>
        <v>0</v>
      </c>
      <c r="N222" s="57">
        <f t="shared" si="26"/>
        <v>0</v>
      </c>
      <c r="O222" s="57">
        <f t="shared" si="27"/>
        <v>0</v>
      </c>
      <c r="P222" s="57">
        <f t="shared" si="30"/>
        <v>0</v>
      </c>
      <c r="Q222" s="52"/>
      <c r="R222" s="71">
        <f t="shared" si="31"/>
        <v>0</v>
      </c>
      <c r="S222" s="78">
        <f>'янв 2019'!W222</f>
        <v>182.74260000000001</v>
      </c>
      <c r="T222" s="77">
        <f t="shared" si="29"/>
        <v>182.74260000000001</v>
      </c>
      <c r="U222" s="77"/>
      <c r="V222" s="52"/>
      <c r="W222" s="52">
        <f t="shared" si="28"/>
        <v>182.74260000000001</v>
      </c>
    </row>
    <row r="223" spans="1:23" ht="15" thickBot="1">
      <c r="A223" s="3">
        <v>1895371</v>
      </c>
      <c r="B223" s="83">
        <v>43400</v>
      </c>
      <c r="C223" s="4">
        <v>205</v>
      </c>
      <c r="D223" s="94">
        <v>19216</v>
      </c>
      <c r="E223" s="91">
        <v>12058</v>
      </c>
      <c r="F223" s="91">
        <v>4905</v>
      </c>
      <c r="G223" s="4" t="s">
        <v>9</v>
      </c>
      <c r="H223" s="40">
        <f>E223-'май 2018'!E229</f>
        <v>979</v>
      </c>
      <c r="I223" s="42">
        <f>F223-'май 2018'!F229</f>
        <v>364</v>
      </c>
      <c r="J223" s="51">
        <v>12058</v>
      </c>
      <c r="K223" s="51">
        <v>4905</v>
      </c>
      <c r="L223">
        <f t="shared" si="32"/>
        <v>0</v>
      </c>
      <c r="M223">
        <f t="shared" si="32"/>
        <v>0</v>
      </c>
      <c r="N223" s="57">
        <f t="shared" si="26"/>
        <v>0</v>
      </c>
      <c r="O223" s="57">
        <f t="shared" si="27"/>
        <v>0</v>
      </c>
      <c r="P223" s="57">
        <f t="shared" si="30"/>
        <v>0</v>
      </c>
      <c r="Q223" s="52"/>
      <c r="R223" s="71">
        <f t="shared" si="31"/>
        <v>0</v>
      </c>
      <c r="S223" s="78">
        <f>'янв 2019'!W223</f>
        <v>1566.3313000000001</v>
      </c>
      <c r="T223" s="70">
        <f t="shared" si="29"/>
        <v>1566.3313000000001</v>
      </c>
      <c r="U223" s="62">
        <f>T223</f>
        <v>1566.3313000000001</v>
      </c>
      <c r="V223" s="52"/>
      <c r="W223" s="52">
        <f t="shared" si="28"/>
        <v>0</v>
      </c>
    </row>
    <row r="224" spans="1:23" ht="15" thickBot="1">
      <c r="A224" s="3">
        <v>1889777</v>
      </c>
      <c r="B224" s="83">
        <v>43400</v>
      </c>
      <c r="C224" s="4">
        <v>206</v>
      </c>
      <c r="D224" s="94">
        <v>11540</v>
      </c>
      <c r="E224" s="91">
        <v>6347</v>
      </c>
      <c r="F224" s="91">
        <v>3332</v>
      </c>
      <c r="G224" s="4" t="s">
        <v>9</v>
      </c>
      <c r="H224" s="40">
        <f>E224-'май 2018'!E230</f>
        <v>235</v>
      </c>
      <c r="I224" s="42">
        <f>F224-'май 2018'!F230</f>
        <v>305</v>
      </c>
      <c r="J224" s="51">
        <v>6347</v>
      </c>
      <c r="K224" s="51">
        <v>3332</v>
      </c>
      <c r="L224">
        <f t="shared" si="32"/>
        <v>0</v>
      </c>
      <c r="M224">
        <f t="shared" si="32"/>
        <v>0</v>
      </c>
      <c r="N224" s="57">
        <f t="shared" si="26"/>
        <v>0</v>
      </c>
      <c r="O224" s="57">
        <f t="shared" si="27"/>
        <v>0</v>
      </c>
      <c r="P224" s="57">
        <f t="shared" si="30"/>
        <v>0</v>
      </c>
      <c r="Q224" s="52"/>
      <c r="R224" s="71">
        <f t="shared" si="31"/>
        <v>0</v>
      </c>
      <c r="S224" s="78">
        <f>'янв 2019'!W224</f>
        <v>29.828800000000001</v>
      </c>
      <c r="T224" s="77">
        <f t="shared" si="29"/>
        <v>29.828800000000001</v>
      </c>
      <c r="U224" s="77"/>
      <c r="V224" s="52"/>
      <c r="W224" s="52">
        <f t="shared" si="28"/>
        <v>29.828800000000001</v>
      </c>
    </row>
    <row r="225" spans="1:23" ht="15" thickBot="1">
      <c r="A225" s="3">
        <v>1894390</v>
      </c>
      <c r="B225" s="83">
        <v>43400</v>
      </c>
      <c r="C225" s="4">
        <v>207</v>
      </c>
      <c r="D225" s="94">
        <v>5343</v>
      </c>
      <c r="E225" s="91">
        <v>3670</v>
      </c>
      <c r="F225" s="91">
        <v>967</v>
      </c>
      <c r="G225" s="4" t="s">
        <v>9</v>
      </c>
      <c r="H225" s="40">
        <f>E225-'май 2018'!E231</f>
        <v>406</v>
      </c>
      <c r="I225" s="42">
        <f>F225-'май 2018'!F231</f>
        <v>171</v>
      </c>
      <c r="J225" s="51">
        <v>3669</v>
      </c>
      <c r="K225" s="51">
        <v>967</v>
      </c>
      <c r="L225">
        <f t="shared" si="32"/>
        <v>1</v>
      </c>
      <c r="M225">
        <f t="shared" si="32"/>
        <v>0</v>
      </c>
      <c r="N225" s="57">
        <f t="shared" si="26"/>
        <v>6.18</v>
      </c>
      <c r="O225" s="57">
        <f t="shared" si="27"/>
        <v>0</v>
      </c>
      <c r="P225" s="57">
        <f t="shared" si="30"/>
        <v>6.18</v>
      </c>
      <c r="Q225" s="52"/>
      <c r="R225" s="71">
        <f t="shared" si="31"/>
        <v>6.3653999999999993</v>
      </c>
      <c r="S225" s="78">
        <f>'янв 2019'!W225</f>
        <v>0</v>
      </c>
      <c r="T225" s="96">
        <f t="shared" si="29"/>
        <v>6.3653999999999993</v>
      </c>
      <c r="U225" s="77"/>
      <c r="V225" s="52"/>
      <c r="W225" s="52">
        <f t="shared" si="28"/>
        <v>6.3653999999999993</v>
      </c>
    </row>
    <row r="226" spans="1:23" ht="15" thickBot="1">
      <c r="A226" s="3">
        <v>1899670</v>
      </c>
      <c r="B226" s="83">
        <v>43400</v>
      </c>
      <c r="C226" s="4">
        <v>208</v>
      </c>
      <c r="D226" s="94">
        <v>1295</v>
      </c>
      <c r="E226" s="91">
        <v>804</v>
      </c>
      <c r="F226" s="91">
        <v>329</v>
      </c>
      <c r="G226" s="4" t="s">
        <v>9</v>
      </c>
      <c r="H226" s="40">
        <f>E226-'май 2018'!E232</f>
        <v>89</v>
      </c>
      <c r="I226" s="42">
        <f>F226-'май 2018'!F232</f>
        <v>29</v>
      </c>
      <c r="J226" s="51">
        <v>804</v>
      </c>
      <c r="K226" s="51">
        <v>329</v>
      </c>
      <c r="L226">
        <f t="shared" si="32"/>
        <v>0</v>
      </c>
      <c r="M226">
        <f t="shared" si="32"/>
        <v>0</v>
      </c>
      <c r="N226" s="57">
        <f t="shared" si="26"/>
        <v>0</v>
      </c>
      <c r="O226" s="57">
        <f t="shared" si="27"/>
        <v>0</v>
      </c>
      <c r="P226" s="57">
        <f t="shared" si="30"/>
        <v>0</v>
      </c>
      <c r="Q226" s="52"/>
      <c r="R226" s="71">
        <f t="shared" si="31"/>
        <v>0</v>
      </c>
      <c r="S226" s="78">
        <f>'янв 2019'!W226</f>
        <v>224.26190000000003</v>
      </c>
      <c r="T226" s="77">
        <f t="shared" si="29"/>
        <v>224.26190000000003</v>
      </c>
      <c r="U226" s="77"/>
      <c r="V226" s="52"/>
      <c r="W226" s="52">
        <f t="shared" si="28"/>
        <v>224.26190000000003</v>
      </c>
    </row>
    <row r="227" spans="1:23" ht="15" thickBot="1">
      <c r="A227" s="3">
        <v>1897013</v>
      </c>
      <c r="B227" s="83">
        <v>43400</v>
      </c>
      <c r="C227" s="4">
        <v>209</v>
      </c>
      <c r="D227" s="94">
        <v>2678</v>
      </c>
      <c r="E227" s="91">
        <v>1994</v>
      </c>
      <c r="F227" s="91">
        <v>500</v>
      </c>
      <c r="G227" s="4" t="s">
        <v>9</v>
      </c>
      <c r="H227" s="40">
        <f>E227-'май 2018'!E233</f>
        <v>223</v>
      </c>
      <c r="I227" s="42">
        <f>F227-'май 2018'!F233</f>
        <v>82</v>
      </c>
      <c r="J227" s="51">
        <v>1994</v>
      </c>
      <c r="K227" s="51">
        <v>500</v>
      </c>
      <c r="L227">
        <f t="shared" si="32"/>
        <v>0</v>
      </c>
      <c r="M227">
        <f t="shared" si="32"/>
        <v>0</v>
      </c>
      <c r="N227" s="57">
        <f t="shared" si="26"/>
        <v>0</v>
      </c>
      <c r="O227" s="57">
        <f t="shared" si="27"/>
        <v>0</v>
      </c>
      <c r="P227" s="57">
        <f t="shared" si="30"/>
        <v>0</v>
      </c>
      <c r="Q227" s="52"/>
      <c r="R227" s="71">
        <f t="shared" si="31"/>
        <v>0</v>
      </c>
      <c r="S227" s="78">
        <f>'янв 2019'!W227</f>
        <v>497.88140000000004</v>
      </c>
      <c r="T227" s="77">
        <f t="shared" si="29"/>
        <v>497.88140000000004</v>
      </c>
      <c r="U227" s="77"/>
      <c r="V227" s="52"/>
      <c r="W227" s="52">
        <f t="shared" si="28"/>
        <v>497.88140000000004</v>
      </c>
    </row>
    <row r="228" spans="1:23" ht="15" thickBot="1">
      <c r="A228" s="3">
        <v>1899197</v>
      </c>
      <c r="B228" s="83">
        <v>43400</v>
      </c>
      <c r="C228" s="4">
        <v>210</v>
      </c>
      <c r="D228" s="94">
        <v>8826</v>
      </c>
      <c r="E228" s="91">
        <v>6063</v>
      </c>
      <c r="F228" s="91">
        <v>2720</v>
      </c>
      <c r="G228" s="4" t="s">
        <v>9</v>
      </c>
      <c r="H228" s="40">
        <f>E228-'май 2018'!E234</f>
        <v>2413</v>
      </c>
      <c r="I228" s="42">
        <f>F228-'май 2018'!F234</f>
        <v>1142</v>
      </c>
      <c r="J228" s="51">
        <v>5875</v>
      </c>
      <c r="K228" s="51">
        <v>2598</v>
      </c>
      <c r="L228">
        <f t="shared" si="32"/>
        <v>188</v>
      </c>
      <c r="M228">
        <f t="shared" si="32"/>
        <v>122</v>
      </c>
      <c r="N228" s="57">
        <f t="shared" si="26"/>
        <v>1161.8399999999999</v>
      </c>
      <c r="O228" s="57">
        <f t="shared" si="27"/>
        <v>279.38</v>
      </c>
      <c r="P228" s="57">
        <f t="shared" si="30"/>
        <v>1441.2199999999998</v>
      </c>
      <c r="Q228" s="52">
        <f>'янв 2019'!V228</f>
        <v>620.3463999999999</v>
      </c>
      <c r="R228" s="102">
        <f t="shared" si="31"/>
        <v>864.11019999999985</v>
      </c>
      <c r="S228" s="104">
        <v>0</v>
      </c>
      <c r="T228" s="97">
        <f t="shared" si="29"/>
        <v>864.11019999999985</v>
      </c>
      <c r="U228" s="73">
        <v>867</v>
      </c>
      <c r="V228" s="52">
        <f>U228-T228</f>
        <v>2.8898000000001502</v>
      </c>
      <c r="W228" s="54">
        <f t="shared" si="28"/>
        <v>-2.8898000000001502</v>
      </c>
    </row>
    <row r="229" spans="1:23" ht="15" thickBot="1">
      <c r="A229" s="6">
        <v>5038466</v>
      </c>
      <c r="B229" s="83">
        <v>43400</v>
      </c>
      <c r="C229" s="4" t="s">
        <v>31</v>
      </c>
      <c r="D229" s="94">
        <v>185647</v>
      </c>
      <c r="E229" s="91">
        <v>98208</v>
      </c>
      <c r="F229" s="91">
        <v>58955</v>
      </c>
      <c r="G229" s="8" t="s">
        <v>16</v>
      </c>
      <c r="H229" s="40">
        <f>E229-'май 2018'!E235</f>
        <v>6949</v>
      </c>
      <c r="I229" s="42">
        <f>F229-'май 2018'!F235</f>
        <v>4773</v>
      </c>
      <c r="J229" s="51">
        <v>97751</v>
      </c>
      <c r="K229" s="51">
        <v>58391</v>
      </c>
      <c r="L229">
        <f t="shared" si="32"/>
        <v>457</v>
      </c>
      <c r="M229">
        <f t="shared" si="32"/>
        <v>564</v>
      </c>
      <c r="N229" s="57">
        <f t="shared" si="26"/>
        <v>2824.2599999999998</v>
      </c>
      <c r="O229" s="57">
        <f t="shared" si="27"/>
        <v>1291.56</v>
      </c>
      <c r="P229" s="57">
        <f t="shared" si="30"/>
        <v>4115.82</v>
      </c>
      <c r="Q229" s="52"/>
      <c r="R229" s="102">
        <f t="shared" si="31"/>
        <v>4239.2945999999993</v>
      </c>
      <c r="S229" s="104">
        <f>'янв 2019'!W229</f>
        <v>0</v>
      </c>
      <c r="T229" s="96">
        <f t="shared" si="29"/>
        <v>4239.2945999999993</v>
      </c>
      <c r="U229" s="62">
        <f>T229</f>
        <v>4239.2945999999993</v>
      </c>
      <c r="V229" s="52"/>
      <c r="W229" s="52">
        <f t="shared" si="28"/>
        <v>0</v>
      </c>
    </row>
    <row r="230" spans="1:23" ht="15" thickBot="1">
      <c r="A230" s="3">
        <v>1892442</v>
      </c>
      <c r="B230" s="83">
        <v>43400</v>
      </c>
      <c r="C230" s="4">
        <v>212</v>
      </c>
      <c r="D230" s="94">
        <v>25068</v>
      </c>
      <c r="E230" s="91">
        <v>14512</v>
      </c>
      <c r="F230" s="91">
        <v>8513</v>
      </c>
      <c r="G230" s="4" t="s">
        <v>9</v>
      </c>
      <c r="H230" s="40">
        <f>E230-'май 2018'!E236</f>
        <v>11114</v>
      </c>
      <c r="I230" s="42">
        <f>F230-'май 2018'!F236</f>
        <v>6702</v>
      </c>
      <c r="J230" s="51">
        <v>12889</v>
      </c>
      <c r="K230" s="51">
        <v>7634</v>
      </c>
      <c r="L230">
        <f t="shared" si="32"/>
        <v>1623</v>
      </c>
      <c r="M230">
        <f t="shared" si="32"/>
        <v>879</v>
      </c>
      <c r="N230" s="57">
        <f t="shared" si="26"/>
        <v>10030.14</v>
      </c>
      <c r="O230" s="57">
        <f t="shared" si="27"/>
        <v>2012.91</v>
      </c>
      <c r="P230" s="57">
        <f t="shared" si="30"/>
        <v>12043.05</v>
      </c>
      <c r="Q230" s="52">
        <f>'янв 2019'!V230</f>
        <v>-31849.599200000001</v>
      </c>
      <c r="R230" s="102">
        <f>P230+P230*3%-Q230</f>
        <v>44253.940699999999</v>
      </c>
      <c r="S230" s="104">
        <v>0</v>
      </c>
      <c r="T230" s="96">
        <f t="shared" si="29"/>
        <v>44253.940699999999</v>
      </c>
      <c r="U230" s="69">
        <v>20000</v>
      </c>
      <c r="V230" s="52"/>
      <c r="W230" s="52">
        <f t="shared" si="28"/>
        <v>24253.940699999999</v>
      </c>
    </row>
    <row r="231" spans="1:23" ht="15" thickBot="1">
      <c r="A231" s="3">
        <v>1899368</v>
      </c>
      <c r="B231" s="83">
        <v>43400</v>
      </c>
      <c r="C231" s="4">
        <v>213</v>
      </c>
      <c r="D231" s="94">
        <v>1573</v>
      </c>
      <c r="E231" s="91">
        <v>1057</v>
      </c>
      <c r="F231" s="91">
        <v>515</v>
      </c>
      <c r="G231" s="4" t="s">
        <v>9</v>
      </c>
      <c r="H231" s="40">
        <f>E231-'май 2018'!E237</f>
        <v>252</v>
      </c>
      <c r="I231" s="42">
        <f>F231-'май 2018'!F237</f>
        <v>193</v>
      </c>
      <c r="J231" s="51">
        <v>1057</v>
      </c>
      <c r="K231" s="51">
        <v>515</v>
      </c>
      <c r="L231">
        <f t="shared" si="32"/>
        <v>0</v>
      </c>
      <c r="M231">
        <f t="shared" si="32"/>
        <v>0</v>
      </c>
      <c r="N231" s="57">
        <f t="shared" si="26"/>
        <v>0</v>
      </c>
      <c r="O231" s="57">
        <f t="shared" si="27"/>
        <v>0</v>
      </c>
      <c r="P231" s="57">
        <f t="shared" si="30"/>
        <v>0</v>
      </c>
      <c r="Q231" s="52"/>
      <c r="R231" s="71">
        <f t="shared" si="31"/>
        <v>0</v>
      </c>
      <c r="S231" s="78">
        <f>'янв 2019'!W231</f>
        <v>0</v>
      </c>
      <c r="T231" s="77">
        <f t="shared" si="29"/>
        <v>0</v>
      </c>
      <c r="U231" s="77"/>
      <c r="V231" s="52"/>
      <c r="W231" s="52">
        <f t="shared" si="28"/>
        <v>0</v>
      </c>
    </row>
    <row r="232" spans="1:23" ht="15" thickBot="1">
      <c r="A232" s="3">
        <v>1899373</v>
      </c>
      <c r="B232" s="83">
        <v>43400</v>
      </c>
      <c r="C232" s="4">
        <v>214</v>
      </c>
      <c r="D232" s="94">
        <v>1500</v>
      </c>
      <c r="E232" s="91">
        <v>913</v>
      </c>
      <c r="F232" s="91">
        <v>370</v>
      </c>
      <c r="G232" s="4" t="s">
        <v>9</v>
      </c>
      <c r="H232" s="40">
        <f>E232-'май 2018'!E238</f>
        <v>136</v>
      </c>
      <c r="I232" s="42">
        <f>F232-'май 2018'!F238</f>
        <v>59</v>
      </c>
      <c r="J232" s="51">
        <v>913</v>
      </c>
      <c r="K232" s="51">
        <v>370</v>
      </c>
      <c r="L232">
        <f t="shared" si="32"/>
        <v>0</v>
      </c>
      <c r="M232">
        <f t="shared" si="32"/>
        <v>0</v>
      </c>
      <c r="N232" s="57">
        <f t="shared" si="26"/>
        <v>0</v>
      </c>
      <c r="O232" s="57">
        <f t="shared" si="27"/>
        <v>0</v>
      </c>
      <c r="P232" s="57">
        <f t="shared" si="30"/>
        <v>0</v>
      </c>
      <c r="Q232" s="52"/>
      <c r="R232" s="71">
        <f t="shared" si="31"/>
        <v>0</v>
      </c>
      <c r="S232" s="78">
        <f>'янв 2019'!W232</f>
        <v>6.2624000000000004</v>
      </c>
      <c r="T232" s="77">
        <f t="shared" si="29"/>
        <v>6.2624000000000004</v>
      </c>
      <c r="U232" s="77"/>
      <c r="V232" s="52"/>
      <c r="W232" s="52">
        <f t="shared" si="28"/>
        <v>6.2624000000000004</v>
      </c>
    </row>
    <row r="233" spans="1:23" ht="15" thickBot="1">
      <c r="A233" s="3">
        <v>1892709</v>
      </c>
      <c r="B233" s="83">
        <v>43400</v>
      </c>
      <c r="C233" s="4">
        <v>215</v>
      </c>
      <c r="D233" s="94">
        <v>5336</v>
      </c>
      <c r="E233" s="91">
        <v>2744</v>
      </c>
      <c r="F233" s="91">
        <v>2109</v>
      </c>
      <c r="G233" s="4" t="s">
        <v>9</v>
      </c>
      <c r="H233" s="40">
        <f>E233-'май 2018'!E239</f>
        <v>305</v>
      </c>
      <c r="I233" s="42">
        <f>F233-'май 2018'!F239</f>
        <v>170</v>
      </c>
      <c r="J233" s="51">
        <v>2744</v>
      </c>
      <c r="K233" s="51">
        <v>2109</v>
      </c>
      <c r="L233">
        <f t="shared" si="32"/>
        <v>0</v>
      </c>
      <c r="M233">
        <f t="shared" si="32"/>
        <v>0</v>
      </c>
      <c r="N233" s="57">
        <f t="shared" si="26"/>
        <v>0</v>
      </c>
      <c r="O233" s="57">
        <f t="shared" si="27"/>
        <v>0</v>
      </c>
      <c r="P233" s="57">
        <f t="shared" si="30"/>
        <v>0</v>
      </c>
      <c r="Q233" s="52"/>
      <c r="R233" s="71">
        <f t="shared" si="31"/>
        <v>0</v>
      </c>
      <c r="S233" s="78">
        <f>'янв 2019'!W233</f>
        <v>493.74699999999996</v>
      </c>
      <c r="T233" s="88">
        <f t="shared" si="29"/>
        <v>493.74699999999996</v>
      </c>
      <c r="U233" s="77"/>
      <c r="V233" s="52"/>
      <c r="W233" s="52">
        <f t="shared" si="28"/>
        <v>493.74699999999996</v>
      </c>
    </row>
    <row r="234" spans="1:23" ht="15" thickBot="1">
      <c r="A234" s="3">
        <v>1893414</v>
      </c>
      <c r="B234" s="83">
        <v>43400</v>
      </c>
      <c r="C234" s="4">
        <v>216</v>
      </c>
      <c r="D234" s="94">
        <v>3587</v>
      </c>
      <c r="E234" s="91">
        <v>2117</v>
      </c>
      <c r="F234" s="91">
        <v>1240</v>
      </c>
      <c r="G234" s="4" t="s">
        <v>9</v>
      </c>
      <c r="H234" s="40">
        <f>E234-'май 2018'!E240</f>
        <v>361</v>
      </c>
      <c r="I234" s="42">
        <f>F234-'май 2018'!F240</f>
        <v>75</v>
      </c>
      <c r="J234" s="51">
        <v>2117</v>
      </c>
      <c r="K234" s="51">
        <v>1240</v>
      </c>
      <c r="L234">
        <f t="shared" si="32"/>
        <v>0</v>
      </c>
      <c r="M234">
        <f t="shared" si="32"/>
        <v>0</v>
      </c>
      <c r="N234" s="57">
        <f t="shared" si="26"/>
        <v>0</v>
      </c>
      <c r="O234" s="57">
        <f t="shared" si="27"/>
        <v>0</v>
      </c>
      <c r="P234" s="57">
        <f t="shared" si="30"/>
        <v>0</v>
      </c>
      <c r="Q234" s="52"/>
      <c r="R234" s="71">
        <f t="shared" si="31"/>
        <v>0</v>
      </c>
      <c r="S234" s="78">
        <f>'янв 2019'!W234</f>
        <v>0</v>
      </c>
      <c r="T234" s="96">
        <f t="shared" si="29"/>
        <v>0</v>
      </c>
      <c r="U234" s="77"/>
      <c r="V234" s="52"/>
      <c r="W234" s="52">
        <f t="shared" si="28"/>
        <v>0</v>
      </c>
    </row>
    <row r="235" spans="1:23" ht="15" thickBot="1">
      <c r="A235" s="3">
        <v>1898643</v>
      </c>
      <c r="B235" s="83">
        <v>43400</v>
      </c>
      <c r="C235" s="4">
        <v>217</v>
      </c>
      <c r="D235" s="94">
        <v>12715</v>
      </c>
      <c r="E235" s="91">
        <v>7303</v>
      </c>
      <c r="F235" s="91">
        <v>5013</v>
      </c>
      <c r="G235" s="4" t="s">
        <v>9</v>
      </c>
      <c r="H235" s="40">
        <f>E235-'май 2018'!E241</f>
        <v>581</v>
      </c>
      <c r="I235" s="42">
        <f>F235-'май 2018'!F241</f>
        <v>871</v>
      </c>
      <c r="J235" s="51">
        <v>7263</v>
      </c>
      <c r="K235" s="51">
        <v>4879</v>
      </c>
      <c r="L235">
        <f t="shared" si="32"/>
        <v>40</v>
      </c>
      <c r="M235">
        <f t="shared" si="32"/>
        <v>134</v>
      </c>
      <c r="N235" s="57">
        <f t="shared" si="26"/>
        <v>247.2</v>
      </c>
      <c r="O235" s="57">
        <f t="shared" si="27"/>
        <v>306.86</v>
      </c>
      <c r="P235" s="57">
        <f t="shared" si="30"/>
        <v>554.05999999999995</v>
      </c>
      <c r="Q235" s="52"/>
      <c r="R235" s="71">
        <f t="shared" si="31"/>
        <v>570.68179999999995</v>
      </c>
      <c r="S235" s="78">
        <f>'янв 2019'!W235</f>
        <v>-896.51259999999979</v>
      </c>
      <c r="T235" s="100">
        <f t="shared" si="29"/>
        <v>-325.83079999999984</v>
      </c>
      <c r="U235" s="71"/>
      <c r="V235" s="52"/>
      <c r="W235" s="54">
        <f t="shared" si="28"/>
        <v>-325.83079999999984</v>
      </c>
    </row>
    <row r="236" spans="1:23" ht="15" thickBot="1">
      <c r="A236" s="3">
        <v>1896535</v>
      </c>
      <c r="B236" s="83">
        <v>43400</v>
      </c>
      <c r="C236" s="4">
        <v>218</v>
      </c>
      <c r="D236" s="94">
        <v>4334</v>
      </c>
      <c r="E236" s="91">
        <v>2837</v>
      </c>
      <c r="F236" s="91">
        <v>1264</v>
      </c>
      <c r="G236" s="4" t="s">
        <v>9</v>
      </c>
      <c r="H236" s="40">
        <f>E236-'май 2018'!E242</f>
        <v>421</v>
      </c>
      <c r="I236" s="42">
        <f>F236-'май 2018'!F242</f>
        <v>170</v>
      </c>
      <c r="J236" s="51">
        <v>2837</v>
      </c>
      <c r="K236" s="51">
        <v>1264</v>
      </c>
      <c r="L236">
        <f t="shared" si="32"/>
        <v>0</v>
      </c>
      <c r="M236">
        <f t="shared" si="32"/>
        <v>0</v>
      </c>
      <c r="N236" s="57">
        <f t="shared" si="26"/>
        <v>0</v>
      </c>
      <c r="O236" s="57">
        <f t="shared" si="27"/>
        <v>0</v>
      </c>
      <c r="P236" s="57">
        <f t="shared" si="30"/>
        <v>0</v>
      </c>
      <c r="Q236" s="52"/>
      <c r="R236" s="71">
        <f t="shared" si="31"/>
        <v>0</v>
      </c>
      <c r="S236" s="78">
        <f>'янв 2019'!W236</f>
        <v>297.7833</v>
      </c>
      <c r="T236" s="77">
        <f t="shared" si="29"/>
        <v>297.7833</v>
      </c>
      <c r="U236" s="77"/>
      <c r="V236" s="52"/>
      <c r="W236" s="52">
        <f t="shared" si="28"/>
        <v>297.7833</v>
      </c>
    </row>
    <row r="237" spans="1:23" ht="15" thickBot="1">
      <c r="A237" s="3">
        <v>1740616</v>
      </c>
      <c r="B237" s="83">
        <v>43400</v>
      </c>
      <c r="C237" s="4">
        <v>219</v>
      </c>
      <c r="D237" s="94">
        <v>1208</v>
      </c>
      <c r="E237" s="91">
        <v>761</v>
      </c>
      <c r="F237" s="91">
        <v>186</v>
      </c>
      <c r="G237" s="4" t="s">
        <v>9</v>
      </c>
      <c r="H237" s="40">
        <f>E237-'май 2018'!E243</f>
        <v>40</v>
      </c>
      <c r="I237" s="42">
        <f>F237-'май 2018'!F243</f>
        <v>11</v>
      </c>
      <c r="J237" s="51">
        <v>761</v>
      </c>
      <c r="K237" s="51">
        <v>186</v>
      </c>
      <c r="L237">
        <f t="shared" si="32"/>
        <v>0</v>
      </c>
      <c r="M237">
        <f t="shared" si="32"/>
        <v>0</v>
      </c>
      <c r="N237" s="57">
        <f t="shared" si="26"/>
        <v>0</v>
      </c>
      <c r="O237" s="57">
        <f t="shared" si="27"/>
        <v>0</v>
      </c>
      <c r="P237" s="57">
        <f t="shared" si="30"/>
        <v>0</v>
      </c>
      <c r="Q237" s="52"/>
      <c r="R237" s="71">
        <f t="shared" si="31"/>
        <v>0</v>
      </c>
      <c r="S237" s="78">
        <f>'янв 2019'!W237</f>
        <v>71.893999999999991</v>
      </c>
      <c r="T237" s="77">
        <f t="shared" si="29"/>
        <v>71.893999999999991</v>
      </c>
      <c r="U237" s="77"/>
      <c r="V237" s="52"/>
      <c r="W237" s="52">
        <f t="shared" si="28"/>
        <v>71.893999999999991</v>
      </c>
    </row>
    <row r="238" spans="1:23" ht="15" thickBot="1">
      <c r="A238" s="3">
        <v>1792893</v>
      </c>
      <c r="B238" s="83">
        <v>43400</v>
      </c>
      <c r="C238" s="4">
        <v>220</v>
      </c>
      <c r="D238" s="94">
        <v>6045</v>
      </c>
      <c r="E238" s="91">
        <v>3541</v>
      </c>
      <c r="F238" s="91">
        <v>1999</v>
      </c>
      <c r="G238" s="4" t="s">
        <v>9</v>
      </c>
      <c r="H238" s="40">
        <f>E238-'май 2018'!E244</f>
        <v>797</v>
      </c>
      <c r="I238" s="42">
        <f>F238-'май 2018'!F244</f>
        <v>462</v>
      </c>
      <c r="J238" s="51">
        <v>3541</v>
      </c>
      <c r="K238" s="51">
        <v>1999</v>
      </c>
      <c r="L238">
        <f t="shared" si="32"/>
        <v>0</v>
      </c>
      <c r="M238">
        <f t="shared" si="32"/>
        <v>0</v>
      </c>
      <c r="N238" s="57">
        <f t="shared" si="26"/>
        <v>0</v>
      </c>
      <c r="O238" s="57">
        <f t="shared" si="27"/>
        <v>0</v>
      </c>
      <c r="P238" s="57">
        <f t="shared" si="30"/>
        <v>0</v>
      </c>
      <c r="Q238" s="52"/>
      <c r="R238" s="71">
        <f t="shared" si="31"/>
        <v>0</v>
      </c>
      <c r="S238" s="78">
        <f>'янв 2019'!W238</f>
        <v>-556.73320000000001</v>
      </c>
      <c r="T238" s="100">
        <f t="shared" si="29"/>
        <v>-556.73320000000001</v>
      </c>
      <c r="U238" s="77"/>
      <c r="V238" s="52"/>
      <c r="W238" s="54">
        <f t="shared" si="28"/>
        <v>-556.73320000000001</v>
      </c>
    </row>
    <row r="239" spans="1:23" ht="15" thickBot="1">
      <c r="A239" s="3">
        <v>1897101</v>
      </c>
      <c r="B239" s="83">
        <v>43400</v>
      </c>
      <c r="C239" s="4">
        <v>221</v>
      </c>
      <c r="D239" s="94">
        <v>5220</v>
      </c>
      <c r="E239" s="91">
        <v>3589</v>
      </c>
      <c r="F239" s="91">
        <v>1010</v>
      </c>
      <c r="G239" s="4" t="s">
        <v>9</v>
      </c>
      <c r="H239" s="40">
        <f>E239-'май 2018'!E245</f>
        <v>529</v>
      </c>
      <c r="I239" s="42">
        <f>F239-'май 2018'!F245</f>
        <v>128</v>
      </c>
      <c r="J239" s="51">
        <v>3587</v>
      </c>
      <c r="K239" s="51">
        <v>1010</v>
      </c>
      <c r="L239">
        <f t="shared" si="32"/>
        <v>2</v>
      </c>
      <c r="M239">
        <f t="shared" si="32"/>
        <v>0</v>
      </c>
      <c r="N239" s="57">
        <f t="shared" si="26"/>
        <v>12.36</v>
      </c>
      <c r="O239" s="57">
        <f t="shared" si="27"/>
        <v>0</v>
      </c>
      <c r="P239" s="57">
        <f t="shared" si="30"/>
        <v>12.36</v>
      </c>
      <c r="Q239" s="52"/>
      <c r="R239" s="71">
        <f t="shared" si="31"/>
        <v>12.730799999999999</v>
      </c>
      <c r="S239" s="78">
        <f>'янв 2019'!W239</f>
        <v>8.6211000000000002</v>
      </c>
      <c r="T239" s="97">
        <f t="shared" si="29"/>
        <v>21.351900000000001</v>
      </c>
      <c r="U239" s="71"/>
      <c r="V239" s="52"/>
      <c r="W239" s="52">
        <f t="shared" si="28"/>
        <v>21.351900000000001</v>
      </c>
    </row>
    <row r="240" spans="1:23" ht="15" thickBot="1">
      <c r="A240" s="3">
        <v>1899043</v>
      </c>
      <c r="B240" s="83">
        <v>43400</v>
      </c>
      <c r="C240" s="4">
        <v>222</v>
      </c>
      <c r="D240" s="94">
        <v>45389</v>
      </c>
      <c r="E240" s="91">
        <v>29233</v>
      </c>
      <c r="F240" s="91">
        <v>16041</v>
      </c>
      <c r="G240" s="4" t="s">
        <v>9</v>
      </c>
      <c r="H240" s="40">
        <f>E240-'май 2018'!E246</f>
        <v>3127</v>
      </c>
      <c r="I240" s="42">
        <f>F240-'май 2018'!F246</f>
        <v>1628</v>
      </c>
      <c r="J240" s="51">
        <v>28802</v>
      </c>
      <c r="K240" s="51">
        <v>15801</v>
      </c>
      <c r="L240">
        <f t="shared" si="32"/>
        <v>431</v>
      </c>
      <c r="M240">
        <f t="shared" si="32"/>
        <v>240</v>
      </c>
      <c r="N240" s="57">
        <f t="shared" si="26"/>
        <v>2663.58</v>
      </c>
      <c r="O240" s="57">
        <f t="shared" si="27"/>
        <v>549.6</v>
      </c>
      <c r="P240" s="57">
        <f t="shared" si="30"/>
        <v>3213.18</v>
      </c>
      <c r="Q240" s="52"/>
      <c r="R240" s="102">
        <f t="shared" si="31"/>
        <v>3309.5753999999997</v>
      </c>
      <c r="S240" s="104">
        <f>'янв 2019'!W240</f>
        <v>5227.1366999999991</v>
      </c>
      <c r="T240" s="96">
        <f t="shared" si="29"/>
        <v>8536.7120999999988</v>
      </c>
      <c r="U240" s="62">
        <v>5227.1400000000003</v>
      </c>
      <c r="V240" s="52">
        <f>U240-T240</f>
        <v>-3309.5720999999985</v>
      </c>
      <c r="W240" s="52">
        <f t="shared" si="28"/>
        <v>3309.5720999999985</v>
      </c>
    </row>
    <row r="241" spans="1:23" ht="15" thickBot="1">
      <c r="A241" s="3">
        <v>1899227</v>
      </c>
      <c r="B241" s="83">
        <v>43400</v>
      </c>
      <c r="C241" s="4">
        <v>223</v>
      </c>
      <c r="D241" s="94">
        <v>2225</v>
      </c>
      <c r="E241" s="91">
        <v>1201</v>
      </c>
      <c r="F241" s="91">
        <v>1019</v>
      </c>
      <c r="G241" s="4" t="s">
        <v>9</v>
      </c>
      <c r="H241" s="40">
        <f>E241-'май 2018'!E247</f>
        <v>408</v>
      </c>
      <c r="I241" s="42">
        <f>F241-'май 2018'!F247</f>
        <v>327</v>
      </c>
      <c r="J241" s="51">
        <v>1201</v>
      </c>
      <c r="K241" s="51">
        <v>1019</v>
      </c>
      <c r="L241">
        <f t="shared" si="32"/>
        <v>0</v>
      </c>
      <c r="M241">
        <f t="shared" si="32"/>
        <v>0</v>
      </c>
      <c r="N241" s="57">
        <f t="shared" si="26"/>
        <v>0</v>
      </c>
      <c r="O241" s="57">
        <f t="shared" si="27"/>
        <v>0</v>
      </c>
      <c r="P241" s="57">
        <f t="shared" si="30"/>
        <v>0</v>
      </c>
      <c r="Q241" s="52"/>
      <c r="R241" s="71">
        <f t="shared" si="31"/>
        <v>0</v>
      </c>
      <c r="S241" s="78">
        <f>'янв 2019'!W241</f>
        <v>171.79370000000003</v>
      </c>
      <c r="T241" s="77">
        <f t="shared" si="29"/>
        <v>171.79370000000003</v>
      </c>
      <c r="U241" s="77"/>
      <c r="V241" s="52"/>
      <c r="W241" s="52">
        <f t="shared" si="28"/>
        <v>171.79370000000003</v>
      </c>
    </row>
    <row r="242" spans="1:23" ht="15" thickBot="1">
      <c r="A242" s="3">
        <v>1889771</v>
      </c>
      <c r="B242" s="83">
        <v>43400</v>
      </c>
      <c r="C242" s="4">
        <v>224</v>
      </c>
      <c r="D242" s="94">
        <v>16996</v>
      </c>
      <c r="E242" s="91">
        <v>11370</v>
      </c>
      <c r="F242" s="91">
        <v>5618</v>
      </c>
      <c r="G242" s="4" t="s">
        <v>9</v>
      </c>
      <c r="H242" s="40">
        <f>E242-'май 2018'!E248</f>
        <v>966</v>
      </c>
      <c r="I242" s="42">
        <f>F242-'май 2018'!F248</f>
        <v>497</v>
      </c>
      <c r="J242" s="51">
        <v>11370</v>
      </c>
      <c r="K242" s="51">
        <v>5618</v>
      </c>
      <c r="L242">
        <f t="shared" si="32"/>
        <v>0</v>
      </c>
      <c r="M242">
        <f t="shared" si="32"/>
        <v>0</v>
      </c>
      <c r="N242" s="57">
        <f t="shared" si="26"/>
        <v>0</v>
      </c>
      <c r="O242" s="57">
        <f t="shared" si="27"/>
        <v>0</v>
      </c>
      <c r="P242" s="57">
        <f t="shared" si="30"/>
        <v>0</v>
      </c>
      <c r="Q242" s="52"/>
      <c r="R242" s="72">
        <f t="shared" si="31"/>
        <v>0</v>
      </c>
      <c r="S242" s="78">
        <f>'янв 2019'!W242</f>
        <v>-0.84750000000002501</v>
      </c>
      <c r="T242" s="100">
        <f t="shared" si="29"/>
        <v>-0.84750000000002501</v>
      </c>
      <c r="U242" s="77"/>
      <c r="V242" s="52"/>
      <c r="W242" s="54">
        <f t="shared" si="28"/>
        <v>-0.84750000000002501</v>
      </c>
    </row>
    <row r="243" spans="1:23" ht="15" thickBot="1">
      <c r="A243" s="3">
        <v>1899013</v>
      </c>
      <c r="B243" s="83">
        <v>43400</v>
      </c>
      <c r="C243" s="56">
        <v>225</v>
      </c>
      <c r="D243" s="94">
        <v>13590</v>
      </c>
      <c r="E243" s="91">
        <v>8736</v>
      </c>
      <c r="F243" s="91">
        <v>3678</v>
      </c>
      <c r="G243" s="4" t="s">
        <v>9</v>
      </c>
      <c r="H243" s="40">
        <f>E243-'май 2018'!E249</f>
        <v>764</v>
      </c>
      <c r="I243" s="42">
        <f>F243-'май 2018'!F249</f>
        <v>318</v>
      </c>
      <c r="J243" s="51">
        <v>8736</v>
      </c>
      <c r="K243" s="51">
        <v>3678</v>
      </c>
      <c r="L243">
        <f t="shared" si="32"/>
        <v>0</v>
      </c>
      <c r="M243">
        <f t="shared" si="32"/>
        <v>0</v>
      </c>
      <c r="N243" s="57">
        <f t="shared" si="26"/>
        <v>0</v>
      </c>
      <c r="O243" s="57">
        <f t="shared" si="27"/>
        <v>0</v>
      </c>
      <c r="P243" s="57">
        <f t="shared" si="30"/>
        <v>0</v>
      </c>
      <c r="Q243" s="52"/>
      <c r="R243" s="102">
        <f t="shared" si="31"/>
        <v>0</v>
      </c>
      <c r="S243" s="104">
        <f>'янв 2019'!W243</f>
        <v>395.14080000000001</v>
      </c>
      <c r="T243" s="96">
        <f t="shared" si="29"/>
        <v>395.14080000000001</v>
      </c>
      <c r="U243" s="77"/>
      <c r="V243" s="52"/>
      <c r="W243" s="52">
        <f t="shared" si="28"/>
        <v>395.14080000000001</v>
      </c>
    </row>
    <row r="244" spans="1:23" ht="15" thickBot="1">
      <c r="A244" s="3">
        <v>1899223</v>
      </c>
      <c r="B244" s="83">
        <v>43400</v>
      </c>
      <c r="C244" s="56">
        <v>226</v>
      </c>
      <c r="D244" s="94">
        <v>21276</v>
      </c>
      <c r="E244" s="91">
        <v>14023</v>
      </c>
      <c r="F244" s="91">
        <v>7222</v>
      </c>
      <c r="G244" s="4" t="s">
        <v>9</v>
      </c>
      <c r="H244" s="40">
        <f>E244-'май 2018'!E250</f>
        <v>770</v>
      </c>
      <c r="I244" s="42">
        <f>F244-'май 2018'!F250</f>
        <v>187</v>
      </c>
      <c r="J244" s="51">
        <v>14021</v>
      </c>
      <c r="K244" s="51">
        <v>7222</v>
      </c>
      <c r="L244">
        <f t="shared" si="32"/>
        <v>2</v>
      </c>
      <c r="M244">
        <f t="shared" si="32"/>
        <v>0</v>
      </c>
      <c r="N244" s="57">
        <f t="shared" si="26"/>
        <v>12.36</v>
      </c>
      <c r="O244" s="57">
        <f t="shared" si="27"/>
        <v>0</v>
      </c>
      <c r="P244" s="57">
        <f t="shared" si="30"/>
        <v>12.36</v>
      </c>
      <c r="Q244" s="52"/>
      <c r="R244" s="71">
        <f t="shared" si="31"/>
        <v>12.730799999999999</v>
      </c>
      <c r="S244" s="78">
        <f>'янв 2019'!W244</f>
        <v>-86</v>
      </c>
      <c r="T244" s="100">
        <f t="shared" si="29"/>
        <v>-73.269199999999998</v>
      </c>
      <c r="U244" s="77"/>
      <c r="V244" s="52"/>
      <c r="W244" s="54">
        <f t="shared" si="28"/>
        <v>-73.269199999999998</v>
      </c>
    </row>
    <row r="245" spans="1:23" ht="15" thickBot="1">
      <c r="A245" s="3">
        <v>1899128</v>
      </c>
      <c r="B245" s="83">
        <v>43400</v>
      </c>
      <c r="C245" s="4">
        <v>227</v>
      </c>
      <c r="D245" s="94">
        <v>6228</v>
      </c>
      <c r="E245" s="91">
        <v>3552</v>
      </c>
      <c r="F245" s="91">
        <v>2591</v>
      </c>
      <c r="G245" s="4" t="s">
        <v>9</v>
      </c>
      <c r="H245" s="40">
        <f>E245-'май 2018'!E251</f>
        <v>436</v>
      </c>
      <c r="I245" s="42">
        <f>F245-'май 2018'!F251</f>
        <v>277</v>
      </c>
      <c r="J245" s="51">
        <v>3552</v>
      </c>
      <c r="K245" s="51">
        <v>2591</v>
      </c>
      <c r="L245">
        <f t="shared" ref="L245:M251" si="33">E245-J245</f>
        <v>0</v>
      </c>
      <c r="M245">
        <f t="shared" si="33"/>
        <v>0</v>
      </c>
      <c r="N245" s="57">
        <f t="shared" si="26"/>
        <v>0</v>
      </c>
      <c r="O245" s="57">
        <f t="shared" si="27"/>
        <v>0</v>
      </c>
      <c r="P245" s="57">
        <f t="shared" si="30"/>
        <v>0</v>
      </c>
      <c r="Q245" s="52"/>
      <c r="R245" s="71">
        <f t="shared" si="31"/>
        <v>0</v>
      </c>
      <c r="S245" s="78">
        <f>'янв 2019'!W245</f>
        <v>3372.3539000000001</v>
      </c>
      <c r="T245" s="88">
        <f t="shared" si="29"/>
        <v>3372.3539000000001</v>
      </c>
      <c r="U245" s="77"/>
      <c r="V245" s="52"/>
      <c r="W245" s="52">
        <f t="shared" si="28"/>
        <v>3372.3539000000001</v>
      </c>
    </row>
    <row r="246" spans="1:23" ht="15" thickBot="1">
      <c r="A246" s="3">
        <v>1899037</v>
      </c>
      <c r="B246" s="83">
        <v>43400</v>
      </c>
      <c r="C246" s="4">
        <v>228</v>
      </c>
      <c r="D246" s="94">
        <v>18532</v>
      </c>
      <c r="E246" s="91">
        <v>12427</v>
      </c>
      <c r="F246" s="91">
        <v>5915</v>
      </c>
      <c r="G246" s="4" t="s">
        <v>9</v>
      </c>
      <c r="H246" s="40">
        <f>E246-'май 2018'!E252</f>
        <v>729</v>
      </c>
      <c r="I246" s="42">
        <f>F246-'май 2018'!F252</f>
        <v>351</v>
      </c>
      <c r="J246" s="51">
        <v>12427</v>
      </c>
      <c r="K246" s="51">
        <v>5915</v>
      </c>
      <c r="L246">
        <f t="shared" si="33"/>
        <v>0</v>
      </c>
      <c r="M246">
        <f t="shared" si="33"/>
        <v>0</v>
      </c>
      <c r="N246" s="57">
        <f t="shared" si="26"/>
        <v>0</v>
      </c>
      <c r="O246" s="57">
        <f t="shared" si="27"/>
        <v>0</v>
      </c>
      <c r="P246" s="57">
        <f t="shared" si="30"/>
        <v>0</v>
      </c>
      <c r="Q246" s="52"/>
      <c r="R246" s="71">
        <f t="shared" si="31"/>
        <v>0</v>
      </c>
      <c r="S246" s="78">
        <f>'янв 2019'!W246</f>
        <v>18.787200000000002</v>
      </c>
      <c r="T246" s="96">
        <f>R246+S246</f>
        <v>18.787200000000002</v>
      </c>
      <c r="U246" s="77"/>
      <c r="V246" s="52"/>
      <c r="W246" s="52">
        <f t="shared" si="28"/>
        <v>18.787200000000002</v>
      </c>
    </row>
    <row r="247" spans="1:23" ht="15" thickBot="1">
      <c r="A247" s="3">
        <v>2825538</v>
      </c>
      <c r="B247" s="83">
        <v>43400</v>
      </c>
      <c r="C247" s="4">
        <v>229</v>
      </c>
      <c r="D247" s="94">
        <v>114</v>
      </c>
      <c r="E247" s="91">
        <v>113</v>
      </c>
      <c r="F247" s="91">
        <v>1</v>
      </c>
      <c r="G247" s="56" t="s">
        <v>9</v>
      </c>
      <c r="H247" s="65">
        <f>E247-'май 2018'!E253</f>
        <v>113</v>
      </c>
      <c r="I247" s="66">
        <f>F247-'май 2018'!F253</f>
        <v>1</v>
      </c>
      <c r="J247" s="51">
        <v>113</v>
      </c>
      <c r="K247" s="51">
        <v>1</v>
      </c>
      <c r="L247">
        <f t="shared" si="33"/>
        <v>0</v>
      </c>
      <c r="M247">
        <f t="shared" si="33"/>
        <v>0</v>
      </c>
      <c r="N247" s="57">
        <f t="shared" si="26"/>
        <v>0</v>
      </c>
      <c r="O247" s="57">
        <f t="shared" si="27"/>
        <v>0</v>
      </c>
      <c r="P247" s="57">
        <f t="shared" si="30"/>
        <v>0</v>
      </c>
      <c r="Q247" s="52"/>
      <c r="R247" s="71">
        <f t="shared" si="31"/>
        <v>0</v>
      </c>
      <c r="S247" s="78">
        <f>'янв 2019'!W247</f>
        <v>0</v>
      </c>
      <c r="T247" s="96">
        <f t="shared" si="29"/>
        <v>0</v>
      </c>
      <c r="U247" s="77"/>
      <c r="V247" s="52"/>
      <c r="W247" s="52">
        <f t="shared" si="28"/>
        <v>0</v>
      </c>
    </row>
    <row r="248" spans="1:23" ht="15" thickBot="1">
      <c r="A248" s="3">
        <v>1899092</v>
      </c>
      <c r="B248" s="83">
        <v>43400</v>
      </c>
      <c r="C248" s="4">
        <v>230</v>
      </c>
      <c r="D248" s="94">
        <v>4113</v>
      </c>
      <c r="E248" s="91">
        <v>3031</v>
      </c>
      <c r="F248" s="91">
        <v>973</v>
      </c>
      <c r="G248" s="4" t="s">
        <v>9</v>
      </c>
      <c r="H248" s="40">
        <f>E248-'май 2018'!E254</f>
        <v>204</v>
      </c>
      <c r="I248" s="42">
        <f>F248-'май 2018'!F254</f>
        <v>39</v>
      </c>
      <c r="J248" s="51">
        <v>3030</v>
      </c>
      <c r="K248" s="51">
        <v>972</v>
      </c>
      <c r="L248">
        <f t="shared" si="33"/>
        <v>1</v>
      </c>
      <c r="M248">
        <f t="shared" si="33"/>
        <v>1</v>
      </c>
      <c r="N248" s="57">
        <f t="shared" si="26"/>
        <v>6.18</v>
      </c>
      <c r="O248" s="57">
        <f t="shared" si="27"/>
        <v>2.29</v>
      </c>
      <c r="P248" s="57">
        <f t="shared" si="30"/>
        <v>8.4699999999999989</v>
      </c>
      <c r="Q248" s="52"/>
      <c r="R248" s="71">
        <f t="shared" si="31"/>
        <v>8.7240999999999982</v>
      </c>
      <c r="S248" s="78">
        <f>'янв 2019'!W248</f>
        <v>29.828800000000001</v>
      </c>
      <c r="T248" s="77">
        <f t="shared" si="29"/>
        <v>38.552900000000001</v>
      </c>
      <c r="U248" s="77"/>
      <c r="V248" s="52"/>
      <c r="W248" s="52">
        <f t="shared" si="28"/>
        <v>38.552900000000001</v>
      </c>
    </row>
    <row r="249" spans="1:23" ht="15" thickBot="1">
      <c r="A249" s="3">
        <v>1897345</v>
      </c>
      <c r="B249" s="83">
        <v>43400</v>
      </c>
      <c r="C249" s="4">
        <v>231</v>
      </c>
      <c r="D249" s="94">
        <v>2911</v>
      </c>
      <c r="E249" s="91">
        <v>1732</v>
      </c>
      <c r="F249" s="91">
        <v>1086</v>
      </c>
      <c r="G249" s="4" t="s">
        <v>9</v>
      </c>
      <c r="H249" s="40">
        <f>E249-'май 2018'!E255</f>
        <v>17</v>
      </c>
      <c r="I249" s="42">
        <f>F249-'май 2018'!F255</f>
        <v>8</v>
      </c>
      <c r="J249" s="51">
        <v>1732</v>
      </c>
      <c r="K249" s="51">
        <v>1086</v>
      </c>
      <c r="L249">
        <f t="shared" si="33"/>
        <v>0</v>
      </c>
      <c r="M249">
        <f t="shared" si="33"/>
        <v>0</v>
      </c>
      <c r="N249" s="57">
        <f t="shared" si="26"/>
        <v>0</v>
      </c>
      <c r="O249" s="57">
        <f t="shared" si="27"/>
        <v>0</v>
      </c>
      <c r="P249" s="57">
        <f t="shared" si="30"/>
        <v>0</v>
      </c>
      <c r="Q249" s="52"/>
      <c r="R249" s="71">
        <f t="shared" si="31"/>
        <v>0</v>
      </c>
      <c r="S249" s="78">
        <f>'янв 2019'!W249</f>
        <v>0</v>
      </c>
      <c r="T249" s="99">
        <f t="shared" si="29"/>
        <v>0</v>
      </c>
      <c r="U249" s="77"/>
      <c r="V249" s="52"/>
      <c r="W249" s="52">
        <f t="shared" si="28"/>
        <v>0</v>
      </c>
    </row>
    <row r="250" spans="1:23" ht="15" thickBot="1">
      <c r="A250" s="3">
        <v>1896384</v>
      </c>
      <c r="B250" s="83">
        <v>43400</v>
      </c>
      <c r="C250" s="4">
        <v>232</v>
      </c>
      <c r="D250" s="94">
        <v>5392</v>
      </c>
      <c r="E250" s="91">
        <v>4050</v>
      </c>
      <c r="F250" s="91">
        <v>1328</v>
      </c>
      <c r="G250" s="4" t="s">
        <v>9</v>
      </c>
      <c r="H250" s="40">
        <f>E250-'май 2018'!E256</f>
        <v>1368</v>
      </c>
      <c r="I250" s="42">
        <f>F250-'май 2018'!F256</f>
        <v>478</v>
      </c>
      <c r="J250" s="51">
        <v>4050</v>
      </c>
      <c r="K250" s="51">
        <v>1328</v>
      </c>
      <c r="L250">
        <f t="shared" si="33"/>
        <v>0</v>
      </c>
      <c r="M250">
        <f t="shared" si="33"/>
        <v>0</v>
      </c>
      <c r="N250" s="57">
        <f t="shared" si="26"/>
        <v>0</v>
      </c>
      <c r="O250" s="57">
        <f t="shared" si="27"/>
        <v>0</v>
      </c>
      <c r="P250" s="57">
        <f t="shared" si="30"/>
        <v>0</v>
      </c>
      <c r="Q250" s="52"/>
      <c r="R250" s="71">
        <f t="shared" si="31"/>
        <v>0</v>
      </c>
      <c r="S250" s="78">
        <f>'янв 2019'!W250</f>
        <v>-495.39500000000004</v>
      </c>
      <c r="T250" s="100">
        <f>R250+S250</f>
        <v>-495.39500000000004</v>
      </c>
      <c r="U250" s="71"/>
      <c r="V250" s="52"/>
      <c r="W250" s="54">
        <f t="shared" si="28"/>
        <v>-495.39500000000004</v>
      </c>
    </row>
    <row r="251" spans="1:23" ht="15" thickBot="1">
      <c r="A251" s="3">
        <v>1892172</v>
      </c>
      <c r="B251" s="83">
        <v>43400</v>
      </c>
      <c r="C251" s="4">
        <v>233</v>
      </c>
      <c r="D251" s="94">
        <v>4244</v>
      </c>
      <c r="E251" s="91">
        <v>3533</v>
      </c>
      <c r="F251" s="91">
        <v>692</v>
      </c>
      <c r="G251" s="4" t="s">
        <v>9</v>
      </c>
      <c r="H251" s="40">
        <f>E251-'май 2018'!E257</f>
        <v>456</v>
      </c>
      <c r="I251" s="42">
        <f>F251-'май 2018'!F257</f>
        <v>116</v>
      </c>
      <c r="J251" s="51">
        <v>3533</v>
      </c>
      <c r="K251" s="51">
        <v>692</v>
      </c>
      <c r="L251">
        <f t="shared" si="33"/>
        <v>0</v>
      </c>
      <c r="M251">
        <f t="shared" si="33"/>
        <v>0</v>
      </c>
      <c r="N251" s="57">
        <f t="shared" si="26"/>
        <v>0</v>
      </c>
      <c r="O251" s="57">
        <f t="shared" si="27"/>
        <v>0</v>
      </c>
      <c r="P251" s="57">
        <f t="shared" si="30"/>
        <v>0</v>
      </c>
      <c r="Q251" s="52"/>
      <c r="R251" s="71">
        <f t="shared" si="31"/>
        <v>0</v>
      </c>
      <c r="S251" s="78">
        <f>'янв 2019'!W251</f>
        <v>31.414999999999999</v>
      </c>
      <c r="T251" s="97">
        <f>R251+S251</f>
        <v>31.414999999999999</v>
      </c>
      <c r="U251" s="71"/>
      <c r="V251" s="52"/>
      <c r="W251" s="52">
        <f t="shared" si="28"/>
        <v>31.414999999999999</v>
      </c>
    </row>
    <row r="252" spans="1:23" ht="15" thickBot="1">
      <c r="A252" s="13" t="s">
        <v>35</v>
      </c>
      <c r="B252" s="14"/>
      <c r="C252" s="14"/>
      <c r="D252" s="14"/>
      <c r="E252" s="14"/>
      <c r="F252" s="14"/>
      <c r="G252" s="14"/>
      <c r="H252" s="43">
        <f>SUM(H8:H251)-H102</f>
        <v>181156</v>
      </c>
      <c r="I252" s="44">
        <f>SUM(I8:I251)-I102</f>
        <v>100463</v>
      </c>
      <c r="Q252" s="52"/>
      <c r="S252" s="75"/>
      <c r="T252" s="55"/>
      <c r="U252" s="77"/>
      <c r="V252" s="52"/>
    </row>
    <row r="253" spans="1:23">
      <c r="D253" s="26"/>
      <c r="E253" s="26"/>
      <c r="F253" s="26"/>
      <c r="G253" s="26"/>
      <c r="H253" s="45">
        <f>H7+H102</f>
        <v>1542</v>
      </c>
      <c r="I253" s="45">
        <f>I7+I102</f>
        <v>1178</v>
      </c>
      <c r="L253">
        <f>SUM(L7:L252)</f>
        <v>10364</v>
      </c>
      <c r="M253">
        <f>SUM(M7:M252)</f>
        <v>6590</v>
      </c>
      <c r="P253" s="52">
        <f>SUM(P8:P252)</f>
        <v>78234.36</v>
      </c>
      <c r="Q253" s="52">
        <f>SUM(Q7:Q252)</f>
        <v>-20988.502199999999</v>
      </c>
      <c r="R253" s="52">
        <f>SUM(R8:R252)</f>
        <v>101569.89300000001</v>
      </c>
      <c r="S253" s="76">
        <f>SUM(S8:S252)</f>
        <v>45191.870399999993</v>
      </c>
      <c r="T253" s="52">
        <f>SUM(T8:T252)</f>
        <v>146761.76340000008</v>
      </c>
      <c r="U253" s="52">
        <f>SUM(U8:U251)</f>
        <v>105046.52709999999</v>
      </c>
      <c r="V253" s="52">
        <f>SUM(V8:V252)</f>
        <v>-5632.6642999999949</v>
      </c>
      <c r="W253" s="52">
        <f>SUM(W8:W252)</f>
        <v>41715.236300000004</v>
      </c>
    </row>
    <row r="254" spans="1:23">
      <c r="S254" s="52"/>
      <c r="U254" s="52"/>
      <c r="V254" s="52"/>
    </row>
    <row r="255" spans="1:23">
      <c r="R255" s="52">
        <f>R253+S253</f>
        <v>146761.7634</v>
      </c>
      <c r="T255" s="52"/>
      <c r="U255" s="52"/>
      <c r="V255" s="52"/>
    </row>
    <row r="256" spans="1:23">
      <c r="T256" s="52"/>
    </row>
    <row r="258" spans="18:18">
      <c r="R258" s="52">
        <f>T253-U253</f>
        <v>41715.236300000091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57"/>
  <sheetViews>
    <sheetView topLeftCell="C4" workbookViewId="0">
      <selection activeCell="N17" sqref="N17"/>
    </sheetView>
  </sheetViews>
  <sheetFormatPr defaultRowHeight="14.4"/>
  <cols>
    <col min="1" max="1" width="9" customWidth="1"/>
    <col min="2" max="2" width="15.6640625" customWidth="1"/>
    <col min="4" max="4" width="14.6640625" customWidth="1"/>
    <col min="5" max="5" width="14" customWidth="1"/>
    <col min="6" max="6" width="13.6640625" customWidth="1"/>
    <col min="7" max="7" width="15.109375" hidden="1" customWidth="1"/>
    <col min="8" max="9" width="0" style="27" hidden="1" customWidth="1"/>
    <col min="16" max="16" width="12.6640625" customWidth="1"/>
    <col min="17" max="17" width="9.88671875" customWidth="1"/>
    <col min="18" max="18" width="9.88671875" bestFit="1" customWidth="1"/>
    <col min="19" max="20" width="10.33203125" customWidth="1"/>
    <col min="21" max="22" width="9.6640625" customWidth="1"/>
    <col min="23" max="23" width="9.44140625" customWidth="1"/>
  </cols>
  <sheetData>
    <row r="1" spans="1:23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23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23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23" ht="15" thickBot="1">
      <c r="A4" s="3"/>
      <c r="B4" s="5"/>
      <c r="C4" s="4"/>
      <c r="D4" s="4"/>
      <c r="E4" s="4"/>
      <c r="F4" s="4"/>
      <c r="G4" s="4"/>
      <c r="H4" s="40"/>
      <c r="I4" s="42"/>
    </row>
    <row r="5" spans="1:23" ht="15" thickBot="1">
      <c r="A5" s="3">
        <v>1901533</v>
      </c>
      <c r="B5" s="4"/>
      <c r="C5" s="4"/>
      <c r="D5" s="4"/>
      <c r="E5" s="4"/>
      <c r="F5" s="4"/>
      <c r="G5" s="4" t="s">
        <v>10</v>
      </c>
      <c r="H5" s="40"/>
      <c r="I5" s="42"/>
    </row>
    <row r="6" spans="1:23" ht="43.8" thickBot="1">
      <c r="A6" s="3">
        <v>2876912</v>
      </c>
      <c r="B6" s="4"/>
      <c r="C6" s="4"/>
      <c r="D6" s="4"/>
      <c r="E6" s="4"/>
      <c r="F6" s="4"/>
      <c r="G6" s="4" t="s">
        <v>7</v>
      </c>
      <c r="H6" s="40"/>
      <c r="I6" s="42"/>
      <c r="J6" s="53" t="s">
        <v>45</v>
      </c>
      <c r="K6" s="53" t="s">
        <v>46</v>
      </c>
      <c r="L6" s="53" t="s">
        <v>47</v>
      </c>
      <c r="M6" s="53" t="s">
        <v>48</v>
      </c>
      <c r="N6" s="53" t="s">
        <v>43</v>
      </c>
      <c r="O6" s="53" t="s">
        <v>44</v>
      </c>
      <c r="P6" s="53"/>
      <c r="Q6" s="53" t="s">
        <v>41</v>
      </c>
      <c r="R6" s="53" t="s">
        <v>78</v>
      </c>
      <c r="S6" s="74" t="s">
        <v>79</v>
      </c>
      <c r="T6" s="53" t="s">
        <v>80</v>
      </c>
      <c r="U6" s="84" t="s">
        <v>61</v>
      </c>
      <c r="V6" s="53" t="s">
        <v>41</v>
      </c>
      <c r="W6" s="84" t="s">
        <v>65</v>
      </c>
    </row>
    <row r="7" spans="1:23" ht="15" thickBot="1">
      <c r="A7" s="34">
        <v>1897429</v>
      </c>
      <c r="B7" s="82">
        <v>43400</v>
      </c>
      <c r="C7" s="8" t="s">
        <v>11</v>
      </c>
      <c r="D7" s="92">
        <v>31197</v>
      </c>
      <c r="E7" s="92">
        <v>16591</v>
      </c>
      <c r="F7" s="90">
        <v>10974</v>
      </c>
      <c r="G7" s="36" t="s">
        <v>9</v>
      </c>
      <c r="H7" s="38">
        <f>E7-'май 2018'!E7</f>
        <v>1502</v>
      </c>
      <c r="I7" s="39">
        <f>F7-'май 2018'!F7</f>
        <v>1054</v>
      </c>
      <c r="J7" s="51">
        <v>16439</v>
      </c>
      <c r="K7" s="51">
        <v>10877</v>
      </c>
      <c r="L7">
        <f t="shared" ref="L7:M68" si="0">E7-J7</f>
        <v>152</v>
      </c>
      <c r="M7">
        <f t="shared" si="0"/>
        <v>97</v>
      </c>
      <c r="N7" s="57">
        <f>L7*6.18</f>
        <v>939.3599999999999</v>
      </c>
      <c r="O7" s="57">
        <f>M7*2.29</f>
        <v>222.13</v>
      </c>
      <c r="P7" s="57">
        <f t="shared" ref="P7" si="1">N7+O7</f>
        <v>1161.4899999999998</v>
      </c>
      <c r="Q7" s="52"/>
      <c r="R7" s="71">
        <f>P7+P7*3%-Q7</f>
        <v>1196.3346999999999</v>
      </c>
      <c r="S7" s="76">
        <v>0</v>
      </c>
      <c r="T7" s="77">
        <f>R7+S7</f>
        <v>1196.3346999999999</v>
      </c>
      <c r="U7" s="77"/>
      <c r="V7" s="52"/>
    </row>
    <row r="8" spans="1:23" ht="15" thickBot="1">
      <c r="A8" s="3">
        <v>1899148</v>
      </c>
      <c r="B8" s="83">
        <v>43400</v>
      </c>
      <c r="C8" s="4">
        <v>1</v>
      </c>
      <c r="D8" s="94">
        <v>26063</v>
      </c>
      <c r="E8" s="92">
        <v>17061</v>
      </c>
      <c r="F8" s="92">
        <v>8974</v>
      </c>
      <c r="G8" s="4" t="s">
        <v>9</v>
      </c>
      <c r="H8" s="40">
        <f>E8-'май 2018'!E8</f>
        <v>2155</v>
      </c>
      <c r="I8" s="42">
        <f>F8-'май 2018'!F8</f>
        <v>1180</v>
      </c>
      <c r="J8" s="51">
        <v>16869</v>
      </c>
      <c r="K8" s="51">
        <v>8890</v>
      </c>
      <c r="L8">
        <f>E8-J8</f>
        <v>192</v>
      </c>
      <c r="M8">
        <f t="shared" si="0"/>
        <v>84</v>
      </c>
      <c r="N8" s="57">
        <f t="shared" ref="N8:N71" si="2">L8*6.18</f>
        <v>1186.56</v>
      </c>
      <c r="O8" s="57">
        <f t="shared" ref="O8:O71" si="3">M8*2.29</f>
        <v>192.36</v>
      </c>
      <c r="P8" s="57">
        <f>N8+O8</f>
        <v>1378.92</v>
      </c>
      <c r="Q8" s="52"/>
      <c r="R8" s="102">
        <f t="shared" ref="R8" si="4">P8+P8*3%-Q8</f>
        <v>1420.2876000000001</v>
      </c>
      <c r="S8" s="104">
        <f>'фев 2019'!W8</f>
        <v>0</v>
      </c>
      <c r="T8" s="96">
        <f>R8+S8</f>
        <v>1420.2876000000001</v>
      </c>
      <c r="U8" s="62">
        <v>1429.29</v>
      </c>
      <c r="V8" s="52">
        <f>U8-T8</f>
        <v>9.0023999999998523</v>
      </c>
      <c r="W8" s="52">
        <f>T8-U8</f>
        <v>-9.0023999999998523</v>
      </c>
    </row>
    <row r="9" spans="1:23" ht="15" thickBot="1">
      <c r="A9" s="3">
        <v>1899138</v>
      </c>
      <c r="B9" s="83">
        <v>43400</v>
      </c>
      <c r="C9" s="4">
        <v>2</v>
      </c>
      <c r="D9" s="94">
        <v>7810</v>
      </c>
      <c r="E9" s="94">
        <v>5049</v>
      </c>
      <c r="F9" s="94">
        <v>2828</v>
      </c>
      <c r="G9" s="4" t="s">
        <v>9</v>
      </c>
      <c r="H9" s="40">
        <f>E9-'май 2018'!E9</f>
        <v>535</v>
      </c>
      <c r="I9" s="42">
        <f>F9-'май 2018'!F9</f>
        <v>213</v>
      </c>
      <c r="J9" s="51">
        <v>4974</v>
      </c>
      <c r="K9" s="51">
        <v>2799</v>
      </c>
      <c r="L9">
        <f t="shared" si="0"/>
        <v>75</v>
      </c>
      <c r="M9">
        <f t="shared" si="0"/>
        <v>29</v>
      </c>
      <c r="N9" s="57">
        <f t="shared" si="2"/>
        <v>463.5</v>
      </c>
      <c r="O9" s="57">
        <f t="shared" si="3"/>
        <v>66.41</v>
      </c>
      <c r="P9" s="57">
        <f>N9+O9</f>
        <v>529.91</v>
      </c>
      <c r="Q9" s="52"/>
      <c r="R9" s="71">
        <f>P9+P9*3%-Q9</f>
        <v>545.80729999999994</v>
      </c>
      <c r="S9" s="78">
        <f>'фев 2019'!W9</f>
        <v>-2226.1258000000007</v>
      </c>
      <c r="T9" s="72">
        <f t="shared" ref="T9:T72" si="5">R9+S9</f>
        <v>-1680.3185000000008</v>
      </c>
      <c r="U9" s="77"/>
      <c r="V9" s="52"/>
      <c r="W9" s="52">
        <f t="shared" ref="W9:W72" si="6">T9-U9</f>
        <v>-1680.3185000000008</v>
      </c>
    </row>
    <row r="10" spans="1:23" ht="15" thickBot="1">
      <c r="A10" s="3">
        <v>1896559</v>
      </c>
      <c r="B10" s="83">
        <v>43400</v>
      </c>
      <c r="C10" s="4">
        <v>3</v>
      </c>
      <c r="D10" s="94">
        <v>3509</v>
      </c>
      <c r="E10" s="94">
        <v>2267</v>
      </c>
      <c r="F10" s="94">
        <v>1010</v>
      </c>
      <c r="G10" s="4" t="s">
        <v>9</v>
      </c>
      <c r="H10" s="40">
        <f>E10-'май 2018'!E10</f>
        <v>388</v>
      </c>
      <c r="I10" s="42">
        <f>F10-'май 2018'!F10</f>
        <v>134</v>
      </c>
      <c r="J10" s="51">
        <v>2267</v>
      </c>
      <c r="K10" s="51">
        <v>1010</v>
      </c>
      <c r="L10">
        <f t="shared" si="0"/>
        <v>0</v>
      </c>
      <c r="M10">
        <f t="shared" si="0"/>
        <v>0</v>
      </c>
      <c r="N10" s="57">
        <f t="shared" si="2"/>
        <v>0</v>
      </c>
      <c r="O10" s="57">
        <f t="shared" si="3"/>
        <v>0</v>
      </c>
      <c r="P10" s="57">
        <f>N10+O10</f>
        <v>0</v>
      </c>
      <c r="Q10" s="52"/>
      <c r="R10" s="71">
        <f>P10+P10*3%-Q10</f>
        <v>0</v>
      </c>
      <c r="S10" s="78">
        <f>'фев 2019'!W10</f>
        <v>652.61829999999998</v>
      </c>
      <c r="T10" s="77">
        <f t="shared" si="5"/>
        <v>652.61829999999998</v>
      </c>
      <c r="U10" s="77"/>
      <c r="V10" s="52"/>
      <c r="W10" s="52">
        <f>T10-U10</f>
        <v>652.61829999999998</v>
      </c>
    </row>
    <row r="11" spans="1:23" ht="15" thickBot="1">
      <c r="A11" s="3">
        <v>1898264</v>
      </c>
      <c r="B11" s="83">
        <v>43400</v>
      </c>
      <c r="C11" s="4">
        <v>4</v>
      </c>
      <c r="D11" s="94">
        <v>5973</v>
      </c>
      <c r="E11" s="94">
        <v>3575</v>
      </c>
      <c r="F11" s="94">
        <v>1938</v>
      </c>
      <c r="G11" s="4" t="s">
        <v>9</v>
      </c>
      <c r="H11" s="40">
        <f>E11-'май 2018'!E11</f>
        <v>402</v>
      </c>
      <c r="I11" s="42">
        <f>F11-'май 2018'!F11</f>
        <v>262</v>
      </c>
      <c r="J11" s="51">
        <v>3574</v>
      </c>
      <c r="K11" s="51">
        <v>1938</v>
      </c>
      <c r="L11">
        <f t="shared" si="0"/>
        <v>1</v>
      </c>
      <c r="M11">
        <f t="shared" si="0"/>
        <v>0</v>
      </c>
      <c r="N11" s="57">
        <f t="shared" si="2"/>
        <v>6.18</v>
      </c>
      <c r="O11" s="57">
        <f t="shared" si="3"/>
        <v>0</v>
      </c>
      <c r="P11" s="57">
        <f t="shared" ref="P11:P74" si="7">N11+O11</f>
        <v>6.18</v>
      </c>
      <c r="Q11" s="52"/>
      <c r="R11" s="71">
        <f t="shared" ref="R11:R74" si="8">P11+P11*3%-Q11</f>
        <v>6.3653999999999993</v>
      </c>
      <c r="S11" s="78">
        <f>'фев 2019'!W11</f>
        <v>651.63250000000016</v>
      </c>
      <c r="T11" s="77">
        <f t="shared" si="5"/>
        <v>657.99790000000019</v>
      </c>
      <c r="U11" s="77"/>
      <c r="V11" s="52"/>
      <c r="W11" s="52">
        <f t="shared" si="6"/>
        <v>657.99790000000019</v>
      </c>
    </row>
    <row r="12" spans="1:23" ht="15" thickBot="1">
      <c r="A12" s="3">
        <v>1899140</v>
      </c>
      <c r="B12" s="83">
        <v>43400</v>
      </c>
      <c r="C12" s="4">
        <v>5</v>
      </c>
      <c r="D12" s="94">
        <v>3603</v>
      </c>
      <c r="E12" s="94">
        <v>2399</v>
      </c>
      <c r="F12" s="94">
        <v>1169</v>
      </c>
      <c r="G12" s="4" t="s">
        <v>9</v>
      </c>
      <c r="H12" s="40">
        <f>E12-'май 2018'!E12</f>
        <v>324</v>
      </c>
      <c r="I12" s="42">
        <f>F12-'май 2018'!F12</f>
        <v>202</v>
      </c>
      <c r="J12" s="51">
        <v>2399</v>
      </c>
      <c r="K12" s="51">
        <v>1169</v>
      </c>
      <c r="L12">
        <f t="shared" si="0"/>
        <v>0</v>
      </c>
      <c r="M12">
        <f t="shared" si="0"/>
        <v>0</v>
      </c>
      <c r="N12" s="57">
        <f t="shared" si="2"/>
        <v>0</v>
      </c>
      <c r="O12" s="57">
        <f t="shared" si="3"/>
        <v>0</v>
      </c>
      <c r="P12" s="57">
        <f t="shared" si="7"/>
        <v>0</v>
      </c>
      <c r="Q12" s="52"/>
      <c r="R12" s="71">
        <f t="shared" si="8"/>
        <v>0</v>
      </c>
      <c r="S12" s="78">
        <f>'фев 2019'!W12</f>
        <v>104.58620000000001</v>
      </c>
      <c r="T12" s="77">
        <f t="shared" si="5"/>
        <v>104.58620000000001</v>
      </c>
      <c r="U12" s="77"/>
      <c r="V12" s="52"/>
      <c r="W12" s="52">
        <f t="shared" si="6"/>
        <v>104.58620000000001</v>
      </c>
    </row>
    <row r="13" spans="1:23" ht="15" thickBot="1">
      <c r="A13" s="3">
        <v>1898866</v>
      </c>
      <c r="B13" s="83">
        <v>43400</v>
      </c>
      <c r="C13" s="4">
        <v>6</v>
      </c>
      <c r="D13" s="94">
        <v>2510</v>
      </c>
      <c r="E13" s="94">
        <v>1522</v>
      </c>
      <c r="F13" s="94">
        <v>648</v>
      </c>
      <c r="G13" s="4" t="s">
        <v>9</v>
      </c>
      <c r="H13" s="40">
        <f>E13-'май 2018'!E13</f>
        <v>136</v>
      </c>
      <c r="I13" s="42">
        <f>F13-'май 2018'!F13</f>
        <v>52</v>
      </c>
      <c r="J13" s="51">
        <v>1522</v>
      </c>
      <c r="K13" s="51">
        <v>648</v>
      </c>
      <c r="L13">
        <f t="shared" si="0"/>
        <v>0</v>
      </c>
      <c r="M13">
        <f t="shared" si="0"/>
        <v>0</v>
      </c>
      <c r="N13" s="57">
        <f t="shared" si="2"/>
        <v>0</v>
      </c>
      <c r="O13" s="57">
        <f t="shared" si="3"/>
        <v>0</v>
      </c>
      <c r="P13" s="57">
        <f t="shared" si="7"/>
        <v>0</v>
      </c>
      <c r="Q13" s="52"/>
      <c r="R13" s="71">
        <f t="shared" si="8"/>
        <v>0</v>
      </c>
      <c r="S13" s="78">
        <f>'фев 2019'!W13</f>
        <v>-579.53339999999992</v>
      </c>
      <c r="T13" s="100">
        <f t="shared" si="5"/>
        <v>-579.53339999999992</v>
      </c>
      <c r="U13" s="77"/>
      <c r="V13" s="52"/>
      <c r="W13" s="52">
        <f t="shared" si="6"/>
        <v>-579.53339999999992</v>
      </c>
    </row>
    <row r="14" spans="1:23" ht="15" thickBot="1">
      <c r="A14" s="3">
        <v>1899216</v>
      </c>
      <c r="B14" s="83">
        <v>43400</v>
      </c>
      <c r="C14" s="4">
        <v>7</v>
      </c>
      <c r="D14" s="94">
        <v>46747</v>
      </c>
      <c r="E14" s="94">
        <v>30113</v>
      </c>
      <c r="F14" s="94">
        <v>16838</v>
      </c>
      <c r="G14" s="4" t="s">
        <v>9</v>
      </c>
      <c r="H14" s="40">
        <f>E14-'май 2018'!E14</f>
        <v>1393</v>
      </c>
      <c r="I14" s="42">
        <f>F14-'май 2018'!F14</f>
        <v>998</v>
      </c>
      <c r="J14" s="51">
        <v>29732</v>
      </c>
      <c r="K14" s="51">
        <v>16542</v>
      </c>
      <c r="L14">
        <f t="shared" si="0"/>
        <v>381</v>
      </c>
      <c r="M14">
        <f t="shared" si="0"/>
        <v>296</v>
      </c>
      <c r="N14" s="57">
        <f t="shared" si="2"/>
        <v>2354.58</v>
      </c>
      <c r="O14" s="57">
        <f t="shared" si="3"/>
        <v>677.84</v>
      </c>
      <c r="P14" s="57">
        <f t="shared" si="7"/>
        <v>3032.42</v>
      </c>
      <c r="Q14" s="52"/>
      <c r="R14" s="102">
        <f t="shared" si="8"/>
        <v>3123.3926000000001</v>
      </c>
      <c r="S14" s="104">
        <f>'фев 2019'!W14</f>
        <v>0</v>
      </c>
      <c r="T14" s="96">
        <f t="shared" si="5"/>
        <v>3123.3926000000001</v>
      </c>
      <c r="U14" s="77"/>
      <c r="V14" s="52"/>
      <c r="W14" s="52">
        <f t="shared" si="6"/>
        <v>3123.3926000000001</v>
      </c>
    </row>
    <row r="15" spans="1:23" ht="15" thickBot="1">
      <c r="A15" s="3">
        <v>1892234</v>
      </c>
      <c r="B15" s="83">
        <v>43400</v>
      </c>
      <c r="C15" s="4">
        <v>8</v>
      </c>
      <c r="D15" s="94">
        <v>2989</v>
      </c>
      <c r="E15" s="94">
        <v>2228</v>
      </c>
      <c r="F15" s="94">
        <v>682</v>
      </c>
      <c r="G15" s="4" t="s">
        <v>9</v>
      </c>
      <c r="H15" s="40">
        <f>E15-'май 2018'!E15</f>
        <v>158</v>
      </c>
      <c r="I15" s="42">
        <f>F15-'май 2018'!F15</f>
        <v>60</v>
      </c>
      <c r="J15" s="51">
        <v>2228</v>
      </c>
      <c r="K15" s="51">
        <v>682</v>
      </c>
      <c r="L15">
        <f t="shared" si="0"/>
        <v>0</v>
      </c>
      <c r="M15">
        <f t="shared" si="0"/>
        <v>0</v>
      </c>
      <c r="N15" s="57">
        <f t="shared" si="2"/>
        <v>0</v>
      </c>
      <c r="O15" s="57">
        <f t="shared" si="3"/>
        <v>0</v>
      </c>
      <c r="P15" s="57">
        <f t="shared" si="7"/>
        <v>0</v>
      </c>
      <c r="Q15" s="52"/>
      <c r="R15" s="71">
        <f t="shared" si="8"/>
        <v>0</v>
      </c>
      <c r="S15" s="78">
        <f>'фев 2019'!W15</f>
        <v>314.00580000000002</v>
      </c>
      <c r="T15" s="77">
        <f t="shared" si="5"/>
        <v>314.00580000000002</v>
      </c>
      <c r="U15" s="77"/>
      <c r="V15" s="52"/>
      <c r="W15" s="52">
        <f t="shared" si="6"/>
        <v>314.00580000000002</v>
      </c>
    </row>
    <row r="16" spans="1:23" ht="15" thickBot="1">
      <c r="A16" s="3">
        <v>1897340</v>
      </c>
      <c r="B16" s="83">
        <v>43400</v>
      </c>
      <c r="C16" s="4">
        <v>9</v>
      </c>
      <c r="D16" s="94">
        <v>24</v>
      </c>
      <c r="E16" s="94">
        <v>0</v>
      </c>
      <c r="F16" s="94">
        <v>0</v>
      </c>
      <c r="G16" s="4" t="s">
        <v>9</v>
      </c>
      <c r="H16" s="40">
        <f>E16-'май 2018'!E16</f>
        <v>0</v>
      </c>
      <c r="I16" s="42">
        <f>F16-'май 2018'!F16</f>
        <v>0</v>
      </c>
      <c r="J16" s="51">
        <v>0</v>
      </c>
      <c r="K16" s="51">
        <v>0</v>
      </c>
      <c r="L16">
        <f t="shared" si="0"/>
        <v>0</v>
      </c>
      <c r="M16">
        <f t="shared" si="0"/>
        <v>0</v>
      </c>
      <c r="N16" s="57">
        <f t="shared" si="2"/>
        <v>0</v>
      </c>
      <c r="O16" s="57">
        <f t="shared" si="3"/>
        <v>0</v>
      </c>
      <c r="P16" s="57">
        <f t="shared" si="7"/>
        <v>0</v>
      </c>
      <c r="Q16" s="52"/>
      <c r="R16" s="71">
        <f t="shared" si="8"/>
        <v>0</v>
      </c>
      <c r="S16" s="78">
        <f>'фев 2019'!W16</f>
        <v>0</v>
      </c>
      <c r="T16" s="77">
        <f t="shared" si="5"/>
        <v>0</v>
      </c>
      <c r="U16" s="77"/>
      <c r="V16" s="52"/>
      <c r="W16" s="52">
        <f t="shared" si="6"/>
        <v>0</v>
      </c>
    </row>
    <row r="17" spans="1:23" ht="15" thickBot="1">
      <c r="A17" s="3">
        <v>1897151</v>
      </c>
      <c r="B17" s="83">
        <v>43400</v>
      </c>
      <c r="C17" s="4" t="s">
        <v>12</v>
      </c>
      <c r="D17" s="94">
        <v>235</v>
      </c>
      <c r="E17" s="94">
        <v>6</v>
      </c>
      <c r="F17" s="94">
        <v>2</v>
      </c>
      <c r="G17" s="4" t="s">
        <v>9</v>
      </c>
      <c r="H17" s="40">
        <f>E17-'май 2018'!E17</f>
        <v>0</v>
      </c>
      <c r="I17" s="42">
        <f>F17-'май 2018'!F17</f>
        <v>0</v>
      </c>
      <c r="J17" s="51">
        <v>6</v>
      </c>
      <c r="K17" s="51">
        <v>2</v>
      </c>
      <c r="L17">
        <f t="shared" si="0"/>
        <v>0</v>
      </c>
      <c r="M17">
        <f t="shared" si="0"/>
        <v>0</v>
      </c>
      <c r="N17" s="57">
        <f t="shared" si="2"/>
        <v>0</v>
      </c>
      <c r="O17" s="57">
        <f t="shared" si="3"/>
        <v>0</v>
      </c>
      <c r="P17" s="57">
        <f t="shared" si="7"/>
        <v>0</v>
      </c>
      <c r="Q17" s="52"/>
      <c r="R17" s="71">
        <f t="shared" si="8"/>
        <v>0</v>
      </c>
      <c r="S17" s="78">
        <f>'фев 2019'!W17</f>
        <v>40.1494</v>
      </c>
      <c r="T17" s="72">
        <f t="shared" si="5"/>
        <v>40.1494</v>
      </c>
      <c r="U17" s="77"/>
      <c r="V17" s="52"/>
      <c r="W17" s="52">
        <f t="shared" si="6"/>
        <v>40.1494</v>
      </c>
    </row>
    <row r="18" spans="1:23" ht="15" thickBot="1">
      <c r="A18" s="3">
        <v>1897229</v>
      </c>
      <c r="B18" s="83">
        <v>43400</v>
      </c>
      <c r="C18" s="4">
        <v>10</v>
      </c>
      <c r="D18" s="94">
        <v>2349</v>
      </c>
      <c r="E18" s="94">
        <v>1690</v>
      </c>
      <c r="F18" s="94">
        <v>444</v>
      </c>
      <c r="G18" s="4" t="s">
        <v>9</v>
      </c>
      <c r="H18" s="40">
        <f>E18-'май 2018'!E18</f>
        <v>256</v>
      </c>
      <c r="I18" s="42">
        <f>F18-'май 2018'!F18</f>
        <v>58</v>
      </c>
      <c r="J18" s="51">
        <v>1690</v>
      </c>
      <c r="K18" s="51">
        <v>444</v>
      </c>
      <c r="L18">
        <f t="shared" si="0"/>
        <v>0</v>
      </c>
      <c r="M18">
        <f t="shared" si="0"/>
        <v>0</v>
      </c>
      <c r="N18" s="57">
        <f t="shared" si="2"/>
        <v>0</v>
      </c>
      <c r="O18" s="57">
        <f t="shared" si="3"/>
        <v>0</v>
      </c>
      <c r="P18" s="57">
        <f t="shared" si="7"/>
        <v>0</v>
      </c>
      <c r="Q18" s="52"/>
      <c r="R18" s="71">
        <f t="shared" si="8"/>
        <v>0</v>
      </c>
      <c r="S18" s="78">
        <f>'фев 2019'!W18</f>
        <v>6.2624000000000004</v>
      </c>
      <c r="T18" s="77">
        <f t="shared" si="5"/>
        <v>6.2624000000000004</v>
      </c>
      <c r="U18" s="77"/>
      <c r="V18" s="52"/>
      <c r="W18" s="52">
        <f t="shared" si="6"/>
        <v>6.2624000000000004</v>
      </c>
    </row>
    <row r="19" spans="1:23" ht="15" thickBot="1">
      <c r="A19" s="3">
        <v>1897104</v>
      </c>
      <c r="B19" s="83">
        <v>43400</v>
      </c>
      <c r="C19" s="4">
        <v>11</v>
      </c>
      <c r="D19" s="94">
        <v>23475</v>
      </c>
      <c r="E19" s="94">
        <v>14195</v>
      </c>
      <c r="F19" s="94">
        <v>9581</v>
      </c>
      <c r="G19" s="4" t="s">
        <v>9</v>
      </c>
      <c r="H19" s="40">
        <f>E19-'май 2018'!E19</f>
        <v>2174</v>
      </c>
      <c r="I19" s="42">
        <f>F19-'май 2018'!F19</f>
        <v>1497</v>
      </c>
      <c r="J19" s="51">
        <v>13852</v>
      </c>
      <c r="K19" s="51">
        <v>9354</v>
      </c>
      <c r="L19">
        <f t="shared" si="0"/>
        <v>343</v>
      </c>
      <c r="M19">
        <f t="shared" si="0"/>
        <v>227</v>
      </c>
      <c r="N19" s="57">
        <f t="shared" si="2"/>
        <v>2119.7399999999998</v>
      </c>
      <c r="O19" s="57">
        <f t="shared" si="3"/>
        <v>519.83000000000004</v>
      </c>
      <c r="P19" s="57">
        <f t="shared" si="7"/>
        <v>2639.5699999999997</v>
      </c>
      <c r="Q19" s="52"/>
      <c r="R19" s="102">
        <f t="shared" si="8"/>
        <v>2718.7570999999998</v>
      </c>
      <c r="S19" s="104">
        <f>'фев 2019'!W19</f>
        <v>0</v>
      </c>
      <c r="T19" s="96">
        <f t="shared" si="5"/>
        <v>2718.7570999999998</v>
      </c>
      <c r="U19" s="62">
        <f>T19</f>
        <v>2718.7570999999998</v>
      </c>
      <c r="V19" s="52"/>
      <c r="W19" s="52">
        <f t="shared" si="6"/>
        <v>0</v>
      </c>
    </row>
    <row r="20" spans="1:23" ht="15" thickBot="1">
      <c r="A20" s="3">
        <v>1897192</v>
      </c>
      <c r="B20" s="83">
        <v>43400</v>
      </c>
      <c r="C20" s="4">
        <v>12</v>
      </c>
      <c r="D20" s="94">
        <v>8517</v>
      </c>
      <c r="E20" s="94">
        <v>6199</v>
      </c>
      <c r="F20" s="94">
        <v>2122</v>
      </c>
      <c r="G20" s="4" t="s">
        <v>9</v>
      </c>
      <c r="H20" s="40">
        <f>E20-'май 2018'!E20</f>
        <v>573</v>
      </c>
      <c r="I20" s="42">
        <f>F20-'май 2018'!F20</f>
        <v>197</v>
      </c>
      <c r="J20" s="51">
        <v>6198</v>
      </c>
      <c r="K20" s="51">
        <v>2122</v>
      </c>
      <c r="L20">
        <f t="shared" si="0"/>
        <v>1</v>
      </c>
      <c r="M20">
        <f t="shared" si="0"/>
        <v>0</v>
      </c>
      <c r="N20" s="57">
        <f t="shared" si="2"/>
        <v>6.18</v>
      </c>
      <c r="O20" s="57">
        <f t="shared" si="3"/>
        <v>0</v>
      </c>
      <c r="P20" s="57">
        <f t="shared" si="7"/>
        <v>6.18</v>
      </c>
      <c r="Q20" s="52"/>
      <c r="R20" s="71">
        <f t="shared" si="8"/>
        <v>6.3653999999999993</v>
      </c>
      <c r="S20" s="78">
        <f>'фев 2019'!W20</f>
        <v>-289.52490000000006</v>
      </c>
      <c r="T20" s="72">
        <f t="shared" si="5"/>
        <v>-283.15950000000004</v>
      </c>
      <c r="U20" s="77"/>
      <c r="V20" s="52"/>
      <c r="W20" s="52">
        <f t="shared" si="6"/>
        <v>-283.15950000000004</v>
      </c>
    </row>
    <row r="21" spans="1:23" ht="15" thickBot="1">
      <c r="A21" s="3">
        <v>1898874</v>
      </c>
      <c r="B21" s="83">
        <v>43400</v>
      </c>
      <c r="C21" s="4">
        <v>13</v>
      </c>
      <c r="D21" s="94">
        <v>21342</v>
      </c>
      <c r="E21" s="94">
        <v>14027</v>
      </c>
      <c r="F21" s="94">
        <v>6150</v>
      </c>
      <c r="G21" s="4" t="s">
        <v>9</v>
      </c>
      <c r="H21" s="40">
        <f>E21-'май 2018'!E21</f>
        <v>1737</v>
      </c>
      <c r="I21" s="42">
        <f>F21-'май 2018'!F21</f>
        <v>910</v>
      </c>
      <c r="J21" s="51">
        <v>14027</v>
      </c>
      <c r="K21" s="51">
        <v>6150</v>
      </c>
      <c r="L21">
        <f t="shared" si="0"/>
        <v>0</v>
      </c>
      <c r="M21">
        <f t="shared" si="0"/>
        <v>0</v>
      </c>
      <c r="N21" s="57">
        <f t="shared" si="2"/>
        <v>0</v>
      </c>
      <c r="O21" s="57">
        <f t="shared" si="3"/>
        <v>0</v>
      </c>
      <c r="P21" s="57">
        <f t="shared" si="7"/>
        <v>0</v>
      </c>
      <c r="Q21" s="52"/>
      <c r="R21" s="71">
        <f t="shared" si="8"/>
        <v>0</v>
      </c>
      <c r="S21" s="78">
        <f>'фев 2019'!W21</f>
        <v>35.367600000000039</v>
      </c>
      <c r="T21" s="96">
        <f t="shared" si="5"/>
        <v>35.367600000000039</v>
      </c>
      <c r="U21" s="77"/>
      <c r="V21" s="77"/>
      <c r="W21" s="52">
        <f t="shared" si="6"/>
        <v>35.367600000000039</v>
      </c>
    </row>
    <row r="22" spans="1:23" ht="15" thickBot="1">
      <c r="A22" s="3">
        <v>1892500</v>
      </c>
      <c r="B22" s="83">
        <v>43400</v>
      </c>
      <c r="C22" s="4" t="s">
        <v>13</v>
      </c>
      <c r="D22" s="94">
        <v>13748</v>
      </c>
      <c r="E22" s="94">
        <v>10405</v>
      </c>
      <c r="F22" s="94">
        <v>3208</v>
      </c>
      <c r="G22" s="4" t="s">
        <v>9</v>
      </c>
      <c r="H22" s="40">
        <f>E22-'май 2018'!E22</f>
        <v>9522</v>
      </c>
      <c r="I22" s="42">
        <f>F22-'май 2018'!F22</f>
        <v>2829</v>
      </c>
      <c r="J22" s="51">
        <v>10405</v>
      </c>
      <c r="K22" s="51">
        <v>3208</v>
      </c>
      <c r="L22">
        <f t="shared" si="0"/>
        <v>0</v>
      </c>
      <c r="M22">
        <f t="shared" si="0"/>
        <v>0</v>
      </c>
      <c r="N22" s="57">
        <f t="shared" si="2"/>
        <v>0</v>
      </c>
      <c r="O22" s="57">
        <f t="shared" si="3"/>
        <v>0</v>
      </c>
      <c r="P22" s="57">
        <f t="shared" si="7"/>
        <v>0</v>
      </c>
      <c r="Q22" s="52"/>
      <c r="R22" s="71">
        <f t="shared" si="8"/>
        <v>0</v>
      </c>
      <c r="S22" s="78">
        <f>'фев 2019'!W22</f>
        <v>-870.33920000000001</v>
      </c>
      <c r="T22" s="100">
        <f t="shared" si="5"/>
        <v>-870.33920000000001</v>
      </c>
      <c r="U22" s="77"/>
      <c r="V22" s="52"/>
      <c r="W22" s="52">
        <f t="shared" si="6"/>
        <v>-870.33920000000001</v>
      </c>
    </row>
    <row r="23" spans="1:23" ht="15" thickBot="1">
      <c r="A23" s="3">
        <v>1897270</v>
      </c>
      <c r="B23" s="83">
        <v>43400</v>
      </c>
      <c r="C23" s="4">
        <v>14</v>
      </c>
      <c r="D23" s="94">
        <v>1348</v>
      </c>
      <c r="E23" s="94">
        <v>883</v>
      </c>
      <c r="F23" s="94">
        <v>379</v>
      </c>
      <c r="G23" s="4" t="s">
        <v>9</v>
      </c>
      <c r="H23" s="40">
        <f>E23-'май 2018'!E23</f>
        <v>-8800</v>
      </c>
      <c r="I23" s="42">
        <f>F23-'май 2018'!F23</f>
        <v>-2439</v>
      </c>
      <c r="J23" s="51">
        <v>883</v>
      </c>
      <c r="K23" s="51">
        <v>379</v>
      </c>
      <c r="L23">
        <f t="shared" si="0"/>
        <v>0</v>
      </c>
      <c r="M23">
        <f t="shared" si="0"/>
        <v>0</v>
      </c>
      <c r="N23" s="57">
        <f t="shared" si="2"/>
        <v>0</v>
      </c>
      <c r="O23" s="57">
        <f t="shared" si="3"/>
        <v>0</v>
      </c>
      <c r="P23" s="57">
        <f t="shared" si="7"/>
        <v>0</v>
      </c>
      <c r="Q23" s="52"/>
      <c r="R23" s="71">
        <f t="shared" si="8"/>
        <v>0</v>
      </c>
      <c r="S23" s="78">
        <f>'фев 2019'!W23</f>
        <v>0</v>
      </c>
      <c r="T23" s="96">
        <f t="shared" si="5"/>
        <v>0</v>
      </c>
      <c r="U23" s="77"/>
      <c r="V23" s="52"/>
      <c r="W23" s="52">
        <f t="shared" si="6"/>
        <v>0</v>
      </c>
    </row>
    <row r="24" spans="1:23" ht="15" thickBot="1">
      <c r="A24" s="3">
        <v>1893468</v>
      </c>
      <c r="B24" s="83">
        <v>43400</v>
      </c>
      <c r="C24" s="4">
        <v>15</v>
      </c>
      <c r="D24" s="94">
        <v>3287</v>
      </c>
      <c r="E24" s="94">
        <v>2715</v>
      </c>
      <c r="F24" s="94">
        <v>435</v>
      </c>
      <c r="G24" s="4" t="s">
        <v>9</v>
      </c>
      <c r="H24" s="40">
        <f>E24-'май 2018'!E24</f>
        <v>390</v>
      </c>
      <c r="I24" s="42">
        <f>F24-'май 2018'!F24</f>
        <v>82</v>
      </c>
      <c r="J24" s="51">
        <v>2707</v>
      </c>
      <c r="K24" s="51">
        <v>435</v>
      </c>
      <c r="L24">
        <f t="shared" si="0"/>
        <v>8</v>
      </c>
      <c r="M24">
        <f t="shared" si="0"/>
        <v>0</v>
      </c>
      <c r="N24" s="57">
        <f t="shared" si="2"/>
        <v>49.44</v>
      </c>
      <c r="O24" s="57">
        <f t="shared" si="3"/>
        <v>0</v>
      </c>
      <c r="P24" s="57">
        <f t="shared" si="7"/>
        <v>49.44</v>
      </c>
      <c r="Q24" s="52"/>
      <c r="R24" s="71">
        <f t="shared" si="8"/>
        <v>50.923199999999994</v>
      </c>
      <c r="S24" s="78">
        <f>'фев 2019'!W24</f>
        <v>1837.8702000000003</v>
      </c>
      <c r="T24" s="77">
        <f t="shared" si="5"/>
        <v>1888.7934000000002</v>
      </c>
      <c r="U24" s="77"/>
      <c r="V24" s="52"/>
      <c r="W24" s="52">
        <f t="shared" si="6"/>
        <v>1888.7934000000002</v>
      </c>
    </row>
    <row r="25" spans="1:23" ht="15" thickBot="1">
      <c r="A25" s="3">
        <v>1897320</v>
      </c>
      <c r="B25" s="83">
        <v>43400</v>
      </c>
      <c r="C25" s="4">
        <v>16</v>
      </c>
      <c r="D25" s="94">
        <v>16200</v>
      </c>
      <c r="E25" s="94">
        <v>10179</v>
      </c>
      <c r="F25" s="94">
        <v>5962</v>
      </c>
      <c r="G25" s="4" t="s">
        <v>9</v>
      </c>
      <c r="H25" s="40">
        <f>E25-'май 2018'!E25</f>
        <v>1931</v>
      </c>
      <c r="I25" s="42">
        <f>F25-'май 2018'!F25</f>
        <v>1147</v>
      </c>
      <c r="J25" s="51">
        <v>10179</v>
      </c>
      <c r="K25" s="51">
        <v>5962</v>
      </c>
      <c r="L25">
        <f t="shared" si="0"/>
        <v>0</v>
      </c>
      <c r="M25">
        <f t="shared" si="0"/>
        <v>0</v>
      </c>
      <c r="N25" s="57">
        <f t="shared" si="2"/>
        <v>0</v>
      </c>
      <c r="O25" s="57">
        <f t="shared" si="3"/>
        <v>0</v>
      </c>
      <c r="P25" s="57">
        <f t="shared" si="7"/>
        <v>0</v>
      </c>
      <c r="Q25" s="52"/>
      <c r="R25" s="71">
        <f t="shared" si="8"/>
        <v>0</v>
      </c>
      <c r="S25" s="78">
        <f>'фев 2019'!W25</f>
        <v>8.7240999999999982</v>
      </c>
      <c r="T25" s="96">
        <f>R25+S25</f>
        <v>8.7240999999999982</v>
      </c>
      <c r="U25" s="77"/>
      <c r="V25" s="52"/>
      <c r="W25" s="52">
        <f t="shared" si="6"/>
        <v>8.7240999999999982</v>
      </c>
    </row>
    <row r="26" spans="1:23" ht="15" thickBot="1">
      <c r="A26" s="3">
        <v>1897141</v>
      </c>
      <c r="B26" s="83">
        <v>43400</v>
      </c>
      <c r="C26" s="4">
        <v>17</v>
      </c>
      <c r="D26" s="94">
        <v>4821</v>
      </c>
      <c r="E26" s="94">
        <v>2620</v>
      </c>
      <c r="F26" s="94">
        <v>1149</v>
      </c>
      <c r="G26" s="4" t="s">
        <v>9</v>
      </c>
      <c r="H26" s="40">
        <f>E26-'май 2018'!E26</f>
        <v>353</v>
      </c>
      <c r="I26" s="42">
        <f>F26-'май 2018'!F26</f>
        <v>136</v>
      </c>
      <c r="J26" s="51">
        <v>2620</v>
      </c>
      <c r="K26" s="51">
        <v>1149</v>
      </c>
      <c r="L26">
        <f t="shared" si="0"/>
        <v>0</v>
      </c>
      <c r="M26">
        <f t="shared" si="0"/>
        <v>0</v>
      </c>
      <c r="N26" s="57">
        <f t="shared" si="2"/>
        <v>0</v>
      </c>
      <c r="O26" s="57">
        <f t="shared" si="3"/>
        <v>0</v>
      </c>
      <c r="P26" s="57">
        <f t="shared" si="7"/>
        <v>0</v>
      </c>
      <c r="Q26" s="52"/>
      <c r="R26" s="71">
        <f t="shared" si="8"/>
        <v>0</v>
      </c>
      <c r="S26" s="78">
        <f>'фев 2019'!W26</f>
        <v>279.68619999999999</v>
      </c>
      <c r="T26" s="77">
        <f t="shared" si="5"/>
        <v>279.68619999999999</v>
      </c>
      <c r="U26" s="77"/>
      <c r="V26" s="52"/>
      <c r="W26" s="52">
        <f t="shared" si="6"/>
        <v>279.68619999999999</v>
      </c>
    </row>
    <row r="27" spans="1:23" ht="15" thickBot="1">
      <c r="A27" s="3">
        <v>1887572</v>
      </c>
      <c r="B27" s="83">
        <v>43400</v>
      </c>
      <c r="C27" s="4">
        <v>18</v>
      </c>
      <c r="D27" s="94">
        <v>1616</v>
      </c>
      <c r="E27" s="94">
        <v>1000</v>
      </c>
      <c r="F27" s="94">
        <v>435</v>
      </c>
      <c r="G27" s="4" t="s">
        <v>9</v>
      </c>
      <c r="H27" s="40">
        <f>E27-'май 2018'!E27</f>
        <v>237</v>
      </c>
      <c r="I27" s="42">
        <f>F27-'май 2018'!F27</f>
        <v>111</v>
      </c>
      <c r="J27" s="51">
        <v>1000</v>
      </c>
      <c r="K27" s="51">
        <v>435</v>
      </c>
      <c r="L27">
        <f t="shared" si="0"/>
        <v>0</v>
      </c>
      <c r="M27">
        <f t="shared" si="0"/>
        <v>0</v>
      </c>
      <c r="N27" s="57">
        <f t="shared" si="2"/>
        <v>0</v>
      </c>
      <c r="O27" s="57">
        <f t="shared" si="3"/>
        <v>0</v>
      </c>
      <c r="P27" s="57">
        <f t="shared" si="7"/>
        <v>0</v>
      </c>
      <c r="Q27" s="52"/>
      <c r="R27" s="71">
        <f t="shared" si="8"/>
        <v>0</v>
      </c>
      <c r="S27" s="78">
        <f>'фев 2019'!W27</f>
        <v>6.2624000000000004</v>
      </c>
      <c r="T27" s="77">
        <f t="shared" si="5"/>
        <v>6.2624000000000004</v>
      </c>
      <c r="U27" s="77"/>
      <c r="V27" s="52"/>
      <c r="W27" s="52">
        <f t="shared" si="6"/>
        <v>6.2624000000000004</v>
      </c>
    </row>
    <row r="28" spans="1:23" ht="15" thickBot="1">
      <c r="A28" s="3">
        <v>1892454</v>
      </c>
      <c r="B28" s="83">
        <v>43400</v>
      </c>
      <c r="C28" s="4">
        <v>19</v>
      </c>
      <c r="D28" s="94">
        <v>887</v>
      </c>
      <c r="E28" s="94">
        <v>629</v>
      </c>
      <c r="F28" s="94">
        <v>151</v>
      </c>
      <c r="G28" s="4" t="s">
        <v>9</v>
      </c>
      <c r="H28" s="40">
        <f>E28-'май 2018'!E28</f>
        <v>100</v>
      </c>
      <c r="I28" s="42">
        <f>F28-'май 2018'!F28</f>
        <v>26</v>
      </c>
      <c r="J28" s="51">
        <v>629</v>
      </c>
      <c r="K28" s="51">
        <v>151</v>
      </c>
      <c r="L28">
        <f t="shared" si="0"/>
        <v>0</v>
      </c>
      <c r="M28">
        <f t="shared" si="0"/>
        <v>0</v>
      </c>
      <c r="N28" s="57">
        <f t="shared" si="2"/>
        <v>0</v>
      </c>
      <c r="O28" s="57">
        <f t="shared" si="3"/>
        <v>0</v>
      </c>
      <c r="P28" s="57">
        <f t="shared" si="7"/>
        <v>0</v>
      </c>
      <c r="Q28" s="52"/>
      <c r="R28" s="71">
        <f t="shared" si="8"/>
        <v>0</v>
      </c>
      <c r="S28" s="78">
        <f>'фев 2019'!W28</f>
        <v>6.2624000000000004</v>
      </c>
      <c r="T28" s="96">
        <f t="shared" si="5"/>
        <v>6.2624000000000004</v>
      </c>
      <c r="U28" s="77"/>
      <c r="V28" s="52"/>
      <c r="W28" s="52">
        <f t="shared" si="6"/>
        <v>6.2624000000000004</v>
      </c>
    </row>
    <row r="29" spans="1:23" ht="15" thickBot="1">
      <c r="A29" s="3">
        <v>1898867</v>
      </c>
      <c r="B29" s="83">
        <v>43400.541666666664</v>
      </c>
      <c r="C29" s="4">
        <v>20</v>
      </c>
      <c r="D29" s="94">
        <v>164</v>
      </c>
      <c r="E29" s="94">
        <v>80</v>
      </c>
      <c r="F29" s="94">
        <v>66</v>
      </c>
      <c r="G29" s="4" t="s">
        <v>9</v>
      </c>
      <c r="H29" s="40">
        <f>E29-'май 2018'!E29</f>
        <v>0</v>
      </c>
      <c r="I29" s="42">
        <f>F29-'май 2018'!F29</f>
        <v>0</v>
      </c>
      <c r="J29" s="51">
        <v>80</v>
      </c>
      <c r="K29" s="51">
        <v>66</v>
      </c>
      <c r="L29">
        <f t="shared" si="0"/>
        <v>0</v>
      </c>
      <c r="M29">
        <f t="shared" si="0"/>
        <v>0</v>
      </c>
      <c r="N29" s="57">
        <f t="shared" si="2"/>
        <v>0</v>
      </c>
      <c r="O29" s="57">
        <f t="shared" si="3"/>
        <v>0</v>
      </c>
      <c r="P29" s="57">
        <f t="shared" si="7"/>
        <v>0</v>
      </c>
      <c r="Q29" s="52"/>
      <c r="R29" s="71">
        <f t="shared" si="8"/>
        <v>0</v>
      </c>
      <c r="S29" s="78">
        <f>'фев 2019'!W29</f>
        <v>0</v>
      </c>
      <c r="T29" s="87">
        <f t="shared" si="5"/>
        <v>0</v>
      </c>
      <c r="U29" s="77"/>
      <c r="V29" s="52"/>
      <c r="W29" s="52">
        <f t="shared" si="6"/>
        <v>0</v>
      </c>
    </row>
    <row r="30" spans="1:23" ht="15" thickBot="1">
      <c r="A30" s="3">
        <v>1897243</v>
      </c>
      <c r="B30" s="83">
        <v>43400</v>
      </c>
      <c r="C30" s="4">
        <v>21</v>
      </c>
      <c r="D30" s="94">
        <v>2851</v>
      </c>
      <c r="E30" s="94">
        <v>2180</v>
      </c>
      <c r="F30" s="94">
        <v>667</v>
      </c>
      <c r="G30" s="4" t="s">
        <v>9</v>
      </c>
      <c r="H30" s="40">
        <f>E30-'май 2018'!E30</f>
        <v>263</v>
      </c>
      <c r="I30" s="42">
        <f>F30-'май 2018'!F30</f>
        <v>61</v>
      </c>
      <c r="J30" s="51">
        <v>2180</v>
      </c>
      <c r="K30" s="51">
        <v>667</v>
      </c>
      <c r="L30">
        <f t="shared" si="0"/>
        <v>0</v>
      </c>
      <c r="M30">
        <f t="shared" si="0"/>
        <v>0</v>
      </c>
      <c r="N30" s="57">
        <f t="shared" si="2"/>
        <v>0</v>
      </c>
      <c r="O30" s="57">
        <f t="shared" si="3"/>
        <v>0</v>
      </c>
      <c r="P30" s="57">
        <f t="shared" si="7"/>
        <v>0</v>
      </c>
      <c r="Q30" s="52"/>
      <c r="R30" s="71">
        <f t="shared" si="8"/>
        <v>0</v>
      </c>
      <c r="S30" s="78">
        <f>'фев 2019'!W30</f>
        <v>342.55740000000003</v>
      </c>
      <c r="T30" s="77">
        <f t="shared" si="5"/>
        <v>342.55740000000003</v>
      </c>
      <c r="U30" s="77"/>
      <c r="V30" s="52"/>
      <c r="W30" s="52">
        <f t="shared" si="6"/>
        <v>342.55740000000003</v>
      </c>
    </row>
    <row r="31" spans="1:23" ht="15" thickBot="1">
      <c r="A31" s="3">
        <v>1898639</v>
      </c>
      <c r="B31" s="83">
        <v>43400</v>
      </c>
      <c r="C31" s="4">
        <v>22</v>
      </c>
      <c r="D31" s="94">
        <v>54304</v>
      </c>
      <c r="E31" s="94">
        <v>34779</v>
      </c>
      <c r="F31" s="94">
        <v>19433</v>
      </c>
      <c r="G31" s="4" t="s">
        <v>9</v>
      </c>
      <c r="H31" s="40">
        <f>E31-'май 2018'!E31</f>
        <v>2655</v>
      </c>
      <c r="I31" s="42">
        <f>F31-'май 2018'!F31</f>
        <v>1457</v>
      </c>
      <c r="J31" s="51">
        <v>34675</v>
      </c>
      <c r="K31" s="51">
        <v>19369</v>
      </c>
      <c r="L31">
        <f t="shared" si="0"/>
        <v>104</v>
      </c>
      <c r="M31">
        <f t="shared" si="0"/>
        <v>64</v>
      </c>
      <c r="N31" s="57">
        <f t="shared" si="2"/>
        <v>642.72</v>
      </c>
      <c r="O31" s="57">
        <f t="shared" si="3"/>
        <v>146.56</v>
      </c>
      <c r="P31" s="57">
        <f t="shared" si="7"/>
        <v>789.28</v>
      </c>
      <c r="Q31" s="52"/>
      <c r="R31" s="71">
        <f t="shared" si="8"/>
        <v>812.95839999999998</v>
      </c>
      <c r="S31" s="78">
        <f>'фев 2019'!W31</f>
        <v>-10191.6489</v>
      </c>
      <c r="T31" s="72">
        <f t="shared" si="5"/>
        <v>-9378.6905000000006</v>
      </c>
      <c r="U31" s="77"/>
      <c r="V31" s="52"/>
      <c r="W31" s="52">
        <f t="shared" si="6"/>
        <v>-9378.6905000000006</v>
      </c>
    </row>
    <row r="32" spans="1:23" ht="15" thickBot="1">
      <c r="A32" s="3">
        <v>1892163</v>
      </c>
      <c r="B32" s="83">
        <v>43400</v>
      </c>
      <c r="C32" s="4">
        <v>23</v>
      </c>
      <c r="D32" s="94">
        <v>13727</v>
      </c>
      <c r="E32" s="94">
        <v>9930</v>
      </c>
      <c r="F32" s="94">
        <v>2284</v>
      </c>
      <c r="G32" s="4" t="s">
        <v>9</v>
      </c>
      <c r="H32" s="40">
        <f>E32-'май 2018'!E32</f>
        <v>1133</v>
      </c>
      <c r="I32" s="42">
        <f>F32-'май 2018'!F32</f>
        <v>249</v>
      </c>
      <c r="J32" s="51">
        <v>9922</v>
      </c>
      <c r="K32" s="51">
        <v>2283</v>
      </c>
      <c r="L32">
        <f t="shared" si="0"/>
        <v>8</v>
      </c>
      <c r="M32">
        <f t="shared" si="0"/>
        <v>1</v>
      </c>
      <c r="N32" s="57">
        <f t="shared" si="2"/>
        <v>49.44</v>
      </c>
      <c r="O32" s="57">
        <f t="shared" si="3"/>
        <v>2.29</v>
      </c>
      <c r="P32" s="57">
        <f t="shared" si="7"/>
        <v>51.73</v>
      </c>
      <c r="Q32" s="52"/>
      <c r="R32" s="71">
        <f t="shared" si="8"/>
        <v>53.281899999999993</v>
      </c>
      <c r="S32" s="78">
        <f>'фев 2019'!W32</f>
        <v>-1000</v>
      </c>
      <c r="T32" s="72">
        <f t="shared" si="5"/>
        <v>-946.71810000000005</v>
      </c>
      <c r="U32" s="71"/>
      <c r="V32" s="52"/>
      <c r="W32" s="52">
        <f t="shared" si="6"/>
        <v>-946.71810000000005</v>
      </c>
    </row>
    <row r="33" spans="1:23" ht="15" thickBot="1">
      <c r="A33" s="3">
        <v>1897193</v>
      </c>
      <c r="B33" s="83">
        <v>43400</v>
      </c>
      <c r="C33" s="4">
        <v>24</v>
      </c>
      <c r="D33" s="94">
        <v>3218</v>
      </c>
      <c r="E33" s="94">
        <v>1488</v>
      </c>
      <c r="F33" s="94">
        <v>452</v>
      </c>
      <c r="G33" s="4" t="s">
        <v>9</v>
      </c>
      <c r="H33" s="40">
        <f>E33-'май 2018'!E33</f>
        <v>71</v>
      </c>
      <c r="I33" s="42">
        <f>F33-'май 2018'!F33</f>
        <v>18</v>
      </c>
      <c r="J33" s="51">
        <v>1488</v>
      </c>
      <c r="K33" s="51">
        <v>452</v>
      </c>
      <c r="L33">
        <f t="shared" si="0"/>
        <v>0</v>
      </c>
      <c r="M33">
        <f t="shared" si="0"/>
        <v>0</v>
      </c>
      <c r="N33" s="57">
        <f t="shared" si="2"/>
        <v>0</v>
      </c>
      <c r="O33" s="57">
        <f t="shared" si="3"/>
        <v>0</v>
      </c>
      <c r="P33" s="57">
        <f t="shared" si="7"/>
        <v>0</v>
      </c>
      <c r="Q33" s="52"/>
      <c r="R33" s="71">
        <f t="shared" si="8"/>
        <v>0</v>
      </c>
      <c r="S33" s="78">
        <f>'фев 2019'!W33</f>
        <v>153.99530000000001</v>
      </c>
      <c r="T33" s="71">
        <f t="shared" si="5"/>
        <v>153.99530000000001</v>
      </c>
      <c r="U33" s="77"/>
      <c r="V33" s="52"/>
      <c r="W33" s="52">
        <f t="shared" si="6"/>
        <v>153.99530000000001</v>
      </c>
    </row>
    <row r="34" spans="1:23" ht="15" thickBot="1">
      <c r="A34" s="3">
        <v>1896703</v>
      </c>
      <c r="B34" s="83">
        <v>43400</v>
      </c>
      <c r="C34" s="4">
        <v>25</v>
      </c>
      <c r="D34" s="94">
        <v>517</v>
      </c>
      <c r="E34" s="94">
        <v>363</v>
      </c>
      <c r="F34" s="94">
        <v>83</v>
      </c>
      <c r="G34" s="4" t="s">
        <v>9</v>
      </c>
      <c r="H34" s="40">
        <f>E34-'май 2018'!E34</f>
        <v>0</v>
      </c>
      <c r="I34" s="42">
        <f>F34-'май 2018'!F34</f>
        <v>0</v>
      </c>
      <c r="J34" s="51">
        <v>363</v>
      </c>
      <c r="K34" s="51">
        <v>83</v>
      </c>
      <c r="L34">
        <f t="shared" si="0"/>
        <v>0</v>
      </c>
      <c r="M34">
        <f t="shared" si="0"/>
        <v>0</v>
      </c>
      <c r="N34" s="57">
        <f t="shared" si="2"/>
        <v>0</v>
      </c>
      <c r="O34" s="57">
        <f t="shared" si="3"/>
        <v>0</v>
      </c>
      <c r="P34" s="57">
        <f t="shared" si="7"/>
        <v>0</v>
      </c>
      <c r="Q34" s="52"/>
      <c r="R34" s="71">
        <f t="shared" si="8"/>
        <v>0</v>
      </c>
      <c r="S34" s="78">
        <f>'фев 2019'!W34</f>
        <v>746.31740000000002</v>
      </c>
      <c r="T34" s="88">
        <f t="shared" si="5"/>
        <v>746.31740000000002</v>
      </c>
      <c r="U34" s="77"/>
      <c r="V34" s="52"/>
      <c r="W34" s="52">
        <f t="shared" si="6"/>
        <v>746.31740000000002</v>
      </c>
    </row>
    <row r="35" spans="1:23" ht="15" thickBot="1">
      <c r="A35" s="3">
        <v>1896759</v>
      </c>
      <c r="B35" s="83">
        <v>43400</v>
      </c>
      <c r="C35" s="4">
        <v>26</v>
      </c>
      <c r="D35" s="94">
        <v>8954</v>
      </c>
      <c r="E35" s="94">
        <v>5915</v>
      </c>
      <c r="F35" s="94">
        <v>2067</v>
      </c>
      <c r="G35" s="4" t="s">
        <v>9</v>
      </c>
      <c r="H35" s="40">
        <f>E35-'май 2018'!E35</f>
        <v>741</v>
      </c>
      <c r="I35" s="42">
        <f>F35-'май 2018'!F35</f>
        <v>228</v>
      </c>
      <c r="J35" s="51">
        <v>5915</v>
      </c>
      <c r="K35" s="51">
        <v>2067</v>
      </c>
      <c r="L35">
        <f t="shared" si="0"/>
        <v>0</v>
      </c>
      <c r="M35">
        <f t="shared" si="0"/>
        <v>0</v>
      </c>
      <c r="N35" s="57">
        <f t="shared" si="2"/>
        <v>0</v>
      </c>
      <c r="O35" s="57">
        <f t="shared" si="3"/>
        <v>0</v>
      </c>
      <c r="P35" s="57">
        <f t="shared" si="7"/>
        <v>0</v>
      </c>
      <c r="Q35" s="52"/>
      <c r="R35" s="71">
        <f t="shared" si="8"/>
        <v>0</v>
      </c>
      <c r="S35" s="78">
        <f>'фев 2019'!W35</f>
        <v>-102.4256</v>
      </c>
      <c r="T35" s="100">
        <f t="shared" si="5"/>
        <v>-102.4256</v>
      </c>
      <c r="U35" s="71"/>
      <c r="V35" s="52"/>
      <c r="W35" s="52">
        <f t="shared" si="6"/>
        <v>-102.4256</v>
      </c>
    </row>
    <row r="36" spans="1:23" ht="15" thickBot="1">
      <c r="A36" s="3">
        <v>1890808</v>
      </c>
      <c r="B36" s="83">
        <v>43400</v>
      </c>
      <c r="C36" s="4">
        <v>27</v>
      </c>
      <c r="D36" s="94">
        <v>13171</v>
      </c>
      <c r="E36" s="94">
        <v>9048</v>
      </c>
      <c r="F36" s="94">
        <v>3666</v>
      </c>
      <c r="G36" s="4" t="s">
        <v>9</v>
      </c>
      <c r="H36" s="40">
        <f>E36-'май 2018'!E36</f>
        <v>881</v>
      </c>
      <c r="I36" s="42">
        <f>F36-'май 2018'!F36</f>
        <v>277</v>
      </c>
      <c r="J36" s="51">
        <v>9017</v>
      </c>
      <c r="K36" s="51">
        <v>3648</v>
      </c>
      <c r="L36">
        <f t="shared" si="0"/>
        <v>31</v>
      </c>
      <c r="M36">
        <f t="shared" si="0"/>
        <v>18</v>
      </c>
      <c r="N36" s="57">
        <f t="shared" si="2"/>
        <v>191.57999999999998</v>
      </c>
      <c r="O36" s="57">
        <f t="shared" si="3"/>
        <v>41.22</v>
      </c>
      <c r="P36" s="57">
        <f t="shared" si="7"/>
        <v>232.79999999999998</v>
      </c>
      <c r="Q36" s="52"/>
      <c r="R36" s="71">
        <f t="shared" si="8"/>
        <v>239.78399999999999</v>
      </c>
      <c r="S36" s="78">
        <f>'фев 2019'!W36</f>
        <v>-328.79410000000007</v>
      </c>
      <c r="T36" s="100">
        <f t="shared" si="5"/>
        <v>-89.010100000000079</v>
      </c>
      <c r="U36" s="71"/>
      <c r="V36" s="52"/>
      <c r="W36" s="52">
        <f t="shared" si="6"/>
        <v>-89.010100000000079</v>
      </c>
    </row>
    <row r="37" spans="1:23" ht="15" thickBot="1">
      <c r="A37" s="3">
        <v>1895265</v>
      </c>
      <c r="B37" s="83">
        <v>43400</v>
      </c>
      <c r="C37" s="4">
        <v>28</v>
      </c>
      <c r="D37" s="94">
        <v>13293</v>
      </c>
      <c r="E37" s="94">
        <v>7934</v>
      </c>
      <c r="F37" s="94">
        <v>5023</v>
      </c>
      <c r="G37" s="4" t="s">
        <v>9</v>
      </c>
      <c r="H37" s="40">
        <f>E37-'май 2018'!E37</f>
        <v>288</v>
      </c>
      <c r="I37" s="42">
        <f>F37-'май 2018'!F37</f>
        <v>160</v>
      </c>
      <c r="J37" s="51">
        <v>7919</v>
      </c>
      <c r="K37" s="51">
        <v>5014</v>
      </c>
      <c r="L37">
        <f t="shared" si="0"/>
        <v>15</v>
      </c>
      <c r="M37">
        <f t="shared" si="0"/>
        <v>9</v>
      </c>
      <c r="N37" s="57">
        <f t="shared" si="2"/>
        <v>92.699999999999989</v>
      </c>
      <c r="O37" s="57">
        <f t="shared" si="3"/>
        <v>20.61</v>
      </c>
      <c r="P37" s="57">
        <f t="shared" si="7"/>
        <v>113.30999999999999</v>
      </c>
      <c r="Q37" s="52"/>
      <c r="R37" s="71">
        <f t="shared" si="8"/>
        <v>116.70929999999998</v>
      </c>
      <c r="S37" s="78">
        <f>'фев 2019'!W37</f>
        <v>-1061.0921000000003</v>
      </c>
      <c r="T37" s="72">
        <f t="shared" si="5"/>
        <v>-944.38280000000032</v>
      </c>
      <c r="U37" s="77"/>
      <c r="V37" s="52"/>
      <c r="W37" s="52">
        <f t="shared" si="6"/>
        <v>-944.38280000000032</v>
      </c>
    </row>
    <row r="38" spans="1:23" ht="27" thickBot="1">
      <c r="A38" s="3">
        <v>2376874</v>
      </c>
      <c r="B38" s="83">
        <v>43400</v>
      </c>
      <c r="C38" s="4" t="s">
        <v>14</v>
      </c>
      <c r="D38" s="94">
        <v>4410</v>
      </c>
      <c r="E38" s="94">
        <v>2169</v>
      </c>
      <c r="F38" s="94">
        <v>2051</v>
      </c>
      <c r="G38" s="4" t="s">
        <v>9</v>
      </c>
      <c r="H38" s="40">
        <f>E38-'май 2018'!E38</f>
        <v>407</v>
      </c>
      <c r="I38" s="42">
        <f>F38-'май 2018'!F38</f>
        <v>379</v>
      </c>
      <c r="J38" s="51">
        <v>2169</v>
      </c>
      <c r="K38" s="51">
        <v>2051</v>
      </c>
      <c r="L38">
        <f t="shared" si="0"/>
        <v>0</v>
      </c>
      <c r="M38">
        <f t="shared" si="0"/>
        <v>0</v>
      </c>
      <c r="N38" s="57">
        <f t="shared" si="2"/>
        <v>0</v>
      </c>
      <c r="O38" s="57">
        <f t="shared" si="3"/>
        <v>0</v>
      </c>
      <c r="P38" s="57">
        <f t="shared" si="7"/>
        <v>0</v>
      </c>
      <c r="Q38" s="52"/>
      <c r="R38" s="71">
        <f t="shared" si="8"/>
        <v>0</v>
      </c>
      <c r="S38" s="78">
        <f>'фев 2019'!W38</f>
        <v>0</v>
      </c>
      <c r="T38" s="97">
        <f t="shared" si="5"/>
        <v>0</v>
      </c>
      <c r="U38" s="71"/>
      <c r="V38" s="52"/>
      <c r="W38" s="52">
        <f t="shared" si="6"/>
        <v>0</v>
      </c>
    </row>
    <row r="39" spans="1:23" ht="15" thickBot="1">
      <c r="A39" s="3">
        <v>1897262</v>
      </c>
      <c r="B39" s="83">
        <v>43400</v>
      </c>
      <c r="C39" s="4">
        <v>30</v>
      </c>
      <c r="D39" s="94">
        <v>1507</v>
      </c>
      <c r="E39" s="94">
        <v>1140</v>
      </c>
      <c r="F39" s="94">
        <v>341</v>
      </c>
      <c r="G39" s="4" t="s">
        <v>9</v>
      </c>
      <c r="H39" s="40">
        <f>E39-'май 2018'!E40</f>
        <v>126</v>
      </c>
      <c r="I39" s="42">
        <f>F39-'май 2018'!F40</f>
        <v>27</v>
      </c>
      <c r="J39" s="51">
        <v>1134</v>
      </c>
      <c r="K39" s="51">
        <v>341</v>
      </c>
      <c r="L39">
        <f t="shared" si="0"/>
        <v>6</v>
      </c>
      <c r="M39">
        <f t="shared" si="0"/>
        <v>0</v>
      </c>
      <c r="N39" s="57">
        <f t="shared" si="2"/>
        <v>37.08</v>
      </c>
      <c r="O39" s="57">
        <f t="shared" si="3"/>
        <v>0</v>
      </c>
      <c r="P39" s="57">
        <f t="shared" si="7"/>
        <v>37.08</v>
      </c>
      <c r="Q39" s="52"/>
      <c r="R39" s="71">
        <f t="shared" si="8"/>
        <v>38.192399999999999</v>
      </c>
      <c r="S39" s="78">
        <f>'фев 2019'!W39</f>
        <v>0</v>
      </c>
      <c r="T39" s="96">
        <f t="shared" si="5"/>
        <v>38.192399999999999</v>
      </c>
      <c r="U39" s="62">
        <f>T39</f>
        <v>38.192399999999999</v>
      </c>
      <c r="V39" s="52"/>
      <c r="W39" s="52">
        <f t="shared" si="6"/>
        <v>0</v>
      </c>
    </row>
    <row r="40" spans="1:23" ht="15" thickBot="1">
      <c r="A40" s="3">
        <v>1892320</v>
      </c>
      <c r="B40" s="83">
        <v>43400</v>
      </c>
      <c r="C40" s="4">
        <v>31</v>
      </c>
      <c r="D40" s="94">
        <v>2202</v>
      </c>
      <c r="E40" s="94">
        <v>1378</v>
      </c>
      <c r="F40" s="94">
        <v>517</v>
      </c>
      <c r="G40" s="4" t="s">
        <v>9</v>
      </c>
      <c r="H40" s="40">
        <f>E40-'май 2018'!E41</f>
        <v>344</v>
      </c>
      <c r="I40" s="42">
        <f>F40-'май 2018'!F41</f>
        <v>128</v>
      </c>
      <c r="J40" s="51">
        <v>1378</v>
      </c>
      <c r="K40" s="51">
        <v>517</v>
      </c>
      <c r="L40">
        <f t="shared" si="0"/>
        <v>0</v>
      </c>
      <c r="M40">
        <f t="shared" si="0"/>
        <v>0</v>
      </c>
      <c r="N40" s="57">
        <f t="shared" si="2"/>
        <v>0</v>
      </c>
      <c r="O40" s="57">
        <f t="shared" si="3"/>
        <v>0</v>
      </c>
      <c r="P40" s="57">
        <f t="shared" si="7"/>
        <v>0</v>
      </c>
      <c r="Q40" s="52"/>
      <c r="R40" s="71">
        <f t="shared" si="8"/>
        <v>0</v>
      </c>
      <c r="S40" s="78">
        <f>'фев 2019'!W40</f>
        <v>0</v>
      </c>
      <c r="T40" s="77">
        <f t="shared" si="5"/>
        <v>0</v>
      </c>
      <c r="U40" s="77"/>
      <c r="V40" s="52"/>
      <c r="W40" s="52">
        <f t="shared" si="6"/>
        <v>0</v>
      </c>
    </row>
    <row r="41" spans="1:23" ht="15" thickBot="1">
      <c r="A41" s="3">
        <v>1898367</v>
      </c>
      <c r="B41" s="83">
        <v>43400</v>
      </c>
      <c r="C41" s="4">
        <v>32</v>
      </c>
      <c r="D41" s="94">
        <v>26325</v>
      </c>
      <c r="E41" s="94">
        <v>16559</v>
      </c>
      <c r="F41" s="94">
        <v>9688</v>
      </c>
      <c r="G41" s="4" t="s">
        <v>9</v>
      </c>
      <c r="H41" s="40">
        <f>E41-'май 2018'!E42</f>
        <v>1825</v>
      </c>
      <c r="I41" s="42">
        <f>F41-'май 2018'!F42</f>
        <v>1219</v>
      </c>
      <c r="J41" s="51">
        <v>16559</v>
      </c>
      <c r="K41" s="51">
        <v>9688</v>
      </c>
      <c r="L41">
        <f t="shared" si="0"/>
        <v>0</v>
      </c>
      <c r="M41">
        <f t="shared" si="0"/>
        <v>0</v>
      </c>
      <c r="N41" s="57">
        <f t="shared" si="2"/>
        <v>0</v>
      </c>
      <c r="O41" s="57">
        <f t="shared" si="3"/>
        <v>0</v>
      </c>
      <c r="P41" s="57">
        <f t="shared" si="7"/>
        <v>0</v>
      </c>
      <c r="Q41" s="52"/>
      <c r="R41" s="71">
        <f t="shared" si="8"/>
        <v>0</v>
      </c>
      <c r="S41" s="78">
        <f>'фев 2019'!W41</f>
        <v>0</v>
      </c>
      <c r="T41" s="99">
        <f t="shared" si="5"/>
        <v>0</v>
      </c>
      <c r="U41" s="77"/>
      <c r="V41" s="52"/>
      <c r="W41" s="52">
        <f t="shared" si="6"/>
        <v>0</v>
      </c>
    </row>
    <row r="42" spans="1:23" ht="15" thickBot="1">
      <c r="A42" s="3">
        <v>1900264</v>
      </c>
      <c r="B42" s="83">
        <v>43400</v>
      </c>
      <c r="C42" s="4">
        <v>33</v>
      </c>
      <c r="D42" s="94">
        <v>32360</v>
      </c>
      <c r="E42" s="94">
        <v>20530</v>
      </c>
      <c r="F42" s="94">
        <v>11415</v>
      </c>
      <c r="G42" s="4" t="s">
        <v>9</v>
      </c>
      <c r="H42" s="40">
        <f>E42-'май 2018'!E43</f>
        <v>2058</v>
      </c>
      <c r="I42" s="42">
        <f>F42-'май 2018'!F43</f>
        <v>1166</v>
      </c>
      <c r="J42" s="51">
        <v>20527</v>
      </c>
      <c r="K42" s="51">
        <v>11413</v>
      </c>
      <c r="L42">
        <f t="shared" si="0"/>
        <v>3</v>
      </c>
      <c r="M42">
        <f t="shared" si="0"/>
        <v>2</v>
      </c>
      <c r="N42" s="57">
        <f t="shared" si="2"/>
        <v>18.54</v>
      </c>
      <c r="O42" s="57">
        <f t="shared" si="3"/>
        <v>4.58</v>
      </c>
      <c r="P42" s="57">
        <f t="shared" si="7"/>
        <v>23.119999999999997</v>
      </c>
      <c r="Q42" s="52"/>
      <c r="R42" s="71">
        <f t="shared" si="8"/>
        <v>23.813599999999997</v>
      </c>
      <c r="S42" s="78">
        <f>'фев 2019'!W42</f>
        <v>-2064.0427</v>
      </c>
      <c r="T42" s="100">
        <f t="shared" si="5"/>
        <v>-2040.2291</v>
      </c>
      <c r="U42" s="77"/>
      <c r="V42" s="52"/>
      <c r="W42" s="52">
        <f t="shared" si="6"/>
        <v>-2040.2291</v>
      </c>
    </row>
    <row r="43" spans="1:23" ht="15" thickBot="1">
      <c r="A43" s="3">
        <v>1897076</v>
      </c>
      <c r="B43" s="83">
        <v>43400</v>
      </c>
      <c r="C43" s="4">
        <v>34</v>
      </c>
      <c r="D43" s="94">
        <v>508</v>
      </c>
      <c r="E43" s="94">
        <v>281</v>
      </c>
      <c r="F43" s="94">
        <v>115</v>
      </c>
      <c r="G43" s="4" t="s">
        <v>9</v>
      </c>
      <c r="H43" s="40">
        <f>E43-'май 2018'!E44</f>
        <v>0</v>
      </c>
      <c r="I43" s="42">
        <f>F43-'май 2018'!F44</f>
        <v>0</v>
      </c>
      <c r="J43" s="51">
        <v>281</v>
      </c>
      <c r="K43" s="51">
        <v>115</v>
      </c>
      <c r="L43">
        <f t="shared" si="0"/>
        <v>0</v>
      </c>
      <c r="M43">
        <f t="shared" si="0"/>
        <v>0</v>
      </c>
      <c r="N43" s="57">
        <f t="shared" si="2"/>
        <v>0</v>
      </c>
      <c r="O43" s="57">
        <f t="shared" si="3"/>
        <v>0</v>
      </c>
      <c r="P43" s="57">
        <f t="shared" si="7"/>
        <v>0</v>
      </c>
      <c r="Q43" s="52"/>
      <c r="R43" s="71">
        <f t="shared" si="8"/>
        <v>0</v>
      </c>
      <c r="S43" s="78">
        <f>'фев 2019'!W43</f>
        <v>0</v>
      </c>
      <c r="T43" s="77">
        <f t="shared" si="5"/>
        <v>0</v>
      </c>
      <c r="U43" s="77"/>
      <c r="V43" s="52"/>
      <c r="W43" s="52">
        <f t="shared" si="6"/>
        <v>0</v>
      </c>
    </row>
    <row r="44" spans="1:23" ht="15" thickBot="1">
      <c r="A44" s="3">
        <v>1896835</v>
      </c>
      <c r="B44" s="83">
        <v>43400</v>
      </c>
      <c r="C44" s="4">
        <v>35</v>
      </c>
      <c r="D44" s="94">
        <v>10915</v>
      </c>
      <c r="E44" s="94">
        <v>6724</v>
      </c>
      <c r="F44" s="94">
        <v>4165</v>
      </c>
      <c r="G44" s="4" t="s">
        <v>9</v>
      </c>
      <c r="H44" s="40">
        <f>E44-'май 2018'!E45</f>
        <v>1063</v>
      </c>
      <c r="I44" s="42">
        <f>F44-'май 2018'!F45</f>
        <v>501</v>
      </c>
      <c r="J44" s="51">
        <v>6720</v>
      </c>
      <c r="K44" s="51">
        <v>4163</v>
      </c>
      <c r="L44">
        <f t="shared" si="0"/>
        <v>4</v>
      </c>
      <c r="M44">
        <f t="shared" si="0"/>
        <v>2</v>
      </c>
      <c r="N44" s="57">
        <f t="shared" si="2"/>
        <v>24.72</v>
      </c>
      <c r="O44" s="57">
        <f t="shared" si="3"/>
        <v>4.58</v>
      </c>
      <c r="P44" s="57">
        <f t="shared" si="7"/>
        <v>29.299999999999997</v>
      </c>
      <c r="Q44" s="52"/>
      <c r="R44" s="71">
        <f t="shared" si="8"/>
        <v>30.178999999999998</v>
      </c>
      <c r="S44" s="78">
        <f>'фев 2019'!W44</f>
        <v>9114.3361000000004</v>
      </c>
      <c r="T44" s="116">
        <f t="shared" si="5"/>
        <v>9144.5151000000005</v>
      </c>
      <c r="U44" s="62">
        <v>9114.34</v>
      </c>
      <c r="V44" s="52">
        <f>U44-T44</f>
        <v>-30.175100000000384</v>
      </c>
      <c r="W44" s="52">
        <f t="shared" si="6"/>
        <v>30.175100000000384</v>
      </c>
    </row>
    <row r="45" spans="1:23" ht="15" thickBot="1">
      <c r="A45" s="3">
        <v>1899099</v>
      </c>
      <c r="B45" s="83">
        <v>43400</v>
      </c>
      <c r="C45" s="4">
        <v>36</v>
      </c>
      <c r="D45" s="94">
        <v>11435</v>
      </c>
      <c r="E45" s="94">
        <v>7035</v>
      </c>
      <c r="F45" s="94">
        <v>3279</v>
      </c>
      <c r="G45" s="4" t="s">
        <v>9</v>
      </c>
      <c r="H45" s="40">
        <f>E45-'май 2018'!E46</f>
        <v>629</v>
      </c>
      <c r="I45" s="42">
        <f>F45-'май 2018'!F46</f>
        <v>560</v>
      </c>
      <c r="J45" s="51">
        <v>7035</v>
      </c>
      <c r="K45" s="51">
        <v>3279</v>
      </c>
      <c r="L45">
        <f t="shared" si="0"/>
        <v>0</v>
      </c>
      <c r="M45">
        <f t="shared" si="0"/>
        <v>0</v>
      </c>
      <c r="N45" s="57">
        <f t="shared" si="2"/>
        <v>0</v>
      </c>
      <c r="O45" s="57">
        <f t="shared" si="3"/>
        <v>0</v>
      </c>
      <c r="P45" s="57">
        <f t="shared" si="7"/>
        <v>0</v>
      </c>
      <c r="Q45" s="52"/>
      <c r="R45" s="102">
        <v>78</v>
      </c>
      <c r="S45" s="104">
        <v>0</v>
      </c>
      <c r="T45" s="96">
        <f t="shared" si="5"/>
        <v>78</v>
      </c>
      <c r="U45" s="62">
        <f>T45</f>
        <v>78</v>
      </c>
      <c r="V45" s="52"/>
      <c r="W45" s="52">
        <f t="shared" si="6"/>
        <v>0</v>
      </c>
    </row>
    <row r="46" spans="1:23" ht="15" thickBot="1">
      <c r="A46" s="3">
        <v>1897163</v>
      </c>
      <c r="B46" s="83">
        <v>43400</v>
      </c>
      <c r="C46" s="4">
        <v>37</v>
      </c>
      <c r="D46" s="94">
        <v>32752</v>
      </c>
      <c r="E46" s="94">
        <v>20864</v>
      </c>
      <c r="F46" s="94">
        <v>12704</v>
      </c>
      <c r="G46" s="4" t="s">
        <v>9</v>
      </c>
      <c r="H46" s="40">
        <f>E46-'май 2018'!E47</f>
        <v>4181</v>
      </c>
      <c r="I46" s="42">
        <f>F46-'май 2018'!F47</f>
        <v>2259</v>
      </c>
      <c r="J46" s="51">
        <v>20319</v>
      </c>
      <c r="K46" s="51">
        <v>12402</v>
      </c>
      <c r="L46">
        <f t="shared" si="0"/>
        <v>545</v>
      </c>
      <c r="M46">
        <f t="shared" si="0"/>
        <v>302</v>
      </c>
      <c r="N46" s="57">
        <f t="shared" si="2"/>
        <v>3368.1</v>
      </c>
      <c r="O46" s="57">
        <f t="shared" si="3"/>
        <v>691.58</v>
      </c>
      <c r="P46" s="57">
        <f t="shared" si="7"/>
        <v>4059.68</v>
      </c>
      <c r="Q46" s="52"/>
      <c r="R46" s="71">
        <f t="shared" si="8"/>
        <v>4181.4704000000002</v>
      </c>
      <c r="S46" s="78">
        <f>'фев 2019'!W46</f>
        <v>0.88430000000153086</v>
      </c>
      <c r="T46" s="96">
        <f t="shared" si="5"/>
        <v>4182.3547000000017</v>
      </c>
      <c r="U46" s="77"/>
      <c r="V46" s="52"/>
      <c r="W46" s="52">
        <f t="shared" si="6"/>
        <v>4182.3547000000017</v>
      </c>
    </row>
    <row r="47" spans="1:23" ht="15" thickBot="1">
      <c r="A47" s="3">
        <v>1900263</v>
      </c>
      <c r="B47" s="83">
        <v>43400</v>
      </c>
      <c r="C47" s="4">
        <v>38</v>
      </c>
      <c r="D47" s="94">
        <v>5285</v>
      </c>
      <c r="E47" s="94">
        <v>3553</v>
      </c>
      <c r="F47" s="94">
        <v>1620</v>
      </c>
      <c r="G47" s="4" t="s">
        <v>9</v>
      </c>
      <c r="H47" s="40">
        <f>E47-'май 2018'!E48</f>
        <v>595</v>
      </c>
      <c r="I47" s="42">
        <f>F47-'май 2018'!F48</f>
        <v>302</v>
      </c>
      <c r="J47" s="51">
        <v>3453</v>
      </c>
      <c r="K47" s="51">
        <v>1565</v>
      </c>
      <c r="L47">
        <f t="shared" si="0"/>
        <v>100</v>
      </c>
      <c r="M47">
        <f t="shared" si="0"/>
        <v>55</v>
      </c>
      <c r="N47" s="57">
        <f t="shared" si="2"/>
        <v>618</v>
      </c>
      <c r="O47" s="57">
        <f t="shared" si="3"/>
        <v>125.95</v>
      </c>
      <c r="P47" s="57">
        <f t="shared" si="7"/>
        <v>743.95</v>
      </c>
      <c r="Q47" s="52"/>
      <c r="R47" s="102">
        <f t="shared" si="8"/>
        <v>766.26850000000002</v>
      </c>
      <c r="S47" s="104">
        <f>'фев 2019'!W47</f>
        <v>0</v>
      </c>
      <c r="T47" s="96">
        <f t="shared" si="5"/>
        <v>766.26850000000002</v>
      </c>
      <c r="U47" s="77"/>
      <c r="V47" s="52"/>
      <c r="W47" s="52">
        <f t="shared" si="6"/>
        <v>766.26850000000002</v>
      </c>
    </row>
    <row r="48" spans="1:23" ht="15" thickBot="1">
      <c r="A48" s="3">
        <v>1892264</v>
      </c>
      <c r="B48" s="83">
        <v>43400</v>
      </c>
      <c r="C48" s="4">
        <v>39</v>
      </c>
      <c r="D48" s="94">
        <v>18904</v>
      </c>
      <c r="E48" s="94">
        <v>12893</v>
      </c>
      <c r="F48" s="94">
        <v>5988</v>
      </c>
      <c r="G48" s="4" t="s">
        <v>9</v>
      </c>
      <c r="H48" s="40">
        <f>E48-'май 2018'!E49</f>
        <v>840</v>
      </c>
      <c r="I48" s="42">
        <f>F48-'май 2018'!F49</f>
        <v>457</v>
      </c>
      <c r="J48" s="51">
        <v>12887</v>
      </c>
      <c r="K48" s="51">
        <v>5984</v>
      </c>
      <c r="L48">
        <f t="shared" si="0"/>
        <v>6</v>
      </c>
      <c r="M48">
        <f t="shared" si="0"/>
        <v>4</v>
      </c>
      <c r="N48" s="57">
        <f t="shared" si="2"/>
        <v>37.08</v>
      </c>
      <c r="O48" s="57">
        <f t="shared" si="3"/>
        <v>9.16</v>
      </c>
      <c r="P48" s="57">
        <f t="shared" si="7"/>
        <v>46.239999999999995</v>
      </c>
      <c r="Q48" s="52"/>
      <c r="R48" s="71">
        <f t="shared" si="8"/>
        <v>47.627199999999995</v>
      </c>
      <c r="S48" s="78">
        <f>'фев 2019'!W48</f>
        <v>-703.71840000000009</v>
      </c>
      <c r="T48" s="72">
        <f t="shared" si="5"/>
        <v>-656.09120000000007</v>
      </c>
      <c r="U48" s="77"/>
      <c r="V48" s="52"/>
      <c r="W48" s="52">
        <f t="shared" si="6"/>
        <v>-656.09120000000007</v>
      </c>
    </row>
    <row r="49" spans="1:23" ht="15" thickBot="1">
      <c r="A49" s="3">
        <v>1893218</v>
      </c>
      <c r="B49" s="83">
        <v>43400</v>
      </c>
      <c r="C49" s="4">
        <v>40</v>
      </c>
      <c r="D49" s="94">
        <v>10367</v>
      </c>
      <c r="E49" s="94">
        <v>7004</v>
      </c>
      <c r="F49" s="94">
        <v>2917</v>
      </c>
      <c r="G49" s="4" t="s">
        <v>9</v>
      </c>
      <c r="H49" s="40">
        <f>E49-'май 2018'!E50</f>
        <v>754</v>
      </c>
      <c r="I49" s="42">
        <f>F49-'май 2018'!F50</f>
        <v>197</v>
      </c>
      <c r="J49" s="51">
        <v>7004</v>
      </c>
      <c r="K49" s="51">
        <v>2917</v>
      </c>
      <c r="L49">
        <f t="shared" si="0"/>
        <v>0</v>
      </c>
      <c r="M49">
        <f t="shared" si="0"/>
        <v>0</v>
      </c>
      <c r="N49" s="57">
        <f t="shared" si="2"/>
        <v>0</v>
      </c>
      <c r="O49" s="57">
        <f t="shared" si="3"/>
        <v>0</v>
      </c>
      <c r="P49" s="57">
        <f t="shared" si="7"/>
        <v>0</v>
      </c>
      <c r="Q49" s="52"/>
      <c r="R49" s="71">
        <f t="shared" si="8"/>
        <v>0</v>
      </c>
      <c r="S49" s="78">
        <f>'фев 2019'!W49</f>
        <v>-260.79190000000006</v>
      </c>
      <c r="T49" s="100">
        <f t="shared" si="5"/>
        <v>-260.79190000000006</v>
      </c>
      <c r="U49" s="77"/>
      <c r="V49" s="52"/>
      <c r="W49" s="52">
        <f t="shared" si="6"/>
        <v>-260.79190000000006</v>
      </c>
    </row>
    <row r="50" spans="1:23" ht="15" thickBot="1">
      <c r="A50" s="3">
        <v>1896949</v>
      </c>
      <c r="B50" s="83">
        <v>43400</v>
      </c>
      <c r="C50" s="4">
        <v>41</v>
      </c>
      <c r="D50" s="94">
        <v>4407</v>
      </c>
      <c r="E50" s="94">
        <v>2701</v>
      </c>
      <c r="F50" s="94">
        <v>1623</v>
      </c>
      <c r="G50" s="4" t="s">
        <v>9</v>
      </c>
      <c r="H50" s="40">
        <f>E50-'май 2018'!E51</f>
        <v>300</v>
      </c>
      <c r="I50" s="42">
        <f>F50-'май 2018'!F51</f>
        <v>106</v>
      </c>
      <c r="J50" s="51">
        <v>2701</v>
      </c>
      <c r="K50" s="51">
        <v>1623</v>
      </c>
      <c r="L50">
        <f t="shared" si="0"/>
        <v>0</v>
      </c>
      <c r="M50">
        <f t="shared" si="0"/>
        <v>0</v>
      </c>
      <c r="N50" s="57">
        <f t="shared" si="2"/>
        <v>0</v>
      </c>
      <c r="O50" s="57">
        <f t="shared" si="3"/>
        <v>0</v>
      </c>
      <c r="P50" s="57">
        <f t="shared" si="7"/>
        <v>0</v>
      </c>
      <c r="Q50" s="52"/>
      <c r="R50" s="71">
        <f t="shared" si="8"/>
        <v>0</v>
      </c>
      <c r="S50" s="78">
        <f>'фев 2019'!W50</f>
        <v>211.98429999999999</v>
      </c>
      <c r="T50" s="77">
        <f t="shared" si="5"/>
        <v>211.98429999999999</v>
      </c>
      <c r="U50" s="77"/>
      <c r="V50" s="52"/>
      <c r="W50" s="52">
        <f t="shared" si="6"/>
        <v>211.98429999999999</v>
      </c>
    </row>
    <row r="51" spans="1:23" ht="15" thickBot="1">
      <c r="A51" s="3">
        <v>1899012</v>
      </c>
      <c r="B51" s="83">
        <v>43400</v>
      </c>
      <c r="C51" s="4">
        <v>42</v>
      </c>
      <c r="D51" s="92">
        <v>3658</v>
      </c>
      <c r="E51" s="94">
        <v>1488</v>
      </c>
      <c r="F51" s="94">
        <v>1096</v>
      </c>
      <c r="G51" s="4" t="s">
        <v>9</v>
      </c>
      <c r="H51" s="40">
        <f>E51-'май 2018'!E52</f>
        <v>727</v>
      </c>
      <c r="I51" s="42">
        <f>F51-'май 2018'!F52</f>
        <v>489</v>
      </c>
      <c r="J51" s="51">
        <v>1455</v>
      </c>
      <c r="K51" s="51">
        <v>1047</v>
      </c>
      <c r="L51">
        <f t="shared" si="0"/>
        <v>33</v>
      </c>
      <c r="M51">
        <f t="shared" si="0"/>
        <v>49</v>
      </c>
      <c r="N51" s="57">
        <f t="shared" si="2"/>
        <v>203.94</v>
      </c>
      <c r="O51" s="57">
        <f t="shared" si="3"/>
        <v>112.21000000000001</v>
      </c>
      <c r="P51" s="57">
        <f t="shared" si="7"/>
        <v>316.14999999999998</v>
      </c>
      <c r="Q51" s="52"/>
      <c r="R51" s="102">
        <f t="shared" si="8"/>
        <v>325.6345</v>
      </c>
      <c r="S51" s="104">
        <f>'фев 2019'!W51</f>
        <v>483.66840000000019</v>
      </c>
      <c r="T51" s="97">
        <f t="shared" si="5"/>
        <v>809.30290000000014</v>
      </c>
      <c r="U51" s="62">
        <f>T51</f>
        <v>809.30290000000014</v>
      </c>
      <c r="V51" s="52"/>
      <c r="W51" s="52">
        <f t="shared" si="6"/>
        <v>0</v>
      </c>
    </row>
    <row r="52" spans="1:23" ht="15" thickBot="1">
      <c r="A52" s="3">
        <v>1899139</v>
      </c>
      <c r="B52" s="83">
        <v>43400</v>
      </c>
      <c r="C52" s="4">
        <v>43</v>
      </c>
      <c r="D52" s="94">
        <v>268</v>
      </c>
      <c r="E52" s="94">
        <v>173</v>
      </c>
      <c r="F52" s="94">
        <v>45</v>
      </c>
      <c r="G52" s="4" t="s">
        <v>9</v>
      </c>
      <c r="H52" s="40">
        <f>E52-'май 2018'!E53</f>
        <v>23</v>
      </c>
      <c r="I52" s="42">
        <f>F52-'май 2018'!F53</f>
        <v>4</v>
      </c>
      <c r="J52" s="51">
        <v>173</v>
      </c>
      <c r="K52" s="51">
        <v>45</v>
      </c>
      <c r="L52">
        <f t="shared" si="0"/>
        <v>0</v>
      </c>
      <c r="M52">
        <f t="shared" si="0"/>
        <v>0</v>
      </c>
      <c r="N52" s="57">
        <f t="shared" si="2"/>
        <v>0</v>
      </c>
      <c r="O52" s="57">
        <f t="shared" si="3"/>
        <v>0</v>
      </c>
      <c r="P52" s="57">
        <f t="shared" si="7"/>
        <v>0</v>
      </c>
      <c r="Q52" s="52"/>
      <c r="R52" s="71">
        <f t="shared" si="8"/>
        <v>0</v>
      </c>
      <c r="S52" s="78">
        <f>'фев 2019'!W52</f>
        <v>12.524800000000001</v>
      </c>
      <c r="T52" s="77">
        <f t="shared" si="5"/>
        <v>12.524800000000001</v>
      </c>
      <c r="U52" s="77"/>
      <c r="V52" s="52"/>
      <c r="W52" s="52">
        <f t="shared" si="6"/>
        <v>12.524800000000001</v>
      </c>
    </row>
    <row r="53" spans="1:23" ht="15" thickBot="1">
      <c r="A53" s="3">
        <v>1892450</v>
      </c>
      <c r="B53" s="83">
        <v>43400</v>
      </c>
      <c r="C53" s="4">
        <v>44</v>
      </c>
      <c r="D53" s="94">
        <v>2500</v>
      </c>
      <c r="E53" s="94">
        <v>1834</v>
      </c>
      <c r="F53" s="94">
        <v>636</v>
      </c>
      <c r="G53" s="4" t="s">
        <v>9</v>
      </c>
      <c r="H53" s="40">
        <f>E53-'май 2018'!E54</f>
        <v>179</v>
      </c>
      <c r="I53" s="42">
        <f>F53-'май 2018'!F54</f>
        <v>66</v>
      </c>
      <c r="J53" s="51">
        <v>1834</v>
      </c>
      <c r="K53" s="51">
        <v>636</v>
      </c>
      <c r="L53">
        <f t="shared" si="0"/>
        <v>0</v>
      </c>
      <c r="M53">
        <f t="shared" si="0"/>
        <v>0</v>
      </c>
      <c r="N53" s="57">
        <f t="shared" si="2"/>
        <v>0</v>
      </c>
      <c r="O53" s="57">
        <f t="shared" si="3"/>
        <v>0</v>
      </c>
      <c r="P53" s="57">
        <f t="shared" si="7"/>
        <v>0</v>
      </c>
      <c r="Q53" s="52"/>
      <c r="R53" s="71">
        <f t="shared" si="8"/>
        <v>0</v>
      </c>
      <c r="S53" s="78">
        <f>'фев 2019'!W53</f>
        <v>32.002100000000006</v>
      </c>
      <c r="T53" s="96">
        <f t="shared" si="5"/>
        <v>32.002100000000006</v>
      </c>
      <c r="U53" s="77"/>
      <c r="V53" s="52"/>
      <c r="W53" s="52">
        <f t="shared" si="6"/>
        <v>32.002100000000006</v>
      </c>
    </row>
    <row r="54" spans="1:23" ht="15" thickBot="1">
      <c r="A54" s="6">
        <v>1889809</v>
      </c>
      <c r="B54" s="83">
        <v>43400</v>
      </c>
      <c r="C54" s="4">
        <v>45</v>
      </c>
      <c r="D54" s="94">
        <v>27</v>
      </c>
      <c r="E54" s="94">
        <v>19</v>
      </c>
      <c r="F54" s="94">
        <v>1</v>
      </c>
      <c r="G54" s="8" t="s">
        <v>9</v>
      </c>
      <c r="H54" s="40">
        <f>E54-'май 2018'!E55</f>
        <v>3</v>
      </c>
      <c r="I54" s="42">
        <f>F54-'май 2018'!F55</f>
        <v>0</v>
      </c>
      <c r="J54" s="51">
        <v>19</v>
      </c>
      <c r="K54" s="51">
        <v>1</v>
      </c>
      <c r="L54">
        <f t="shared" si="0"/>
        <v>0</v>
      </c>
      <c r="M54">
        <f t="shared" si="0"/>
        <v>0</v>
      </c>
      <c r="N54" s="57">
        <f t="shared" si="2"/>
        <v>0</v>
      </c>
      <c r="O54" s="57">
        <f t="shared" si="3"/>
        <v>0</v>
      </c>
      <c r="P54" s="57">
        <f t="shared" si="7"/>
        <v>0</v>
      </c>
      <c r="Q54" s="52"/>
      <c r="R54" s="71">
        <f t="shared" si="8"/>
        <v>0</v>
      </c>
      <c r="S54" s="78">
        <f>'фев 2019'!W54</f>
        <v>0</v>
      </c>
      <c r="T54" s="96">
        <f t="shared" si="5"/>
        <v>0</v>
      </c>
      <c r="U54" s="77"/>
      <c r="V54" s="52"/>
      <c r="W54" s="52">
        <f t="shared" si="6"/>
        <v>0</v>
      </c>
    </row>
    <row r="55" spans="1:23" ht="15" thickBot="1">
      <c r="A55" s="3">
        <v>1897191</v>
      </c>
      <c r="B55" s="83">
        <v>43400</v>
      </c>
      <c r="C55" s="4">
        <v>46</v>
      </c>
      <c r="D55" s="94">
        <v>6889</v>
      </c>
      <c r="E55" s="94">
        <v>4096</v>
      </c>
      <c r="F55" s="94">
        <v>2626</v>
      </c>
      <c r="G55" s="4" t="s">
        <v>9</v>
      </c>
      <c r="H55" s="40">
        <f>E55-'май 2018'!E56</f>
        <v>451</v>
      </c>
      <c r="I55" s="42">
        <f>F55-'май 2018'!F56</f>
        <v>303</v>
      </c>
      <c r="J55" s="51">
        <v>4096</v>
      </c>
      <c r="K55" s="51">
        <v>2626</v>
      </c>
      <c r="L55">
        <f t="shared" si="0"/>
        <v>0</v>
      </c>
      <c r="M55">
        <f t="shared" si="0"/>
        <v>0</v>
      </c>
      <c r="N55" s="57">
        <f t="shared" si="2"/>
        <v>0</v>
      </c>
      <c r="O55" s="57">
        <f t="shared" si="3"/>
        <v>0</v>
      </c>
      <c r="P55" s="57">
        <f t="shared" si="7"/>
        <v>0</v>
      </c>
      <c r="Q55" s="52"/>
      <c r="R55" s="102">
        <f t="shared" si="8"/>
        <v>0</v>
      </c>
      <c r="S55" s="104">
        <f>'фев 2019'!W55</f>
        <v>1403.2102</v>
      </c>
      <c r="T55" s="70">
        <f t="shared" si="5"/>
        <v>1403.2102</v>
      </c>
      <c r="U55" s="62">
        <f>T55</f>
        <v>1403.2102</v>
      </c>
      <c r="V55" s="52"/>
      <c r="W55" s="52">
        <f t="shared" si="6"/>
        <v>0</v>
      </c>
    </row>
    <row r="56" spans="1:23" ht="15" thickBot="1">
      <c r="A56" s="3">
        <v>1899158</v>
      </c>
      <c r="B56" s="83">
        <v>43400</v>
      </c>
      <c r="C56" s="4">
        <v>47</v>
      </c>
      <c r="D56" s="94">
        <v>10992</v>
      </c>
      <c r="E56" s="94">
        <v>6757</v>
      </c>
      <c r="F56" s="94">
        <v>2928</v>
      </c>
      <c r="G56" s="4" t="s">
        <v>9</v>
      </c>
      <c r="H56" s="40">
        <f>E56-'май 2018'!E57</f>
        <v>596</v>
      </c>
      <c r="I56" s="42">
        <f>F56-'май 2018'!F57</f>
        <v>270</v>
      </c>
      <c r="J56" s="51">
        <v>6757</v>
      </c>
      <c r="K56" s="51">
        <v>2928</v>
      </c>
      <c r="L56">
        <f t="shared" si="0"/>
        <v>0</v>
      </c>
      <c r="M56">
        <f t="shared" si="0"/>
        <v>0</v>
      </c>
      <c r="N56" s="57">
        <f t="shared" si="2"/>
        <v>0</v>
      </c>
      <c r="O56" s="57">
        <f t="shared" si="3"/>
        <v>0</v>
      </c>
      <c r="P56" s="57">
        <f t="shared" si="7"/>
        <v>0</v>
      </c>
      <c r="Q56" s="52"/>
      <c r="R56" s="71">
        <f t="shared" si="8"/>
        <v>0</v>
      </c>
      <c r="S56" s="78">
        <f>'фев 2019'!W56</f>
        <v>0</v>
      </c>
      <c r="T56" s="96">
        <f t="shared" si="5"/>
        <v>0</v>
      </c>
      <c r="U56" s="77"/>
      <c r="V56" s="52"/>
      <c r="W56" s="52">
        <f t="shared" si="6"/>
        <v>0</v>
      </c>
    </row>
    <row r="57" spans="1:23" ht="15" thickBot="1">
      <c r="A57" s="3">
        <v>1896868</v>
      </c>
      <c r="B57" s="83">
        <v>43400</v>
      </c>
      <c r="C57" s="4">
        <v>49</v>
      </c>
      <c r="D57" s="94">
        <v>3175</v>
      </c>
      <c r="E57" s="94">
        <v>1997</v>
      </c>
      <c r="F57" s="94">
        <v>646</v>
      </c>
      <c r="G57" s="4" t="s">
        <v>9</v>
      </c>
      <c r="H57" s="40">
        <f>E57-'май 2018'!E59</f>
        <v>369</v>
      </c>
      <c r="I57" s="42">
        <f>F57-'май 2018'!F59</f>
        <v>145</v>
      </c>
      <c r="J57" s="51">
        <v>1993</v>
      </c>
      <c r="K57" s="51">
        <v>646</v>
      </c>
      <c r="L57">
        <f t="shared" si="0"/>
        <v>4</v>
      </c>
      <c r="M57">
        <f t="shared" si="0"/>
        <v>0</v>
      </c>
      <c r="N57" s="57">
        <f t="shared" si="2"/>
        <v>24.72</v>
      </c>
      <c r="O57" s="57">
        <f t="shared" si="3"/>
        <v>0</v>
      </c>
      <c r="P57" s="57">
        <f t="shared" si="7"/>
        <v>24.72</v>
      </c>
      <c r="Q57" s="52"/>
      <c r="R57" s="71">
        <f t="shared" si="8"/>
        <v>25.461599999999997</v>
      </c>
      <c r="S57" s="78">
        <f>'фев 2019'!W57</f>
        <v>-732.16030000000001</v>
      </c>
      <c r="T57" s="100">
        <f t="shared" si="5"/>
        <v>-706.69870000000003</v>
      </c>
      <c r="U57" s="71"/>
      <c r="V57" s="52"/>
      <c r="W57" s="52">
        <f t="shared" si="6"/>
        <v>-706.69870000000003</v>
      </c>
    </row>
    <row r="58" spans="1:23" ht="15" thickBot="1">
      <c r="A58" s="3">
        <v>1899231</v>
      </c>
      <c r="B58" s="83">
        <v>43400</v>
      </c>
      <c r="C58" s="4">
        <v>50</v>
      </c>
      <c r="D58" s="94">
        <v>6288</v>
      </c>
      <c r="E58" s="94">
        <v>3498</v>
      </c>
      <c r="F58" s="94">
        <v>2234</v>
      </c>
      <c r="G58" s="4" t="s">
        <v>9</v>
      </c>
      <c r="H58" s="40">
        <f>E58-'май 2018'!E60</f>
        <v>296</v>
      </c>
      <c r="I58" s="42">
        <f>F58-'май 2018'!F60</f>
        <v>187</v>
      </c>
      <c r="J58" s="51">
        <v>3495</v>
      </c>
      <c r="K58" s="51">
        <v>2234</v>
      </c>
      <c r="L58">
        <f t="shared" si="0"/>
        <v>3</v>
      </c>
      <c r="M58">
        <f t="shared" si="0"/>
        <v>0</v>
      </c>
      <c r="N58" s="57">
        <f t="shared" si="2"/>
        <v>18.54</v>
      </c>
      <c r="O58" s="57">
        <f t="shared" si="3"/>
        <v>0</v>
      </c>
      <c r="P58" s="57">
        <f t="shared" si="7"/>
        <v>18.54</v>
      </c>
      <c r="Q58" s="52"/>
      <c r="R58" s="71">
        <f t="shared" si="8"/>
        <v>19.0962</v>
      </c>
      <c r="S58" s="78">
        <f>'фев 2019'!W58</f>
        <v>0</v>
      </c>
      <c r="T58" s="96">
        <f t="shared" si="5"/>
        <v>19.0962</v>
      </c>
      <c r="U58" s="77"/>
      <c r="V58" s="52"/>
      <c r="W58" s="52">
        <f t="shared" si="6"/>
        <v>19.0962</v>
      </c>
    </row>
    <row r="59" spans="1:23" ht="15" thickBot="1">
      <c r="A59" s="3">
        <v>1893425</v>
      </c>
      <c r="B59" s="83">
        <v>43400</v>
      </c>
      <c r="C59" s="4">
        <v>51</v>
      </c>
      <c r="D59" s="94">
        <v>25199</v>
      </c>
      <c r="E59" s="94">
        <v>16657</v>
      </c>
      <c r="F59" s="94">
        <v>8237</v>
      </c>
      <c r="G59" s="4" t="s">
        <v>9</v>
      </c>
      <c r="H59" s="40">
        <f>E59-'май 2018'!E61</f>
        <v>4866</v>
      </c>
      <c r="I59" s="42">
        <f>F59-'май 2018'!F61</f>
        <v>2764</v>
      </c>
      <c r="J59" s="51">
        <v>16657</v>
      </c>
      <c r="K59" s="51">
        <v>8237</v>
      </c>
      <c r="L59">
        <f t="shared" si="0"/>
        <v>0</v>
      </c>
      <c r="M59">
        <f t="shared" si="0"/>
        <v>0</v>
      </c>
      <c r="N59" s="57">
        <f t="shared" si="2"/>
        <v>0</v>
      </c>
      <c r="O59" s="57">
        <f t="shared" si="3"/>
        <v>0</v>
      </c>
      <c r="P59" s="57">
        <f t="shared" si="7"/>
        <v>0</v>
      </c>
      <c r="Q59" s="52"/>
      <c r="R59" s="71">
        <f t="shared" si="8"/>
        <v>0</v>
      </c>
      <c r="S59" s="78">
        <f>'фев 2019'!W59</f>
        <v>0</v>
      </c>
      <c r="T59" s="96">
        <f>R59+S59</f>
        <v>0</v>
      </c>
      <c r="U59" s="77"/>
      <c r="V59" s="52"/>
      <c r="W59" s="52">
        <f t="shared" si="6"/>
        <v>0</v>
      </c>
    </row>
    <row r="60" spans="1:23" ht="15" thickBot="1">
      <c r="A60" s="3">
        <v>1887493</v>
      </c>
      <c r="B60" s="83">
        <v>43400</v>
      </c>
      <c r="C60" s="4">
        <v>52</v>
      </c>
      <c r="D60" s="94">
        <v>7487</v>
      </c>
      <c r="E60" s="94">
        <v>4887</v>
      </c>
      <c r="F60" s="94">
        <v>2163</v>
      </c>
      <c r="G60" s="4" t="s">
        <v>9</v>
      </c>
      <c r="H60" s="40">
        <f>E60-'май 2018'!E62</f>
        <v>504</v>
      </c>
      <c r="I60" s="42">
        <f>F60-'май 2018'!F62</f>
        <v>233</v>
      </c>
      <c r="J60" s="51">
        <v>4887</v>
      </c>
      <c r="K60" s="51">
        <v>2163</v>
      </c>
      <c r="L60">
        <f t="shared" si="0"/>
        <v>0</v>
      </c>
      <c r="M60">
        <f t="shared" si="0"/>
        <v>0</v>
      </c>
      <c r="N60" s="57">
        <f t="shared" si="2"/>
        <v>0</v>
      </c>
      <c r="O60" s="57">
        <f t="shared" si="3"/>
        <v>0</v>
      </c>
      <c r="P60" s="57">
        <f t="shared" si="7"/>
        <v>0</v>
      </c>
      <c r="Q60" s="52"/>
      <c r="R60" s="71">
        <f t="shared" si="8"/>
        <v>0</v>
      </c>
      <c r="S60" s="78">
        <f>'фев 2019'!W60</f>
        <v>-611.14650000000006</v>
      </c>
      <c r="T60" s="100">
        <f t="shared" si="5"/>
        <v>-611.14650000000006</v>
      </c>
      <c r="U60" s="77"/>
      <c r="V60" s="52"/>
      <c r="W60" s="52">
        <f t="shared" si="6"/>
        <v>-611.14650000000006</v>
      </c>
    </row>
    <row r="61" spans="1:23" ht="15" thickBot="1">
      <c r="A61" s="3">
        <v>1899001</v>
      </c>
      <c r="B61" s="83">
        <v>43400</v>
      </c>
      <c r="C61" s="4">
        <v>53</v>
      </c>
      <c r="D61" s="94">
        <v>56407</v>
      </c>
      <c r="E61" s="92">
        <v>35155</v>
      </c>
      <c r="F61" s="94">
        <v>19709</v>
      </c>
      <c r="G61" s="4" t="s">
        <v>9</v>
      </c>
      <c r="H61" s="40">
        <f>E61-'май 2018'!E63</f>
        <v>1054</v>
      </c>
      <c r="I61" s="42">
        <f>F61-'май 2018'!F63</f>
        <v>2202</v>
      </c>
      <c r="J61" s="51">
        <v>35145</v>
      </c>
      <c r="K61" s="51">
        <v>19704</v>
      </c>
      <c r="L61">
        <f t="shared" si="0"/>
        <v>10</v>
      </c>
      <c r="M61">
        <f t="shared" si="0"/>
        <v>5</v>
      </c>
      <c r="N61" s="57">
        <f t="shared" si="2"/>
        <v>61.8</v>
      </c>
      <c r="O61" s="57">
        <f t="shared" si="3"/>
        <v>11.45</v>
      </c>
      <c r="P61" s="57">
        <f t="shared" si="7"/>
        <v>73.25</v>
      </c>
      <c r="Q61" s="52"/>
      <c r="R61" s="71">
        <f t="shared" si="8"/>
        <v>75.447500000000005</v>
      </c>
      <c r="S61" s="78">
        <f>'фев 2019'!W61</f>
        <v>77.130799999999994</v>
      </c>
      <c r="T61" s="96">
        <f t="shared" si="5"/>
        <v>152.57830000000001</v>
      </c>
      <c r="U61" s="77"/>
      <c r="V61" s="52"/>
      <c r="W61" s="52">
        <f t="shared" si="6"/>
        <v>152.57830000000001</v>
      </c>
    </row>
    <row r="62" spans="1:23" ht="15" thickBot="1">
      <c r="A62" s="3">
        <v>1897503</v>
      </c>
      <c r="B62" s="83">
        <v>43400</v>
      </c>
      <c r="C62" s="4">
        <v>54</v>
      </c>
      <c r="D62" s="94">
        <v>426</v>
      </c>
      <c r="E62" s="94">
        <v>229</v>
      </c>
      <c r="F62" s="94">
        <v>184</v>
      </c>
      <c r="G62" s="4" t="s">
        <v>9</v>
      </c>
      <c r="H62" s="40">
        <f>E62-'май 2018'!E64</f>
        <v>3</v>
      </c>
      <c r="I62" s="42">
        <f>F62-'май 2018'!F64</f>
        <v>8</v>
      </c>
      <c r="J62" s="51">
        <v>229</v>
      </c>
      <c r="K62" s="51">
        <v>184</v>
      </c>
      <c r="L62">
        <f t="shared" si="0"/>
        <v>0</v>
      </c>
      <c r="M62">
        <f t="shared" si="0"/>
        <v>0</v>
      </c>
      <c r="N62" s="57">
        <f t="shared" si="2"/>
        <v>0</v>
      </c>
      <c r="O62" s="57">
        <f t="shared" si="3"/>
        <v>0</v>
      </c>
      <c r="P62" s="57">
        <f t="shared" si="7"/>
        <v>0</v>
      </c>
      <c r="Q62" s="52"/>
      <c r="R62" s="71">
        <f t="shared" si="8"/>
        <v>0</v>
      </c>
      <c r="S62" s="78">
        <f>'фев 2019'!W62</f>
        <v>37.327200000000005</v>
      </c>
      <c r="T62" s="77">
        <f t="shared" si="5"/>
        <v>37.327200000000005</v>
      </c>
      <c r="U62" s="77"/>
      <c r="V62" s="52"/>
      <c r="W62" s="52">
        <f t="shared" si="6"/>
        <v>37.327200000000005</v>
      </c>
    </row>
    <row r="63" spans="1:23" ht="15" thickBot="1">
      <c r="A63" s="3">
        <v>1892300</v>
      </c>
      <c r="B63" s="83">
        <v>43400</v>
      </c>
      <c r="C63" s="4">
        <v>55</v>
      </c>
      <c r="D63" s="94">
        <v>8827</v>
      </c>
      <c r="E63" s="94">
        <v>6279</v>
      </c>
      <c r="F63" s="94">
        <v>2503</v>
      </c>
      <c r="G63" s="4" t="s">
        <v>9</v>
      </c>
      <c r="H63" s="40">
        <f>E63-'май 2018'!E65</f>
        <v>982</v>
      </c>
      <c r="I63" s="42">
        <f>F63-'май 2018'!F65</f>
        <v>498</v>
      </c>
      <c r="J63" s="51">
        <v>6279</v>
      </c>
      <c r="K63" s="51">
        <v>2503</v>
      </c>
      <c r="L63">
        <f t="shared" si="0"/>
        <v>0</v>
      </c>
      <c r="M63">
        <f t="shared" si="0"/>
        <v>0</v>
      </c>
      <c r="N63" s="57">
        <f t="shared" si="2"/>
        <v>0</v>
      </c>
      <c r="O63" s="57">
        <f t="shared" si="3"/>
        <v>0</v>
      </c>
      <c r="P63" s="57">
        <f t="shared" si="7"/>
        <v>0</v>
      </c>
      <c r="Q63" s="52"/>
      <c r="R63" s="71">
        <f t="shared" si="8"/>
        <v>0</v>
      </c>
      <c r="S63" s="78">
        <f>'фев 2019'!W63</f>
        <v>4.7999999999888132E-3</v>
      </c>
      <c r="T63" s="96">
        <f t="shared" si="5"/>
        <v>4.7999999999888132E-3</v>
      </c>
      <c r="U63" s="77"/>
      <c r="V63" s="52"/>
      <c r="W63" s="52">
        <f t="shared" si="6"/>
        <v>4.7999999999888132E-3</v>
      </c>
    </row>
    <row r="64" spans="1:23" ht="15" thickBot="1">
      <c r="A64" s="3">
        <v>1898851</v>
      </c>
      <c r="B64" s="83">
        <v>43400</v>
      </c>
      <c r="C64" s="4">
        <v>56</v>
      </c>
      <c r="D64" s="94">
        <v>22442</v>
      </c>
      <c r="E64" s="94">
        <v>14776</v>
      </c>
      <c r="F64" s="94">
        <v>6967</v>
      </c>
      <c r="G64" s="4" t="s">
        <v>9</v>
      </c>
      <c r="H64" s="40">
        <f>E64-'май 2018'!E66</f>
        <v>1714</v>
      </c>
      <c r="I64" s="42">
        <f>F64-'май 2018'!F66</f>
        <v>792</v>
      </c>
      <c r="J64" s="51">
        <v>14776</v>
      </c>
      <c r="K64" s="51">
        <v>6967</v>
      </c>
      <c r="L64">
        <f t="shared" si="0"/>
        <v>0</v>
      </c>
      <c r="M64">
        <f t="shared" si="0"/>
        <v>0</v>
      </c>
      <c r="N64" s="57">
        <f t="shared" si="2"/>
        <v>0</v>
      </c>
      <c r="O64" s="57">
        <f t="shared" si="3"/>
        <v>0</v>
      </c>
      <c r="P64" s="57">
        <f t="shared" si="7"/>
        <v>0</v>
      </c>
      <c r="Q64" s="52"/>
      <c r="R64" s="71">
        <f t="shared" si="8"/>
        <v>0</v>
      </c>
      <c r="S64" s="78">
        <f>'фев 2019'!W64</f>
        <v>0</v>
      </c>
      <c r="T64" s="96">
        <f t="shared" si="5"/>
        <v>0</v>
      </c>
      <c r="U64" s="77"/>
      <c r="V64" s="52"/>
      <c r="W64" s="52">
        <f t="shared" si="6"/>
        <v>0</v>
      </c>
    </row>
    <row r="65" spans="1:23" ht="15" thickBot="1">
      <c r="A65" s="3">
        <v>1900126</v>
      </c>
      <c r="B65" s="83">
        <v>43400</v>
      </c>
      <c r="C65" s="4">
        <v>57</v>
      </c>
      <c r="D65" s="94">
        <v>5058</v>
      </c>
      <c r="E65" s="94">
        <v>3936</v>
      </c>
      <c r="F65" s="94">
        <v>1066</v>
      </c>
      <c r="G65" s="4" t="s">
        <v>9</v>
      </c>
      <c r="H65" s="40">
        <f>E65-'май 2018'!E67</f>
        <v>263</v>
      </c>
      <c r="I65" s="42">
        <f>F65-'май 2018'!F67</f>
        <v>62</v>
      </c>
      <c r="J65" s="51">
        <v>3936</v>
      </c>
      <c r="K65" s="51">
        <v>1066</v>
      </c>
      <c r="L65">
        <f t="shared" si="0"/>
        <v>0</v>
      </c>
      <c r="M65">
        <f t="shared" si="0"/>
        <v>0</v>
      </c>
      <c r="N65" s="57">
        <f t="shared" si="2"/>
        <v>0</v>
      </c>
      <c r="O65" s="57">
        <f t="shared" si="3"/>
        <v>0</v>
      </c>
      <c r="P65" s="57">
        <f t="shared" si="7"/>
        <v>0</v>
      </c>
      <c r="Q65" s="52"/>
      <c r="R65" s="102">
        <f t="shared" si="8"/>
        <v>0</v>
      </c>
      <c r="S65" s="104">
        <f>'фев 2019'!W65</f>
        <v>118.98559999999999</v>
      </c>
      <c r="T65" s="96">
        <f t="shared" si="5"/>
        <v>118.98559999999999</v>
      </c>
      <c r="U65" s="77"/>
      <c r="V65" s="52"/>
      <c r="W65" s="52">
        <f t="shared" si="6"/>
        <v>118.98559999999999</v>
      </c>
    </row>
    <row r="66" spans="1:23" ht="15" thickBot="1">
      <c r="A66" s="3">
        <v>1899583</v>
      </c>
      <c r="B66" s="83">
        <v>43400</v>
      </c>
      <c r="C66" s="4">
        <v>58</v>
      </c>
      <c r="D66" s="94">
        <v>1629</v>
      </c>
      <c r="E66" s="94">
        <v>878</v>
      </c>
      <c r="F66" s="94">
        <v>553</v>
      </c>
      <c r="G66" s="4" t="s">
        <v>9</v>
      </c>
      <c r="H66" s="40">
        <f>E66-'май 2018'!E68</f>
        <v>106</v>
      </c>
      <c r="I66" s="42">
        <f>F66-'май 2018'!F68</f>
        <v>75</v>
      </c>
      <c r="J66" s="51">
        <v>878</v>
      </c>
      <c r="K66" s="51">
        <v>553</v>
      </c>
      <c r="L66">
        <f t="shared" si="0"/>
        <v>0</v>
      </c>
      <c r="M66">
        <f t="shared" si="0"/>
        <v>0</v>
      </c>
      <c r="N66" s="57">
        <f t="shared" si="2"/>
        <v>0</v>
      </c>
      <c r="O66" s="57">
        <f t="shared" si="3"/>
        <v>0</v>
      </c>
      <c r="P66" s="57">
        <f t="shared" si="7"/>
        <v>0</v>
      </c>
      <c r="Q66" s="52"/>
      <c r="R66" s="71">
        <f t="shared" si="8"/>
        <v>0</v>
      </c>
      <c r="S66" s="78">
        <f>'фев 2019'!W66</f>
        <v>426.23460000000006</v>
      </c>
      <c r="T66" s="77">
        <f t="shared" si="5"/>
        <v>426.23460000000006</v>
      </c>
      <c r="U66" s="77"/>
      <c r="V66" s="52"/>
      <c r="W66" s="52">
        <f t="shared" si="6"/>
        <v>426.23460000000006</v>
      </c>
    </row>
    <row r="67" spans="1:23" ht="15" thickBot="1">
      <c r="A67" s="3">
        <v>1895451</v>
      </c>
      <c r="B67" s="83">
        <v>43400</v>
      </c>
      <c r="C67" s="4">
        <v>59</v>
      </c>
      <c r="D67" s="94">
        <v>575</v>
      </c>
      <c r="E67" s="94">
        <v>384</v>
      </c>
      <c r="F67" s="94">
        <v>175</v>
      </c>
      <c r="G67" s="4" t="s">
        <v>9</v>
      </c>
      <c r="H67" s="40">
        <f>E67-'май 2018'!E69</f>
        <v>26</v>
      </c>
      <c r="I67" s="42">
        <f>F67-'май 2018'!F69</f>
        <v>7</v>
      </c>
      <c r="J67" s="51">
        <v>384</v>
      </c>
      <c r="K67" s="51">
        <v>175</v>
      </c>
      <c r="L67">
        <f t="shared" si="0"/>
        <v>0</v>
      </c>
      <c r="M67">
        <f t="shared" si="0"/>
        <v>0</v>
      </c>
      <c r="N67" s="57">
        <f t="shared" si="2"/>
        <v>0</v>
      </c>
      <c r="O67" s="57">
        <f t="shared" si="3"/>
        <v>0</v>
      </c>
      <c r="P67" s="57">
        <f t="shared" si="7"/>
        <v>0</v>
      </c>
      <c r="Q67" s="52"/>
      <c r="R67" s="71">
        <f t="shared" si="8"/>
        <v>0</v>
      </c>
      <c r="S67" s="78">
        <f>'фев 2019'!W67</f>
        <v>18.787200000000002</v>
      </c>
      <c r="T67" s="77">
        <f t="shared" si="5"/>
        <v>18.787200000000002</v>
      </c>
      <c r="U67" s="77"/>
      <c r="V67" s="52"/>
      <c r="W67" s="52">
        <f t="shared" si="6"/>
        <v>18.787200000000002</v>
      </c>
    </row>
    <row r="68" spans="1:23" ht="15" thickBot="1">
      <c r="A68" s="3">
        <v>1893420</v>
      </c>
      <c r="B68" s="83">
        <v>43400</v>
      </c>
      <c r="C68" s="4">
        <v>60</v>
      </c>
      <c r="D68" s="94">
        <v>1645</v>
      </c>
      <c r="E68" s="92">
        <v>998</v>
      </c>
      <c r="F68" s="90">
        <v>318</v>
      </c>
      <c r="G68" s="4" t="s">
        <v>9</v>
      </c>
      <c r="H68" s="40">
        <f>E68-'май 2018'!E70</f>
        <v>71</v>
      </c>
      <c r="I68" s="42">
        <f>F68-'май 2018'!F70</f>
        <v>0</v>
      </c>
      <c r="J68" s="51">
        <v>992</v>
      </c>
      <c r="K68" s="51">
        <v>318</v>
      </c>
      <c r="L68">
        <f t="shared" si="0"/>
        <v>6</v>
      </c>
      <c r="M68">
        <f t="shared" si="0"/>
        <v>0</v>
      </c>
      <c r="N68" s="57">
        <f t="shared" si="2"/>
        <v>37.08</v>
      </c>
      <c r="O68" s="57">
        <f t="shared" si="3"/>
        <v>0</v>
      </c>
      <c r="P68" s="57">
        <f t="shared" si="7"/>
        <v>37.08</v>
      </c>
      <c r="Q68" s="52"/>
      <c r="R68" s="71">
        <f t="shared" si="8"/>
        <v>38.192399999999999</v>
      </c>
      <c r="S68" s="78">
        <f>'фев 2019'!W68</f>
        <v>404.70760000000001</v>
      </c>
      <c r="T68" s="77">
        <f t="shared" si="5"/>
        <v>442.90000000000003</v>
      </c>
      <c r="U68" s="77"/>
      <c r="V68" s="52"/>
      <c r="W68" s="52">
        <f t="shared" si="6"/>
        <v>442.90000000000003</v>
      </c>
    </row>
    <row r="69" spans="1:23" ht="15" thickBot="1">
      <c r="A69" s="3">
        <v>1896958</v>
      </c>
      <c r="B69" s="83">
        <v>43400</v>
      </c>
      <c r="C69" s="4" t="s">
        <v>15</v>
      </c>
      <c r="D69" s="94">
        <v>3318</v>
      </c>
      <c r="E69" s="92">
        <v>2188</v>
      </c>
      <c r="F69" s="90">
        <v>619</v>
      </c>
      <c r="G69" s="4" t="s">
        <v>9</v>
      </c>
      <c r="H69" s="40">
        <f>E69-'май 2018'!E71</f>
        <v>175</v>
      </c>
      <c r="I69" s="42">
        <f>F69-'май 2018'!F71</f>
        <v>60</v>
      </c>
      <c r="J69" s="51">
        <v>2188</v>
      </c>
      <c r="K69" s="51">
        <v>619</v>
      </c>
      <c r="L69">
        <f t="shared" ref="L69:M84" si="9">E69-J69</f>
        <v>0</v>
      </c>
      <c r="M69">
        <f t="shared" si="9"/>
        <v>0</v>
      </c>
      <c r="N69" s="57">
        <f t="shared" si="2"/>
        <v>0</v>
      </c>
      <c r="O69" s="57">
        <f t="shared" si="3"/>
        <v>0</v>
      </c>
      <c r="P69" s="57">
        <f t="shared" si="7"/>
        <v>0</v>
      </c>
      <c r="Q69" s="52"/>
      <c r="R69" s="102">
        <f t="shared" si="8"/>
        <v>0</v>
      </c>
      <c r="S69" s="104">
        <f>'фев 2019'!W69</f>
        <v>346.286</v>
      </c>
      <c r="T69" s="96">
        <f t="shared" si="5"/>
        <v>346.286</v>
      </c>
      <c r="U69" s="77"/>
      <c r="V69" s="52"/>
      <c r="W69" s="52">
        <f t="shared" si="6"/>
        <v>346.286</v>
      </c>
    </row>
    <row r="70" spans="1:23" ht="15" thickBot="1">
      <c r="A70" s="3">
        <v>1897047</v>
      </c>
      <c r="B70" s="83">
        <v>43400</v>
      </c>
      <c r="C70" s="4">
        <v>61</v>
      </c>
      <c r="D70" s="94">
        <v>2963</v>
      </c>
      <c r="E70" s="92">
        <v>1759</v>
      </c>
      <c r="F70" s="90">
        <v>528</v>
      </c>
      <c r="G70" s="4" t="s">
        <v>9</v>
      </c>
      <c r="H70" s="40">
        <f>E70-'май 2018'!E72</f>
        <v>177</v>
      </c>
      <c r="I70" s="42">
        <f>F70-'май 2018'!F72</f>
        <v>42</v>
      </c>
      <c r="J70" s="51">
        <v>1759</v>
      </c>
      <c r="K70" s="51">
        <v>528</v>
      </c>
      <c r="L70">
        <f t="shared" si="9"/>
        <v>0</v>
      </c>
      <c r="M70">
        <f t="shared" si="9"/>
        <v>0</v>
      </c>
      <c r="N70" s="57">
        <f t="shared" si="2"/>
        <v>0</v>
      </c>
      <c r="O70" s="57">
        <f t="shared" si="3"/>
        <v>0</v>
      </c>
      <c r="P70" s="57">
        <f t="shared" si="7"/>
        <v>0</v>
      </c>
      <c r="Q70" s="52"/>
      <c r="R70" s="102">
        <f t="shared" si="8"/>
        <v>0</v>
      </c>
      <c r="S70" s="104">
        <f>'фев 2019'!W70</f>
        <v>142.54460000000006</v>
      </c>
      <c r="T70" s="97">
        <f t="shared" si="5"/>
        <v>142.54460000000006</v>
      </c>
      <c r="U70" s="77"/>
      <c r="V70" s="52"/>
      <c r="W70" s="52">
        <f t="shared" si="6"/>
        <v>142.54460000000006</v>
      </c>
    </row>
    <row r="71" spans="1:23" ht="15" thickBot="1">
      <c r="A71" s="3">
        <v>5038385</v>
      </c>
      <c r="B71" s="83">
        <v>43400</v>
      </c>
      <c r="C71" s="4">
        <v>62</v>
      </c>
      <c r="D71" s="94">
        <v>25158</v>
      </c>
      <c r="E71" s="94">
        <v>15118</v>
      </c>
      <c r="F71" s="91">
        <v>8898</v>
      </c>
      <c r="G71" s="4" t="s">
        <v>16</v>
      </c>
      <c r="H71" s="40">
        <f>E71-'май 2018'!E73</f>
        <v>1611</v>
      </c>
      <c r="I71" s="42">
        <f>F71-'май 2018'!F73</f>
        <v>945</v>
      </c>
      <c r="J71" s="51">
        <v>14938</v>
      </c>
      <c r="K71" s="51">
        <v>8730</v>
      </c>
      <c r="L71">
        <f t="shared" si="9"/>
        <v>180</v>
      </c>
      <c r="M71">
        <f t="shared" si="9"/>
        <v>168</v>
      </c>
      <c r="N71" s="57">
        <f t="shared" si="2"/>
        <v>1112.3999999999999</v>
      </c>
      <c r="O71" s="57">
        <f t="shared" si="3"/>
        <v>384.72</v>
      </c>
      <c r="P71" s="57">
        <f t="shared" si="7"/>
        <v>1497.12</v>
      </c>
      <c r="Q71" s="52"/>
      <c r="R71" s="102">
        <f t="shared" si="8"/>
        <v>1542.0336</v>
      </c>
      <c r="S71" s="104">
        <f>'фев 2019'!W71</f>
        <v>0</v>
      </c>
      <c r="T71" s="96">
        <f t="shared" si="5"/>
        <v>1542.0336</v>
      </c>
      <c r="U71" s="62">
        <f>T71</f>
        <v>1542.0336</v>
      </c>
      <c r="V71" s="52"/>
      <c r="W71" s="52">
        <f t="shared" si="6"/>
        <v>0</v>
      </c>
    </row>
    <row r="72" spans="1:23" ht="15" thickBot="1">
      <c r="A72" s="3">
        <v>1851821</v>
      </c>
      <c r="B72" s="83">
        <v>43400</v>
      </c>
      <c r="C72" s="4" t="s">
        <v>17</v>
      </c>
      <c r="D72" s="94">
        <v>7714</v>
      </c>
      <c r="E72" s="94">
        <v>6197</v>
      </c>
      <c r="F72" s="91">
        <v>1492</v>
      </c>
      <c r="G72" s="4" t="s">
        <v>9</v>
      </c>
      <c r="H72" s="40">
        <f>E72-'май 2018'!E74</f>
        <v>4701</v>
      </c>
      <c r="I72" s="42">
        <f>F72-'май 2018'!F74</f>
        <v>876</v>
      </c>
      <c r="J72" s="51">
        <v>6197</v>
      </c>
      <c r="K72" s="51">
        <v>1492</v>
      </c>
      <c r="L72">
        <f t="shared" si="9"/>
        <v>0</v>
      </c>
      <c r="M72">
        <f t="shared" si="9"/>
        <v>0</v>
      </c>
      <c r="N72" s="57">
        <f t="shared" ref="N72:N135" si="10">L72*6.18</f>
        <v>0</v>
      </c>
      <c r="O72" s="57">
        <f t="shared" ref="O72:O135" si="11">M72*2.29</f>
        <v>0</v>
      </c>
      <c r="P72" s="57">
        <f t="shared" si="7"/>
        <v>0</v>
      </c>
      <c r="Q72" s="52"/>
      <c r="R72" s="71">
        <f t="shared" si="8"/>
        <v>0</v>
      </c>
      <c r="S72" s="78">
        <f>'фев 2019'!W72</f>
        <v>-34.019399999999905</v>
      </c>
      <c r="T72" s="100">
        <f t="shared" si="5"/>
        <v>-34.019399999999905</v>
      </c>
      <c r="U72" s="77"/>
      <c r="V72" s="52"/>
      <c r="W72" s="52">
        <f t="shared" si="6"/>
        <v>-34.019399999999905</v>
      </c>
    </row>
    <row r="73" spans="1:23" ht="15" thickBot="1">
      <c r="A73" s="3">
        <v>1832248</v>
      </c>
      <c r="B73" s="83">
        <v>43400</v>
      </c>
      <c r="C73" s="4">
        <v>63</v>
      </c>
      <c r="D73" s="94">
        <v>2398</v>
      </c>
      <c r="E73" s="94">
        <v>1691</v>
      </c>
      <c r="F73" s="91">
        <v>671</v>
      </c>
      <c r="G73" s="4" t="s">
        <v>9</v>
      </c>
      <c r="H73" s="40">
        <f>E73-'май 2018'!E75</f>
        <v>-3541</v>
      </c>
      <c r="I73" s="42">
        <f>F73-'май 2018'!F75</f>
        <v>-504</v>
      </c>
      <c r="J73" s="51">
        <v>1691</v>
      </c>
      <c r="K73" s="51">
        <v>671</v>
      </c>
      <c r="L73">
        <f t="shared" si="9"/>
        <v>0</v>
      </c>
      <c r="M73">
        <f t="shared" si="9"/>
        <v>0</v>
      </c>
      <c r="N73" s="57">
        <f t="shared" si="10"/>
        <v>0</v>
      </c>
      <c r="O73" s="57">
        <f t="shared" si="11"/>
        <v>0</v>
      </c>
      <c r="P73" s="57">
        <f t="shared" si="7"/>
        <v>0</v>
      </c>
      <c r="Q73" s="52"/>
      <c r="R73" s="71">
        <f t="shared" si="8"/>
        <v>0</v>
      </c>
      <c r="S73" s="78">
        <f>'фев 2019'!W73</f>
        <v>-92.75199999999991</v>
      </c>
      <c r="T73" s="72">
        <f t="shared" ref="T73:T136" si="12">R73+S73</f>
        <v>-92.75199999999991</v>
      </c>
      <c r="U73" s="77"/>
      <c r="V73" s="52"/>
      <c r="W73" s="52">
        <f t="shared" ref="W73:W136" si="13">T73-U73</f>
        <v>-92.75199999999991</v>
      </c>
    </row>
    <row r="74" spans="1:23" ht="15" thickBot="1">
      <c r="A74" s="3">
        <v>1854020</v>
      </c>
      <c r="B74" s="83">
        <v>43400</v>
      </c>
      <c r="C74" s="117">
        <v>64</v>
      </c>
      <c r="D74" s="94">
        <v>15826</v>
      </c>
      <c r="E74" s="94">
        <v>10006</v>
      </c>
      <c r="F74" s="91">
        <v>5715</v>
      </c>
      <c r="G74" s="4" t="s">
        <v>9</v>
      </c>
      <c r="H74" s="40">
        <f>E74-'май 2018'!E76</f>
        <v>43</v>
      </c>
      <c r="I74" s="42">
        <f>F74-'май 2018'!F76</f>
        <v>4</v>
      </c>
      <c r="J74" s="51">
        <v>10004</v>
      </c>
      <c r="K74" s="51">
        <v>5715</v>
      </c>
      <c r="L74">
        <f t="shared" si="9"/>
        <v>2</v>
      </c>
      <c r="M74">
        <f t="shared" si="9"/>
        <v>0</v>
      </c>
      <c r="N74" s="57">
        <f t="shared" si="10"/>
        <v>12.36</v>
      </c>
      <c r="O74" s="57">
        <f t="shared" si="11"/>
        <v>0</v>
      </c>
      <c r="P74" s="57">
        <f t="shared" si="7"/>
        <v>12.36</v>
      </c>
      <c r="Q74" s="52"/>
      <c r="R74" s="71">
        <f t="shared" si="8"/>
        <v>12.730799999999999</v>
      </c>
      <c r="S74" s="78">
        <f>'фев 2019'!W74</f>
        <v>104.93639999999999</v>
      </c>
      <c r="T74" s="71">
        <f t="shared" si="12"/>
        <v>117.66719999999999</v>
      </c>
      <c r="U74" s="77"/>
      <c r="V74" s="52"/>
      <c r="W74" s="52">
        <f t="shared" si="13"/>
        <v>117.66719999999999</v>
      </c>
    </row>
    <row r="75" spans="1:23" ht="15" thickBot="1">
      <c r="A75" s="3">
        <v>1899103</v>
      </c>
      <c r="B75" s="83">
        <v>43400</v>
      </c>
      <c r="C75" s="4">
        <v>65</v>
      </c>
      <c r="D75" s="94">
        <v>13749</v>
      </c>
      <c r="E75" s="94">
        <v>8733</v>
      </c>
      <c r="F75" s="91">
        <v>4446</v>
      </c>
      <c r="G75" s="4" t="s">
        <v>9</v>
      </c>
      <c r="H75" s="40">
        <f>E75-'май 2018'!E77</f>
        <v>963</v>
      </c>
      <c r="I75" s="42">
        <f>F75-'май 2018'!F77</f>
        <v>647</v>
      </c>
      <c r="J75" s="51">
        <v>8733</v>
      </c>
      <c r="K75" s="51">
        <v>4446</v>
      </c>
      <c r="L75">
        <f t="shared" si="9"/>
        <v>0</v>
      </c>
      <c r="M75">
        <f t="shared" si="9"/>
        <v>0</v>
      </c>
      <c r="N75" s="57">
        <f t="shared" si="10"/>
        <v>0</v>
      </c>
      <c r="O75" s="57">
        <f t="shared" si="11"/>
        <v>0</v>
      </c>
      <c r="P75" s="57">
        <f t="shared" ref="P75:P138" si="14">N75+O75</f>
        <v>0</v>
      </c>
      <c r="Q75" s="52"/>
      <c r="R75" s="71">
        <f t="shared" ref="R75:R138" si="15">P75+P75*3%-Q75</f>
        <v>0</v>
      </c>
      <c r="S75" s="78">
        <f>'фев 2019'!W75</f>
        <v>-919</v>
      </c>
      <c r="T75" s="100">
        <f t="shared" si="12"/>
        <v>-919</v>
      </c>
      <c r="U75" s="71"/>
      <c r="V75" s="52"/>
      <c r="W75" s="52">
        <f t="shared" si="13"/>
        <v>-919</v>
      </c>
    </row>
    <row r="76" spans="1:23" ht="15" thickBot="1">
      <c r="A76" s="3">
        <v>1897162</v>
      </c>
      <c r="B76" s="83">
        <v>43400</v>
      </c>
      <c r="C76" s="4">
        <v>66</v>
      </c>
      <c r="D76" s="94">
        <v>11553</v>
      </c>
      <c r="E76" s="94">
        <v>6273</v>
      </c>
      <c r="F76" s="91">
        <v>4881</v>
      </c>
      <c r="G76" s="4" t="s">
        <v>9</v>
      </c>
      <c r="H76" s="40">
        <f>E76-'май 2018'!E78</f>
        <v>1214</v>
      </c>
      <c r="I76" s="42">
        <f>F76-'май 2018'!F78</f>
        <v>907</v>
      </c>
      <c r="J76" s="51">
        <v>6273</v>
      </c>
      <c r="K76" s="51">
        <v>4881</v>
      </c>
      <c r="L76">
        <f t="shared" si="9"/>
        <v>0</v>
      </c>
      <c r="M76">
        <f t="shared" si="9"/>
        <v>0</v>
      </c>
      <c r="N76" s="57">
        <f t="shared" si="10"/>
        <v>0</v>
      </c>
      <c r="O76" s="57">
        <f t="shared" si="11"/>
        <v>0</v>
      </c>
      <c r="P76" s="57">
        <f t="shared" si="14"/>
        <v>0</v>
      </c>
      <c r="Q76" s="52"/>
      <c r="R76" s="71">
        <f t="shared" si="15"/>
        <v>0</v>
      </c>
      <c r="S76" s="78">
        <f>'фев 2019'!W76</f>
        <v>-5000</v>
      </c>
      <c r="T76" s="100">
        <f t="shared" si="12"/>
        <v>-5000</v>
      </c>
      <c r="U76" s="77"/>
      <c r="V76" s="52"/>
      <c r="W76" s="52">
        <f t="shared" si="13"/>
        <v>-5000</v>
      </c>
    </row>
    <row r="77" spans="1:23" ht="15" thickBot="1">
      <c r="A77" s="3">
        <v>1897281</v>
      </c>
      <c r="B77" s="83">
        <v>43400</v>
      </c>
      <c r="C77" s="4">
        <v>67</v>
      </c>
      <c r="D77" s="94">
        <v>2487</v>
      </c>
      <c r="E77" s="94">
        <v>1585</v>
      </c>
      <c r="F77" s="91">
        <v>576</v>
      </c>
      <c r="G77" s="4" t="s">
        <v>9</v>
      </c>
      <c r="H77" s="40">
        <f>E77-'май 2018'!E79</f>
        <v>219</v>
      </c>
      <c r="I77" s="42">
        <f>F77-'май 2018'!F79</f>
        <v>97</v>
      </c>
      <c r="J77" s="51">
        <v>1585</v>
      </c>
      <c r="K77" s="51">
        <v>576</v>
      </c>
      <c r="L77">
        <f t="shared" si="9"/>
        <v>0</v>
      </c>
      <c r="M77">
        <f t="shared" si="9"/>
        <v>0</v>
      </c>
      <c r="N77" s="57">
        <f t="shared" si="10"/>
        <v>0</v>
      </c>
      <c r="O77" s="57">
        <f t="shared" si="11"/>
        <v>0</v>
      </c>
      <c r="P77" s="57">
        <f t="shared" si="14"/>
        <v>0</v>
      </c>
      <c r="Q77" s="52"/>
      <c r="R77" s="71">
        <f t="shared" si="15"/>
        <v>0</v>
      </c>
      <c r="S77" s="78">
        <f>'фев 2019'!W77</f>
        <v>25.049600000000002</v>
      </c>
      <c r="T77" s="71">
        <f t="shared" si="12"/>
        <v>25.049600000000002</v>
      </c>
      <c r="U77" s="71"/>
      <c r="V77" s="52"/>
      <c r="W77" s="52">
        <f t="shared" si="13"/>
        <v>25.049600000000002</v>
      </c>
    </row>
    <row r="78" spans="1:23" ht="15" thickBot="1">
      <c r="A78" s="3">
        <v>1896605</v>
      </c>
      <c r="B78" s="83">
        <v>43400</v>
      </c>
      <c r="C78" s="4">
        <v>68</v>
      </c>
      <c r="D78" s="94">
        <v>1643</v>
      </c>
      <c r="E78" s="94">
        <v>1146</v>
      </c>
      <c r="F78" s="91">
        <v>448</v>
      </c>
      <c r="G78" s="4" t="s">
        <v>9</v>
      </c>
      <c r="H78" s="40">
        <f>E78-'май 2018'!E80</f>
        <v>145</v>
      </c>
      <c r="I78" s="42">
        <f>F78-'май 2018'!F80</f>
        <v>52</v>
      </c>
      <c r="J78" s="51">
        <v>1145</v>
      </c>
      <c r="K78" s="51">
        <v>448</v>
      </c>
      <c r="L78">
        <f t="shared" si="9"/>
        <v>1</v>
      </c>
      <c r="M78">
        <f t="shared" si="9"/>
        <v>0</v>
      </c>
      <c r="N78" s="57">
        <f t="shared" si="10"/>
        <v>6.18</v>
      </c>
      <c r="O78" s="57">
        <f t="shared" si="11"/>
        <v>0</v>
      </c>
      <c r="P78" s="57">
        <f t="shared" si="14"/>
        <v>6.18</v>
      </c>
      <c r="Q78" s="52"/>
      <c r="R78" s="71">
        <f t="shared" si="15"/>
        <v>6.3653999999999993</v>
      </c>
      <c r="S78" s="78">
        <f>'фев 2019'!W78</f>
        <v>232.15169999999998</v>
      </c>
      <c r="T78" s="71">
        <f t="shared" si="12"/>
        <v>238.51709999999997</v>
      </c>
      <c r="U78" s="77"/>
      <c r="V78" s="52"/>
      <c r="W78" s="52">
        <f t="shared" si="13"/>
        <v>238.51709999999997</v>
      </c>
    </row>
    <row r="79" spans="1:23" ht="15" thickBot="1">
      <c r="A79" s="3">
        <v>1897959</v>
      </c>
      <c r="B79" s="83">
        <v>43400</v>
      </c>
      <c r="C79" s="4">
        <v>69</v>
      </c>
      <c r="D79" s="94">
        <v>1017</v>
      </c>
      <c r="E79" s="94">
        <v>482</v>
      </c>
      <c r="F79" s="91">
        <v>535</v>
      </c>
      <c r="G79" s="4" t="s">
        <v>9</v>
      </c>
      <c r="H79" s="40">
        <f>E79-'май 2018'!E81</f>
        <v>16</v>
      </c>
      <c r="I79" s="42">
        <f>F79-'май 2018'!F81</f>
        <v>25</v>
      </c>
      <c r="J79" s="51">
        <v>482</v>
      </c>
      <c r="K79" s="51">
        <v>535</v>
      </c>
      <c r="L79">
        <f t="shared" si="9"/>
        <v>0</v>
      </c>
      <c r="M79">
        <f t="shared" si="9"/>
        <v>0</v>
      </c>
      <c r="N79" s="57">
        <f t="shared" si="10"/>
        <v>0</v>
      </c>
      <c r="O79" s="57">
        <f t="shared" si="11"/>
        <v>0</v>
      </c>
      <c r="P79" s="57">
        <f t="shared" si="14"/>
        <v>0</v>
      </c>
      <c r="Q79" s="52"/>
      <c r="R79" s="71">
        <f t="shared" si="15"/>
        <v>0</v>
      </c>
      <c r="S79" s="78">
        <f>'фев 2019'!W79</f>
        <v>-2242.0751999999998</v>
      </c>
      <c r="T79" s="116">
        <f t="shared" si="12"/>
        <v>-2242.0751999999998</v>
      </c>
      <c r="U79" s="77"/>
      <c r="V79" s="52"/>
      <c r="W79" s="52">
        <f t="shared" si="13"/>
        <v>-2242.0751999999998</v>
      </c>
    </row>
    <row r="80" spans="1:23" ht="15" thickBot="1">
      <c r="A80" s="3">
        <v>1899086</v>
      </c>
      <c r="B80" s="83">
        <v>43400</v>
      </c>
      <c r="C80" s="4">
        <v>70</v>
      </c>
      <c r="D80" s="94">
        <v>24714</v>
      </c>
      <c r="E80" s="94">
        <v>16695</v>
      </c>
      <c r="F80" s="91">
        <v>7975</v>
      </c>
      <c r="G80" s="4" t="s">
        <v>9</v>
      </c>
      <c r="H80" s="40">
        <f>E80-'май 2018'!E82</f>
        <v>2075</v>
      </c>
      <c r="I80" s="42">
        <f>F80-'май 2018'!F82</f>
        <v>937</v>
      </c>
      <c r="J80" s="51">
        <v>16559</v>
      </c>
      <c r="K80" s="51">
        <v>7914</v>
      </c>
      <c r="L80">
        <f t="shared" si="9"/>
        <v>136</v>
      </c>
      <c r="M80">
        <f t="shared" si="9"/>
        <v>61</v>
      </c>
      <c r="N80" s="57">
        <f t="shared" si="10"/>
        <v>840.48</v>
      </c>
      <c r="O80" s="57">
        <f t="shared" si="11"/>
        <v>139.69</v>
      </c>
      <c r="P80" s="57">
        <f t="shared" si="14"/>
        <v>980.17000000000007</v>
      </c>
      <c r="Q80" s="52"/>
      <c r="R80" s="102">
        <f t="shared" si="15"/>
        <v>1009.5751</v>
      </c>
      <c r="S80" s="104">
        <f>'фев 2019'!W80</f>
        <v>2102.7614999999996</v>
      </c>
      <c r="T80" s="98">
        <f>R80+S80</f>
        <v>3112.3365999999996</v>
      </c>
      <c r="U80" s="89">
        <v>5216</v>
      </c>
      <c r="V80" s="52">
        <f>U80-T80</f>
        <v>2103.6634000000004</v>
      </c>
      <c r="W80" s="52">
        <f t="shared" si="13"/>
        <v>-2103.6634000000004</v>
      </c>
    </row>
    <row r="81" spans="1:23" ht="15" thickBot="1">
      <c r="A81" s="3">
        <v>1897136</v>
      </c>
      <c r="B81" s="83">
        <v>43400</v>
      </c>
      <c r="C81" s="4">
        <v>71</v>
      </c>
      <c r="D81" s="94">
        <v>31086</v>
      </c>
      <c r="E81" s="94">
        <v>19554</v>
      </c>
      <c r="F81" s="91">
        <v>11278</v>
      </c>
      <c r="G81" s="4" t="s">
        <v>9</v>
      </c>
      <c r="H81" s="40">
        <f>E81-'май 2018'!E83</f>
        <v>6399</v>
      </c>
      <c r="I81" s="42">
        <f>F81-'май 2018'!F83</f>
        <v>3803</v>
      </c>
      <c r="J81" s="51">
        <v>18736</v>
      </c>
      <c r="K81" s="51">
        <v>10779</v>
      </c>
      <c r="L81">
        <f t="shared" si="9"/>
        <v>818</v>
      </c>
      <c r="M81">
        <f t="shared" si="9"/>
        <v>499</v>
      </c>
      <c r="N81" s="57">
        <f t="shared" si="10"/>
        <v>5055.24</v>
      </c>
      <c r="O81" s="57">
        <f t="shared" si="11"/>
        <v>1142.71</v>
      </c>
      <c r="P81" s="57">
        <f t="shared" si="14"/>
        <v>6197.95</v>
      </c>
      <c r="Q81" s="52">
        <f>'фев 2019'!V81</f>
        <v>-0.78369999999995343</v>
      </c>
      <c r="R81" s="102">
        <f t="shared" si="15"/>
        <v>6384.6722</v>
      </c>
      <c r="S81" s="104">
        <v>0</v>
      </c>
      <c r="T81" s="96">
        <f>R81+S81</f>
        <v>6384.6722</v>
      </c>
      <c r="U81" s="62">
        <v>6384</v>
      </c>
      <c r="V81" s="52">
        <f>U81-T81</f>
        <v>-0.67219999999997526</v>
      </c>
      <c r="W81" s="52">
        <f t="shared" si="13"/>
        <v>0.67219999999997526</v>
      </c>
    </row>
    <row r="82" spans="1:23" ht="15" thickBot="1">
      <c r="A82" s="3">
        <v>1898827</v>
      </c>
      <c r="B82" s="83">
        <v>43400</v>
      </c>
      <c r="C82" s="4">
        <v>72</v>
      </c>
      <c r="D82" s="94">
        <v>3971</v>
      </c>
      <c r="E82" s="94">
        <v>2343</v>
      </c>
      <c r="F82" s="91">
        <v>969</v>
      </c>
      <c r="G82" s="4" t="s">
        <v>9</v>
      </c>
      <c r="H82" s="40">
        <f>E82-'май 2018'!E84</f>
        <v>313</v>
      </c>
      <c r="I82" s="42">
        <f>F82-'май 2018'!F84</f>
        <v>135</v>
      </c>
      <c r="J82" s="51">
        <v>2343</v>
      </c>
      <c r="K82" s="51">
        <v>969</v>
      </c>
      <c r="L82">
        <f t="shared" si="9"/>
        <v>0</v>
      </c>
      <c r="M82">
        <f t="shared" si="9"/>
        <v>0</v>
      </c>
      <c r="N82" s="57">
        <f t="shared" si="10"/>
        <v>0</v>
      </c>
      <c r="O82" s="57">
        <f t="shared" si="11"/>
        <v>0</v>
      </c>
      <c r="P82" s="57">
        <f t="shared" si="14"/>
        <v>0</v>
      </c>
      <c r="Q82" s="52"/>
      <c r="R82" s="71">
        <f t="shared" si="15"/>
        <v>0</v>
      </c>
      <c r="S82" s="104">
        <f>'фев 2019'!W82</f>
        <v>-46.251900000000006</v>
      </c>
      <c r="T82" s="72">
        <f t="shared" si="12"/>
        <v>-46.251900000000006</v>
      </c>
      <c r="U82" s="77"/>
      <c r="V82" s="52"/>
      <c r="W82" s="52">
        <f t="shared" si="13"/>
        <v>-46.251900000000006</v>
      </c>
    </row>
    <row r="83" spans="1:23" ht="15" thickBot="1">
      <c r="A83" s="3">
        <v>1894002</v>
      </c>
      <c r="B83" s="83">
        <v>43400</v>
      </c>
      <c r="C83" s="4">
        <v>73</v>
      </c>
      <c r="D83" s="94">
        <v>132</v>
      </c>
      <c r="E83" s="94">
        <v>93</v>
      </c>
      <c r="F83" s="91">
        <v>24</v>
      </c>
      <c r="G83" s="4" t="s">
        <v>9</v>
      </c>
      <c r="H83" s="40">
        <f>E83-'май 2018'!E85</f>
        <v>11</v>
      </c>
      <c r="I83" s="42">
        <f>F83-'май 2018'!F85</f>
        <v>4</v>
      </c>
      <c r="J83" s="51">
        <v>93</v>
      </c>
      <c r="K83" s="51">
        <v>24</v>
      </c>
      <c r="L83">
        <f t="shared" si="9"/>
        <v>0</v>
      </c>
      <c r="M83">
        <f t="shared" si="9"/>
        <v>0</v>
      </c>
      <c r="N83" s="57">
        <f t="shared" si="10"/>
        <v>0</v>
      </c>
      <c r="O83" s="57">
        <f t="shared" si="11"/>
        <v>0</v>
      </c>
      <c r="P83" s="57">
        <f t="shared" si="14"/>
        <v>0</v>
      </c>
      <c r="Q83" s="52"/>
      <c r="R83" s="71">
        <f t="shared" si="15"/>
        <v>0</v>
      </c>
      <c r="S83" s="104">
        <f>'фев 2019'!W83</f>
        <v>78.135800000000003</v>
      </c>
      <c r="T83" s="88">
        <f t="shared" si="12"/>
        <v>78.135800000000003</v>
      </c>
      <c r="U83" s="77"/>
      <c r="V83" s="52"/>
      <c r="W83" s="52">
        <f t="shared" si="13"/>
        <v>78.135800000000003</v>
      </c>
    </row>
    <row r="84" spans="1:23" ht="15" thickBot="1">
      <c r="A84" s="3">
        <v>1895005</v>
      </c>
      <c r="B84" s="83">
        <v>43400</v>
      </c>
      <c r="C84" s="4">
        <v>74</v>
      </c>
      <c r="D84" s="94">
        <v>4258</v>
      </c>
      <c r="E84" s="94">
        <v>3455</v>
      </c>
      <c r="F84" s="91">
        <v>775</v>
      </c>
      <c r="G84" s="4" t="s">
        <v>9</v>
      </c>
      <c r="H84" s="40">
        <f>E84-'май 2018'!E86</f>
        <v>512</v>
      </c>
      <c r="I84" s="42">
        <f>F84-'май 2018'!F86</f>
        <v>80</v>
      </c>
      <c r="J84" s="51">
        <v>3454</v>
      </c>
      <c r="K84" s="51">
        <v>775</v>
      </c>
      <c r="L84">
        <f t="shared" si="9"/>
        <v>1</v>
      </c>
      <c r="M84">
        <f t="shared" si="9"/>
        <v>0</v>
      </c>
      <c r="N84" s="57">
        <f t="shared" si="10"/>
        <v>6.18</v>
      </c>
      <c r="O84" s="57">
        <f t="shared" si="11"/>
        <v>0</v>
      </c>
      <c r="P84" s="57">
        <f t="shared" si="14"/>
        <v>6.18</v>
      </c>
      <c r="Q84" s="52"/>
      <c r="R84" s="71">
        <f t="shared" si="15"/>
        <v>6.3653999999999993</v>
      </c>
      <c r="S84" s="104">
        <f>'фев 2019'!W84</f>
        <v>100.9194</v>
      </c>
      <c r="T84" s="77">
        <f t="shared" si="12"/>
        <v>107.28479999999999</v>
      </c>
      <c r="U84" s="77"/>
      <c r="V84" s="52"/>
      <c r="W84" s="52">
        <f t="shared" si="13"/>
        <v>107.28479999999999</v>
      </c>
    </row>
    <row r="85" spans="1:23" ht="15" thickBot="1">
      <c r="A85" s="3">
        <v>1895262</v>
      </c>
      <c r="B85" s="83">
        <v>43400</v>
      </c>
      <c r="C85" s="4">
        <v>75</v>
      </c>
      <c r="D85" s="94">
        <v>10904</v>
      </c>
      <c r="E85" s="94">
        <v>6790</v>
      </c>
      <c r="F85" s="91">
        <v>3990</v>
      </c>
      <c r="G85" s="4" t="s">
        <v>9</v>
      </c>
      <c r="H85" s="40">
        <f>E85-'май 2018'!E87</f>
        <v>830</v>
      </c>
      <c r="I85" s="42">
        <f>F85-'май 2018'!F87</f>
        <v>535</v>
      </c>
      <c r="J85" s="51">
        <v>6712</v>
      </c>
      <c r="K85" s="51">
        <v>3952</v>
      </c>
      <c r="L85">
        <f t="shared" ref="L85:M116" si="16">E85-J85</f>
        <v>78</v>
      </c>
      <c r="M85">
        <f t="shared" si="16"/>
        <v>38</v>
      </c>
      <c r="N85" s="57">
        <f t="shared" si="10"/>
        <v>482.03999999999996</v>
      </c>
      <c r="O85" s="57">
        <f t="shared" si="11"/>
        <v>87.02</v>
      </c>
      <c r="P85" s="57">
        <f t="shared" si="14"/>
        <v>569.05999999999995</v>
      </c>
      <c r="Q85" s="52"/>
      <c r="R85" s="102">
        <f t="shared" si="15"/>
        <v>586.13179999999988</v>
      </c>
      <c r="S85" s="104">
        <f>'фев 2019'!W85</f>
        <v>0</v>
      </c>
      <c r="T85" s="97">
        <f t="shared" si="12"/>
        <v>586.13179999999988</v>
      </c>
      <c r="U85" s="73">
        <v>586.12</v>
      </c>
      <c r="V85" s="52">
        <f>U85-T85</f>
        <v>-1.1799999999880129E-2</v>
      </c>
      <c r="W85" s="52">
        <f t="shared" si="13"/>
        <v>1.1799999999880129E-2</v>
      </c>
    </row>
    <row r="86" spans="1:23" ht="15" thickBot="1">
      <c r="A86" s="3">
        <v>1897097</v>
      </c>
      <c r="B86" s="83">
        <v>43400</v>
      </c>
      <c r="C86" s="4">
        <v>76</v>
      </c>
      <c r="D86" s="94">
        <v>3553</v>
      </c>
      <c r="E86" s="94">
        <v>2030</v>
      </c>
      <c r="F86" s="91">
        <v>1210</v>
      </c>
      <c r="G86" s="4" t="s">
        <v>9</v>
      </c>
      <c r="H86" s="40">
        <f>E86-'май 2018'!E88</f>
        <v>193</v>
      </c>
      <c r="I86" s="42">
        <f>F86-'май 2018'!F88</f>
        <v>101</v>
      </c>
      <c r="J86" s="51">
        <v>2030</v>
      </c>
      <c r="K86" s="51">
        <v>1210</v>
      </c>
      <c r="L86">
        <f t="shared" si="16"/>
        <v>0</v>
      </c>
      <c r="M86">
        <f t="shared" si="16"/>
        <v>0</v>
      </c>
      <c r="N86" s="57">
        <f t="shared" si="10"/>
        <v>0</v>
      </c>
      <c r="O86" s="57">
        <f t="shared" si="11"/>
        <v>0</v>
      </c>
      <c r="P86" s="57">
        <f t="shared" si="14"/>
        <v>0</v>
      </c>
      <c r="Q86" s="52"/>
      <c r="R86" s="71">
        <f t="shared" si="15"/>
        <v>0</v>
      </c>
      <c r="S86" s="104">
        <f>'фев 2019'!W86</f>
        <v>99.013899999999992</v>
      </c>
      <c r="T86" s="77">
        <f t="shared" si="12"/>
        <v>99.013899999999992</v>
      </c>
      <c r="U86" s="77"/>
      <c r="V86" s="52"/>
      <c r="W86" s="52">
        <f t="shared" si="13"/>
        <v>99.013899999999992</v>
      </c>
    </row>
    <row r="87" spans="1:23" ht="15" thickBot="1">
      <c r="A87" s="3">
        <v>1899921</v>
      </c>
      <c r="B87" s="83">
        <v>43400</v>
      </c>
      <c r="C87" s="4">
        <v>77</v>
      </c>
      <c r="D87" s="94">
        <v>25540</v>
      </c>
      <c r="E87" s="94">
        <v>14133</v>
      </c>
      <c r="F87" s="91">
        <v>9598</v>
      </c>
      <c r="G87" s="4" t="s">
        <v>9</v>
      </c>
      <c r="H87" s="40">
        <f>E87-'май 2018'!E89</f>
        <v>1045</v>
      </c>
      <c r="I87" s="42">
        <f>F87-'май 2018'!F89</f>
        <v>709</v>
      </c>
      <c r="J87" s="51">
        <v>14133</v>
      </c>
      <c r="K87" s="51">
        <v>9598</v>
      </c>
      <c r="L87">
        <f t="shared" si="16"/>
        <v>0</v>
      </c>
      <c r="M87">
        <f t="shared" si="16"/>
        <v>0</v>
      </c>
      <c r="N87" s="57">
        <f t="shared" si="10"/>
        <v>0</v>
      </c>
      <c r="O87" s="57">
        <f t="shared" si="11"/>
        <v>0</v>
      </c>
      <c r="P87" s="57">
        <f t="shared" si="14"/>
        <v>0</v>
      </c>
      <c r="Q87" s="52"/>
      <c r="R87" s="71">
        <f t="shared" si="15"/>
        <v>0</v>
      </c>
      <c r="S87" s="104">
        <f>'фев 2019'!W87</f>
        <v>8643.5231000000003</v>
      </c>
      <c r="T87" s="88">
        <f t="shared" si="12"/>
        <v>8643.5231000000003</v>
      </c>
      <c r="U87" s="77"/>
      <c r="V87" s="52"/>
      <c r="W87" s="52">
        <f t="shared" si="13"/>
        <v>8643.5231000000003</v>
      </c>
    </row>
    <row r="88" spans="1:23" ht="15" thickBot="1">
      <c r="A88" s="3">
        <v>5039191</v>
      </c>
      <c r="B88" s="83">
        <v>43400</v>
      </c>
      <c r="C88" s="4">
        <v>78</v>
      </c>
      <c r="D88" s="94">
        <v>9764</v>
      </c>
      <c r="E88" s="94">
        <v>2344</v>
      </c>
      <c r="F88" s="91">
        <v>1028</v>
      </c>
      <c r="G88" s="4" t="s">
        <v>16</v>
      </c>
      <c r="H88" s="40">
        <f>E88-'май 2018'!E90</f>
        <v>211</v>
      </c>
      <c r="I88" s="42">
        <f>F88-'май 2018'!F90</f>
        <v>169</v>
      </c>
      <c r="J88" s="51">
        <v>2344</v>
      </c>
      <c r="K88" s="51">
        <v>1028</v>
      </c>
      <c r="L88">
        <f t="shared" si="16"/>
        <v>0</v>
      </c>
      <c r="M88">
        <f t="shared" si="16"/>
        <v>0</v>
      </c>
      <c r="N88" s="57">
        <f t="shared" si="10"/>
        <v>0</v>
      </c>
      <c r="O88" s="57">
        <f t="shared" si="11"/>
        <v>0</v>
      </c>
      <c r="P88" s="57">
        <f t="shared" si="14"/>
        <v>0</v>
      </c>
      <c r="Q88" s="52"/>
      <c r="R88" s="71">
        <f t="shared" si="15"/>
        <v>0</v>
      </c>
      <c r="S88" s="104">
        <f>'фев 2019'!W88</f>
        <v>3219.1516999999999</v>
      </c>
      <c r="T88" s="88">
        <f t="shared" si="12"/>
        <v>3219.1516999999999</v>
      </c>
      <c r="U88" s="77"/>
      <c r="V88" s="52"/>
      <c r="W88" s="52">
        <f t="shared" si="13"/>
        <v>3219.1516999999999</v>
      </c>
    </row>
    <row r="89" spans="1:23" ht="15" thickBot="1">
      <c r="A89" s="3">
        <v>1849142</v>
      </c>
      <c r="B89" s="83">
        <v>43400</v>
      </c>
      <c r="C89" s="4">
        <v>79</v>
      </c>
      <c r="D89" s="94">
        <v>42658</v>
      </c>
      <c r="E89" s="94">
        <v>24283</v>
      </c>
      <c r="F89" s="91">
        <v>16606</v>
      </c>
      <c r="G89" s="4" t="s">
        <v>9</v>
      </c>
      <c r="H89" s="40">
        <f>E89-'май 2018'!E91</f>
        <v>1933</v>
      </c>
      <c r="I89" s="42">
        <f>F89-'май 2018'!F91</f>
        <v>1359</v>
      </c>
      <c r="J89" s="51">
        <v>24085</v>
      </c>
      <c r="K89" s="51">
        <v>16471</v>
      </c>
      <c r="L89">
        <f t="shared" si="16"/>
        <v>198</v>
      </c>
      <c r="M89">
        <f t="shared" si="16"/>
        <v>135</v>
      </c>
      <c r="N89" s="57">
        <f t="shared" si="10"/>
        <v>1223.6399999999999</v>
      </c>
      <c r="O89" s="57">
        <f t="shared" si="11"/>
        <v>309.14999999999998</v>
      </c>
      <c r="P89" s="57">
        <f t="shared" si="14"/>
        <v>1532.79</v>
      </c>
      <c r="Q89" s="52"/>
      <c r="R89" s="102">
        <f t="shared" si="15"/>
        <v>1578.7737</v>
      </c>
      <c r="S89" s="104">
        <f>'фев 2019'!W89</f>
        <v>-3.0000000015206751E-4</v>
      </c>
      <c r="T89" s="96">
        <f t="shared" si="12"/>
        <v>1578.7733999999998</v>
      </c>
      <c r="U89" s="62">
        <f>T89</f>
        <v>1578.7733999999998</v>
      </c>
      <c r="V89" s="52"/>
      <c r="W89" s="52">
        <f t="shared" si="13"/>
        <v>0</v>
      </c>
    </row>
    <row r="90" spans="1:23" ht="15" thickBot="1">
      <c r="A90" s="3">
        <v>1847675</v>
      </c>
      <c r="B90" s="83">
        <v>43400.625</v>
      </c>
      <c r="C90" s="106">
        <v>80</v>
      </c>
      <c r="D90" s="107">
        <v>263</v>
      </c>
      <c r="E90" s="107">
        <v>155</v>
      </c>
      <c r="F90" s="108">
        <v>37</v>
      </c>
      <c r="G90" s="106" t="s">
        <v>9</v>
      </c>
      <c r="H90" s="109">
        <f>E90-'май 2018'!E92</f>
        <v>2</v>
      </c>
      <c r="I90" s="110">
        <f>F90-'май 2018'!F92</f>
        <v>0</v>
      </c>
      <c r="J90" s="111">
        <v>154</v>
      </c>
      <c r="K90" s="111">
        <v>37</v>
      </c>
      <c r="L90" s="112">
        <f t="shared" si="16"/>
        <v>1</v>
      </c>
      <c r="M90" s="112">
        <f t="shared" si="16"/>
        <v>0</v>
      </c>
      <c r="N90" s="81">
        <f t="shared" si="10"/>
        <v>6.18</v>
      </c>
      <c r="O90" s="81">
        <f t="shared" si="11"/>
        <v>0</v>
      </c>
      <c r="P90" s="81">
        <f t="shared" si="14"/>
        <v>6.18</v>
      </c>
      <c r="Q90" s="70"/>
      <c r="R90" s="81">
        <f t="shared" si="15"/>
        <v>6.3653999999999993</v>
      </c>
      <c r="S90" s="113">
        <f>'фев 2019'!W90</f>
        <v>0</v>
      </c>
      <c r="T90" s="70">
        <f t="shared" si="12"/>
        <v>6.3653999999999993</v>
      </c>
      <c r="U90" s="77"/>
      <c r="V90" s="52"/>
      <c r="W90" s="52">
        <f t="shared" si="13"/>
        <v>6.3653999999999993</v>
      </c>
    </row>
    <row r="91" spans="1:23" ht="15" thickBot="1">
      <c r="A91" s="3">
        <v>1900131</v>
      </c>
      <c r="B91" s="83">
        <v>43400</v>
      </c>
      <c r="C91" s="4">
        <v>81</v>
      </c>
      <c r="D91" s="94">
        <v>1565</v>
      </c>
      <c r="E91" s="94">
        <v>1275</v>
      </c>
      <c r="F91" s="91">
        <v>260</v>
      </c>
      <c r="G91" s="4" t="s">
        <v>9</v>
      </c>
      <c r="H91" s="40">
        <f>E91-'май 2018'!E93</f>
        <v>146</v>
      </c>
      <c r="I91" s="42">
        <f>F91-'май 2018'!F93</f>
        <v>28</v>
      </c>
      <c r="J91" s="51">
        <v>1275</v>
      </c>
      <c r="K91" s="51">
        <v>260</v>
      </c>
      <c r="L91">
        <f t="shared" si="16"/>
        <v>0</v>
      </c>
      <c r="M91">
        <f t="shared" si="16"/>
        <v>0</v>
      </c>
      <c r="N91" s="57">
        <f t="shared" si="10"/>
        <v>0</v>
      </c>
      <c r="O91" s="57">
        <f t="shared" si="11"/>
        <v>0</v>
      </c>
      <c r="P91" s="57">
        <f t="shared" si="14"/>
        <v>0</v>
      </c>
      <c r="Q91" s="52"/>
      <c r="R91" s="71">
        <f t="shared" si="15"/>
        <v>0</v>
      </c>
      <c r="S91" s="78">
        <f>'фев 2019'!W91</f>
        <v>100.88850000000001</v>
      </c>
      <c r="T91" s="77">
        <f t="shared" si="12"/>
        <v>100.88850000000001</v>
      </c>
      <c r="U91" s="77"/>
      <c r="V91" s="52"/>
      <c r="W91" s="52">
        <f t="shared" si="13"/>
        <v>100.88850000000001</v>
      </c>
    </row>
    <row r="92" spans="1:23" ht="15" thickBot="1">
      <c r="A92" s="3">
        <v>1898572</v>
      </c>
      <c r="B92" s="83">
        <v>43400</v>
      </c>
      <c r="C92" s="4">
        <v>82</v>
      </c>
      <c r="D92" s="94">
        <v>304</v>
      </c>
      <c r="E92" s="94">
        <v>261</v>
      </c>
      <c r="F92" s="91">
        <v>10</v>
      </c>
      <c r="G92" s="4" t="s">
        <v>9</v>
      </c>
      <c r="H92" s="40">
        <f>E92-'май 2018'!E94</f>
        <v>18</v>
      </c>
      <c r="I92" s="42">
        <f>F92-'май 2018'!F94</f>
        <v>1</v>
      </c>
      <c r="J92" s="51">
        <v>261</v>
      </c>
      <c r="K92" s="51">
        <v>10</v>
      </c>
      <c r="L92">
        <f t="shared" si="16"/>
        <v>0</v>
      </c>
      <c r="M92">
        <f t="shared" si="16"/>
        <v>0</v>
      </c>
      <c r="N92" s="57">
        <f t="shared" si="10"/>
        <v>0</v>
      </c>
      <c r="O92" s="57">
        <f t="shared" si="11"/>
        <v>0</v>
      </c>
      <c r="P92" s="57">
        <f t="shared" si="14"/>
        <v>0</v>
      </c>
      <c r="Q92" s="52"/>
      <c r="R92" s="71">
        <f t="shared" si="15"/>
        <v>0</v>
      </c>
      <c r="S92" s="78">
        <f>'фев 2019'!W92</f>
        <v>83.728700000000003</v>
      </c>
      <c r="T92" s="77">
        <f t="shared" si="12"/>
        <v>83.728700000000003</v>
      </c>
      <c r="U92" s="77"/>
      <c r="V92" s="52"/>
      <c r="W92" s="52">
        <f t="shared" si="13"/>
        <v>83.728700000000003</v>
      </c>
    </row>
    <row r="93" spans="1:23" ht="15" thickBot="1">
      <c r="A93" s="3">
        <v>1892292</v>
      </c>
      <c r="B93" s="83">
        <v>43400</v>
      </c>
      <c r="C93" s="4">
        <v>83</v>
      </c>
      <c r="D93" s="94">
        <v>8164</v>
      </c>
      <c r="E93" s="94">
        <v>5444</v>
      </c>
      <c r="F93" s="91">
        <v>2420</v>
      </c>
      <c r="G93" s="4" t="s">
        <v>9</v>
      </c>
      <c r="H93" s="40">
        <f>E93-'май 2018'!E95</f>
        <v>558</v>
      </c>
      <c r="I93" s="42">
        <f>F93-'май 2018'!F95</f>
        <v>248</v>
      </c>
      <c r="J93" s="51">
        <v>5443</v>
      </c>
      <c r="K93" s="51">
        <v>2420</v>
      </c>
      <c r="L93">
        <f t="shared" si="16"/>
        <v>1</v>
      </c>
      <c r="M93">
        <f t="shared" si="16"/>
        <v>0</v>
      </c>
      <c r="N93" s="57">
        <f t="shared" si="10"/>
        <v>6.18</v>
      </c>
      <c r="O93" s="57">
        <f t="shared" si="11"/>
        <v>0</v>
      </c>
      <c r="P93" s="57">
        <f t="shared" si="14"/>
        <v>6.18</v>
      </c>
      <c r="Q93" s="52"/>
      <c r="R93" s="71">
        <f t="shared" si="15"/>
        <v>6.3653999999999993</v>
      </c>
      <c r="S93" s="78">
        <f>'фев 2019'!W93</f>
        <v>0</v>
      </c>
      <c r="T93" s="88">
        <f t="shared" si="12"/>
        <v>6.3653999999999993</v>
      </c>
      <c r="U93" s="77"/>
      <c r="V93" s="52"/>
      <c r="W93" s="52">
        <f t="shared" si="13"/>
        <v>6.3653999999999993</v>
      </c>
    </row>
    <row r="94" spans="1:23" ht="15" thickBot="1">
      <c r="A94" s="3">
        <v>1892681</v>
      </c>
      <c r="B94" s="83">
        <v>43400</v>
      </c>
      <c r="C94" s="4">
        <v>84</v>
      </c>
      <c r="D94" s="94">
        <v>1</v>
      </c>
      <c r="E94" s="94">
        <v>0</v>
      </c>
      <c r="F94" s="91">
        <v>0</v>
      </c>
      <c r="G94" s="4" t="s">
        <v>9</v>
      </c>
      <c r="H94" s="40">
        <f>E94-'май 2018'!E96</f>
        <v>0</v>
      </c>
      <c r="I94" s="42">
        <f>F94-'май 2018'!F96</f>
        <v>0</v>
      </c>
      <c r="J94" s="51">
        <v>0</v>
      </c>
      <c r="K94" s="51">
        <v>0</v>
      </c>
      <c r="L94">
        <f t="shared" si="16"/>
        <v>0</v>
      </c>
      <c r="M94">
        <f t="shared" si="16"/>
        <v>0</v>
      </c>
      <c r="N94" s="57">
        <f t="shared" si="10"/>
        <v>0</v>
      </c>
      <c r="O94" s="57">
        <f t="shared" si="11"/>
        <v>0</v>
      </c>
      <c r="P94" s="57">
        <f t="shared" si="14"/>
        <v>0</v>
      </c>
      <c r="Q94" s="52"/>
      <c r="R94" s="71">
        <f t="shared" si="15"/>
        <v>0</v>
      </c>
      <c r="S94" s="78">
        <f>'фев 2019'!W94</f>
        <v>0</v>
      </c>
      <c r="T94" s="87">
        <f t="shared" si="12"/>
        <v>0</v>
      </c>
      <c r="U94" s="77"/>
      <c r="V94" s="52"/>
      <c r="W94" s="52">
        <f t="shared" si="13"/>
        <v>0</v>
      </c>
    </row>
    <row r="95" spans="1:23" ht="15" thickBot="1">
      <c r="A95" s="3">
        <v>1899849</v>
      </c>
      <c r="B95" s="83">
        <v>43400</v>
      </c>
      <c r="C95" s="4">
        <v>85</v>
      </c>
      <c r="D95" s="94">
        <v>7302</v>
      </c>
      <c r="E95" s="94">
        <v>3554</v>
      </c>
      <c r="F95" s="91">
        <v>3568</v>
      </c>
      <c r="G95" s="4" t="s">
        <v>9</v>
      </c>
      <c r="H95" s="40">
        <f>E95-'май 2018'!E97</f>
        <v>327</v>
      </c>
      <c r="I95" s="42">
        <f>F95-'май 2018'!F97</f>
        <v>170</v>
      </c>
      <c r="J95" s="51">
        <v>3554</v>
      </c>
      <c r="K95" s="51">
        <v>3568</v>
      </c>
      <c r="L95">
        <f t="shared" si="16"/>
        <v>0</v>
      </c>
      <c r="M95">
        <f t="shared" si="16"/>
        <v>0</v>
      </c>
      <c r="N95" s="57">
        <f t="shared" si="10"/>
        <v>0</v>
      </c>
      <c r="O95" s="57">
        <f t="shared" si="11"/>
        <v>0</v>
      </c>
      <c r="P95" s="57">
        <f t="shared" si="14"/>
        <v>0</v>
      </c>
      <c r="Q95" s="52"/>
      <c r="R95" s="71">
        <f t="shared" si="15"/>
        <v>0</v>
      </c>
      <c r="S95" s="78">
        <f>'фев 2019'!W95</f>
        <v>501.18770000000001</v>
      </c>
      <c r="T95" s="77">
        <f t="shared" si="12"/>
        <v>501.18770000000001</v>
      </c>
      <c r="U95" s="77"/>
      <c r="V95" s="52"/>
      <c r="W95" s="52">
        <f t="shared" si="13"/>
        <v>501.18770000000001</v>
      </c>
    </row>
    <row r="96" spans="1:23" ht="15" thickBot="1">
      <c r="A96" s="3">
        <v>1899104</v>
      </c>
      <c r="B96" s="83">
        <v>43400</v>
      </c>
      <c r="C96" s="4">
        <v>86</v>
      </c>
      <c r="D96" s="94">
        <v>2690</v>
      </c>
      <c r="E96" s="94">
        <v>1978</v>
      </c>
      <c r="F96" s="91">
        <v>299</v>
      </c>
      <c r="G96" s="4" t="s">
        <v>9</v>
      </c>
      <c r="H96" s="40">
        <f>E96-'май 2018'!E98</f>
        <v>134</v>
      </c>
      <c r="I96" s="42">
        <f>F96-'май 2018'!F98</f>
        <v>35</v>
      </c>
      <c r="J96" s="51">
        <v>1978</v>
      </c>
      <c r="K96" s="51">
        <v>299</v>
      </c>
      <c r="L96">
        <f t="shared" si="16"/>
        <v>0</v>
      </c>
      <c r="M96">
        <f t="shared" si="16"/>
        <v>0</v>
      </c>
      <c r="N96" s="57">
        <f t="shared" si="10"/>
        <v>0</v>
      </c>
      <c r="O96" s="57">
        <f t="shared" si="11"/>
        <v>0</v>
      </c>
      <c r="P96" s="57">
        <f t="shared" si="14"/>
        <v>0</v>
      </c>
      <c r="Q96" s="52"/>
      <c r="R96" s="71">
        <f t="shared" si="15"/>
        <v>0</v>
      </c>
      <c r="S96" s="78">
        <f>'фев 2019'!W96</f>
        <v>386.83709999999996</v>
      </c>
      <c r="T96" s="77">
        <f t="shared" si="12"/>
        <v>386.83709999999996</v>
      </c>
      <c r="U96" s="77"/>
      <c r="V96" s="52"/>
      <c r="W96" s="52">
        <f t="shared" si="13"/>
        <v>386.83709999999996</v>
      </c>
    </row>
    <row r="97" spans="1:23" ht="15" thickBot="1">
      <c r="A97" s="3">
        <v>1889774</v>
      </c>
      <c r="B97" s="83">
        <v>43400</v>
      </c>
      <c r="C97" s="4">
        <v>87</v>
      </c>
      <c r="D97" s="94">
        <v>348</v>
      </c>
      <c r="E97" s="94">
        <v>197</v>
      </c>
      <c r="F97" s="91">
        <v>97</v>
      </c>
      <c r="G97" s="4" t="s">
        <v>9</v>
      </c>
      <c r="H97" s="40">
        <f>E97-'май 2018'!E99</f>
        <v>16</v>
      </c>
      <c r="I97" s="42">
        <f>F97-'май 2018'!F99</f>
        <v>9</v>
      </c>
      <c r="J97" s="51">
        <v>195</v>
      </c>
      <c r="K97" s="51">
        <v>96</v>
      </c>
      <c r="L97">
        <f t="shared" si="16"/>
        <v>2</v>
      </c>
      <c r="M97">
        <f t="shared" si="16"/>
        <v>1</v>
      </c>
      <c r="N97" s="57">
        <f t="shared" si="10"/>
        <v>12.36</v>
      </c>
      <c r="O97" s="57">
        <f t="shared" si="11"/>
        <v>2.29</v>
      </c>
      <c r="P97" s="57">
        <f t="shared" si="14"/>
        <v>14.649999999999999</v>
      </c>
      <c r="Q97" s="52"/>
      <c r="R97" s="71">
        <f t="shared" si="15"/>
        <v>15.089499999999999</v>
      </c>
      <c r="S97" s="78">
        <f>'фев 2019'!W97</f>
        <v>61.975099999999998</v>
      </c>
      <c r="T97" s="77">
        <f t="shared" si="12"/>
        <v>77.064599999999999</v>
      </c>
      <c r="U97" s="77"/>
      <c r="V97" s="52"/>
      <c r="W97" s="52">
        <f t="shared" si="13"/>
        <v>77.064599999999999</v>
      </c>
    </row>
    <row r="98" spans="1:23" ht="15" thickBot="1">
      <c r="A98" s="3">
        <v>1898261</v>
      </c>
      <c r="B98" s="83">
        <v>43400</v>
      </c>
      <c r="C98" s="4">
        <v>88</v>
      </c>
      <c r="D98" s="94">
        <v>7618</v>
      </c>
      <c r="E98" s="94">
        <v>4532</v>
      </c>
      <c r="F98" s="91">
        <v>2704</v>
      </c>
      <c r="G98" s="4" t="s">
        <v>9</v>
      </c>
      <c r="H98" s="40">
        <f>E98-'май 2018'!E100</f>
        <v>644</v>
      </c>
      <c r="I98" s="42">
        <f>F98-'май 2018'!F100</f>
        <v>273</v>
      </c>
      <c r="J98" s="51">
        <v>4532</v>
      </c>
      <c r="K98" s="51">
        <v>2704</v>
      </c>
      <c r="L98">
        <f t="shared" si="16"/>
        <v>0</v>
      </c>
      <c r="M98">
        <f t="shared" si="16"/>
        <v>0</v>
      </c>
      <c r="N98" s="57">
        <f t="shared" si="10"/>
        <v>0</v>
      </c>
      <c r="O98" s="57">
        <f t="shared" si="11"/>
        <v>0</v>
      </c>
      <c r="P98" s="57">
        <f t="shared" si="14"/>
        <v>0</v>
      </c>
      <c r="Q98" s="52"/>
      <c r="R98" s="71">
        <f t="shared" si="15"/>
        <v>0</v>
      </c>
      <c r="S98" s="78">
        <f>'фев 2019'!W98</f>
        <v>737.80139999999983</v>
      </c>
      <c r="T98" s="71">
        <f t="shared" si="12"/>
        <v>737.80139999999983</v>
      </c>
      <c r="U98" s="77"/>
      <c r="V98" s="52"/>
      <c r="W98" s="52">
        <f t="shared" si="13"/>
        <v>737.80139999999983</v>
      </c>
    </row>
    <row r="99" spans="1:23" ht="15" thickBot="1">
      <c r="A99" s="3">
        <v>1898826</v>
      </c>
      <c r="B99" s="83">
        <v>43400</v>
      </c>
      <c r="C99" s="4">
        <v>89</v>
      </c>
      <c r="D99" s="94">
        <v>12277</v>
      </c>
      <c r="E99" s="94">
        <v>7981</v>
      </c>
      <c r="F99" s="91">
        <v>3263</v>
      </c>
      <c r="G99" s="4" t="s">
        <v>9</v>
      </c>
      <c r="H99" s="40">
        <f>E99-'май 2018'!E101</f>
        <v>1100</v>
      </c>
      <c r="I99" s="42">
        <f>F99-'май 2018'!F101</f>
        <v>412</v>
      </c>
      <c r="J99" s="51">
        <v>7972</v>
      </c>
      <c r="K99" s="51">
        <v>3262</v>
      </c>
      <c r="L99">
        <f t="shared" si="16"/>
        <v>9</v>
      </c>
      <c r="M99">
        <f t="shared" si="16"/>
        <v>1</v>
      </c>
      <c r="N99" s="57">
        <f t="shared" si="10"/>
        <v>55.62</v>
      </c>
      <c r="O99" s="57">
        <f t="shared" si="11"/>
        <v>2.29</v>
      </c>
      <c r="P99" s="57">
        <f t="shared" si="14"/>
        <v>57.91</v>
      </c>
      <c r="Q99" s="52"/>
      <c r="R99" s="81">
        <f t="shared" si="15"/>
        <v>59.647299999999994</v>
      </c>
      <c r="S99" s="78">
        <f>'фев 2019'!W99</f>
        <v>4.1000000001076842E-3</v>
      </c>
      <c r="T99" s="96">
        <f t="shared" si="12"/>
        <v>59.651400000000102</v>
      </c>
      <c r="U99" s="62">
        <v>3000</v>
      </c>
      <c r="V99" s="52">
        <f>U99-T99</f>
        <v>2940.3485999999998</v>
      </c>
      <c r="W99" s="52">
        <f t="shared" si="13"/>
        <v>-2940.3485999999998</v>
      </c>
    </row>
    <row r="100" spans="1:23" ht="15" thickBot="1">
      <c r="A100" s="3">
        <v>1898836</v>
      </c>
      <c r="B100" s="83">
        <v>43400</v>
      </c>
      <c r="C100" s="4">
        <v>90</v>
      </c>
      <c r="D100" s="94">
        <v>3272</v>
      </c>
      <c r="E100" s="94">
        <v>2117</v>
      </c>
      <c r="F100" s="91">
        <v>1074</v>
      </c>
      <c r="G100" s="4" t="s">
        <v>9</v>
      </c>
      <c r="H100" s="40">
        <f>E100-'май 2018'!E102</f>
        <v>0</v>
      </c>
      <c r="I100" s="42">
        <f>F100-'май 2018'!F102</f>
        <v>0</v>
      </c>
      <c r="J100" s="51">
        <v>2117</v>
      </c>
      <c r="K100" s="51">
        <v>1074</v>
      </c>
      <c r="L100">
        <f t="shared" si="16"/>
        <v>0</v>
      </c>
      <c r="M100">
        <f t="shared" si="16"/>
        <v>0</v>
      </c>
      <c r="N100" s="57">
        <f t="shared" si="10"/>
        <v>0</v>
      </c>
      <c r="O100" s="57">
        <f t="shared" si="11"/>
        <v>0</v>
      </c>
      <c r="P100" s="57">
        <f t="shared" si="14"/>
        <v>0</v>
      </c>
      <c r="Q100" s="52"/>
      <c r="R100" s="71">
        <f t="shared" si="15"/>
        <v>0</v>
      </c>
      <c r="S100" s="78">
        <f>'фев 2019'!W100</f>
        <v>0</v>
      </c>
      <c r="T100" s="77">
        <f t="shared" si="12"/>
        <v>0</v>
      </c>
      <c r="U100" s="77"/>
      <c r="V100" s="52"/>
      <c r="W100" s="52">
        <f t="shared" si="13"/>
        <v>0</v>
      </c>
    </row>
    <row r="101" spans="1:23" ht="15" thickBot="1">
      <c r="A101" s="3">
        <v>1897224</v>
      </c>
      <c r="B101" s="83">
        <v>43400</v>
      </c>
      <c r="C101" s="4">
        <v>91</v>
      </c>
      <c r="D101" s="94">
        <v>10294</v>
      </c>
      <c r="E101" s="94">
        <v>6219</v>
      </c>
      <c r="F101" s="91">
        <v>3950</v>
      </c>
      <c r="G101" s="4" t="s">
        <v>9</v>
      </c>
      <c r="H101" s="40">
        <f>E101-'май 2018'!E103</f>
        <v>427</v>
      </c>
      <c r="I101" s="42">
        <f>F101-'май 2018'!F103</f>
        <v>171</v>
      </c>
      <c r="J101" s="51">
        <v>6214</v>
      </c>
      <c r="K101" s="51">
        <v>3948</v>
      </c>
      <c r="L101">
        <f t="shared" si="16"/>
        <v>5</v>
      </c>
      <c r="M101">
        <f t="shared" si="16"/>
        <v>2</v>
      </c>
      <c r="N101" s="57">
        <f t="shared" si="10"/>
        <v>30.9</v>
      </c>
      <c r="O101" s="57">
        <f t="shared" si="11"/>
        <v>4.58</v>
      </c>
      <c r="P101" s="57">
        <f t="shared" si="14"/>
        <v>35.479999999999997</v>
      </c>
      <c r="Q101" s="52"/>
      <c r="R101" s="71">
        <f>P101+P101*3%-Q101</f>
        <v>36.544399999999996</v>
      </c>
      <c r="S101" s="78">
        <f>'фев 2019'!W101</f>
        <v>-684.22649999999987</v>
      </c>
      <c r="T101" s="100">
        <f t="shared" si="12"/>
        <v>-647.68209999999988</v>
      </c>
      <c r="U101" s="77"/>
      <c r="V101" s="52"/>
      <c r="W101" s="52">
        <f t="shared" si="13"/>
        <v>-647.68209999999988</v>
      </c>
    </row>
    <row r="102" spans="1:23" ht="27" thickBot="1">
      <c r="A102" s="34">
        <v>1898075</v>
      </c>
      <c r="B102" s="83">
        <v>43400</v>
      </c>
      <c r="C102" s="4" t="s">
        <v>18</v>
      </c>
      <c r="D102" s="94">
        <v>13799</v>
      </c>
      <c r="E102" s="94">
        <v>8588</v>
      </c>
      <c r="F102" s="91">
        <v>2785</v>
      </c>
      <c r="G102" s="36" t="s">
        <v>9</v>
      </c>
      <c r="H102" s="38">
        <f>E102-'май 2018'!E104</f>
        <v>229</v>
      </c>
      <c r="I102" s="39">
        <f>F102-'май 2018'!F104</f>
        <v>277</v>
      </c>
      <c r="J102" s="51">
        <v>8551</v>
      </c>
      <c r="K102" s="51">
        <v>2729</v>
      </c>
      <c r="L102">
        <f t="shared" si="16"/>
        <v>37</v>
      </c>
      <c r="M102">
        <f t="shared" si="16"/>
        <v>56</v>
      </c>
      <c r="N102" s="57">
        <f t="shared" si="10"/>
        <v>228.66</v>
      </c>
      <c r="O102" s="57">
        <f t="shared" si="11"/>
        <v>128.24</v>
      </c>
      <c r="P102" s="57">
        <f t="shared" si="14"/>
        <v>356.9</v>
      </c>
      <c r="Q102" s="52"/>
      <c r="R102" s="71">
        <f t="shared" si="15"/>
        <v>367.60699999999997</v>
      </c>
      <c r="S102" s="78">
        <f>'фев 2019'!W102</f>
        <v>1828.4045000000001</v>
      </c>
      <c r="T102" s="77">
        <f t="shared" si="12"/>
        <v>2196.0115000000001</v>
      </c>
      <c r="U102" s="77"/>
      <c r="V102" s="52"/>
      <c r="W102" s="52">
        <f t="shared" si="13"/>
        <v>2196.0115000000001</v>
      </c>
    </row>
    <row r="103" spans="1:23" ht="15" thickBot="1">
      <c r="A103" s="3">
        <v>1740325</v>
      </c>
      <c r="B103" s="83">
        <v>43400</v>
      </c>
      <c r="C103" s="4">
        <v>93</v>
      </c>
      <c r="D103" s="94">
        <v>5628</v>
      </c>
      <c r="E103" s="94">
        <v>3812</v>
      </c>
      <c r="F103" s="91">
        <v>1249</v>
      </c>
      <c r="G103" s="4" t="s">
        <v>9</v>
      </c>
      <c r="H103" s="40">
        <f>E103-'май 2018'!E105</f>
        <v>491</v>
      </c>
      <c r="I103" s="42">
        <f>F103-'май 2018'!F105</f>
        <v>131</v>
      </c>
      <c r="J103" s="51">
        <v>3812</v>
      </c>
      <c r="K103" s="51">
        <v>1249</v>
      </c>
      <c r="L103">
        <f t="shared" si="16"/>
        <v>0</v>
      </c>
      <c r="M103">
        <f t="shared" si="16"/>
        <v>0</v>
      </c>
      <c r="N103" s="57">
        <f t="shared" si="10"/>
        <v>0</v>
      </c>
      <c r="O103" s="57">
        <f t="shared" si="11"/>
        <v>0</v>
      </c>
      <c r="P103" s="57">
        <f t="shared" si="14"/>
        <v>0</v>
      </c>
      <c r="Q103" s="52"/>
      <c r="R103" s="71">
        <f t="shared" si="15"/>
        <v>0</v>
      </c>
      <c r="S103" s="78">
        <f>'фев 2019'!W103</f>
        <v>-176.85879999999997</v>
      </c>
      <c r="T103" s="88">
        <f t="shared" si="12"/>
        <v>-176.85879999999997</v>
      </c>
      <c r="U103" s="77"/>
      <c r="V103" s="52"/>
      <c r="W103" s="52">
        <f t="shared" si="13"/>
        <v>-176.85879999999997</v>
      </c>
    </row>
    <row r="104" spans="1:23" ht="15" thickBot="1">
      <c r="A104" s="3">
        <v>1832541</v>
      </c>
      <c r="B104" s="83">
        <v>43400</v>
      </c>
      <c r="C104" s="4">
        <v>94</v>
      </c>
      <c r="D104" s="94">
        <v>4283</v>
      </c>
      <c r="E104" s="94">
        <v>1885</v>
      </c>
      <c r="F104" s="91">
        <v>658</v>
      </c>
      <c r="G104" s="4" t="s">
        <v>9</v>
      </c>
      <c r="H104" s="40">
        <f>E104-'май 2018'!E106</f>
        <v>3</v>
      </c>
      <c r="I104" s="42">
        <f>F104-'май 2018'!F106</f>
        <v>0</v>
      </c>
      <c r="J104" s="51">
        <v>1885</v>
      </c>
      <c r="K104" s="51">
        <v>658</v>
      </c>
      <c r="L104">
        <f t="shared" si="16"/>
        <v>0</v>
      </c>
      <c r="M104">
        <f t="shared" si="16"/>
        <v>0</v>
      </c>
      <c r="N104" s="57">
        <f t="shared" si="10"/>
        <v>0</v>
      </c>
      <c r="O104" s="57">
        <f t="shared" si="11"/>
        <v>0</v>
      </c>
      <c r="P104" s="57">
        <f t="shared" si="14"/>
        <v>0</v>
      </c>
      <c r="Q104" s="52"/>
      <c r="R104" s="71">
        <f t="shared" si="15"/>
        <v>0</v>
      </c>
      <c r="S104" s="78">
        <f>'фев 2019'!W104</f>
        <v>18.787200000000002</v>
      </c>
      <c r="T104" s="70">
        <f t="shared" si="12"/>
        <v>18.787200000000002</v>
      </c>
      <c r="U104" s="77"/>
      <c r="V104" s="52"/>
      <c r="W104" s="52">
        <f t="shared" si="13"/>
        <v>18.787200000000002</v>
      </c>
    </row>
    <row r="105" spans="1:23" ht="15" thickBot="1">
      <c r="A105" s="3">
        <v>1848195</v>
      </c>
      <c r="B105" s="83">
        <v>43400</v>
      </c>
      <c r="C105" s="4">
        <v>95</v>
      </c>
      <c r="D105" s="94">
        <v>7699</v>
      </c>
      <c r="E105" s="94">
        <v>5771</v>
      </c>
      <c r="F105" s="91">
        <v>1845</v>
      </c>
      <c r="G105" s="4" t="s">
        <v>9</v>
      </c>
      <c r="H105" s="40">
        <f>E105-'май 2018'!E107</f>
        <v>726</v>
      </c>
      <c r="I105" s="42">
        <f>F105-'май 2018'!F107</f>
        <v>253</v>
      </c>
      <c r="J105" s="51">
        <v>5771</v>
      </c>
      <c r="K105" s="51">
        <v>1845</v>
      </c>
      <c r="L105">
        <f t="shared" si="16"/>
        <v>0</v>
      </c>
      <c r="M105">
        <f t="shared" si="16"/>
        <v>0</v>
      </c>
      <c r="N105" s="57">
        <f t="shared" si="10"/>
        <v>0</v>
      </c>
      <c r="O105" s="57">
        <f t="shared" si="11"/>
        <v>0</v>
      </c>
      <c r="P105" s="57">
        <f t="shared" si="14"/>
        <v>0</v>
      </c>
      <c r="Q105" s="52"/>
      <c r="R105" s="71">
        <f t="shared" si="15"/>
        <v>0</v>
      </c>
      <c r="S105" s="78">
        <f>'фев 2019'!W105</f>
        <v>0</v>
      </c>
      <c r="T105" s="98">
        <f t="shared" si="12"/>
        <v>0</v>
      </c>
      <c r="U105" s="95"/>
      <c r="V105" s="52"/>
      <c r="W105" s="52">
        <f t="shared" si="13"/>
        <v>0</v>
      </c>
    </row>
    <row r="106" spans="1:23" ht="15" thickBot="1">
      <c r="A106" s="3">
        <v>1743508</v>
      </c>
      <c r="B106" s="83">
        <v>43400</v>
      </c>
      <c r="C106" s="4">
        <v>96</v>
      </c>
      <c r="D106" s="94">
        <v>4485</v>
      </c>
      <c r="E106" s="94">
        <v>2988</v>
      </c>
      <c r="F106" s="91">
        <v>1443</v>
      </c>
      <c r="G106" s="4" t="s">
        <v>9</v>
      </c>
      <c r="H106" s="40">
        <f>E106-'май 2018'!E108</f>
        <v>217</v>
      </c>
      <c r="I106" s="42">
        <f>F106-'май 2018'!F108</f>
        <v>104</v>
      </c>
      <c r="J106" s="51">
        <v>2988</v>
      </c>
      <c r="K106" s="51">
        <v>1443</v>
      </c>
      <c r="L106">
        <f t="shared" si="16"/>
        <v>0</v>
      </c>
      <c r="M106">
        <f t="shared" si="16"/>
        <v>0</v>
      </c>
      <c r="N106" s="57">
        <f t="shared" si="10"/>
        <v>0</v>
      </c>
      <c r="O106" s="57">
        <f t="shared" si="11"/>
        <v>0</v>
      </c>
      <c r="P106" s="57">
        <f t="shared" si="14"/>
        <v>0</v>
      </c>
      <c r="Q106" s="52"/>
      <c r="R106" s="71">
        <f t="shared" si="15"/>
        <v>0</v>
      </c>
      <c r="S106" s="78">
        <f>'фев 2019'!W106</f>
        <v>-53.422900000000055</v>
      </c>
      <c r="T106" s="72">
        <f t="shared" si="12"/>
        <v>-53.422900000000055</v>
      </c>
      <c r="U106" s="77"/>
      <c r="V106" s="52"/>
      <c r="W106" s="52">
        <f t="shared" si="13"/>
        <v>-53.422900000000055</v>
      </c>
    </row>
    <row r="107" spans="1:23" ht="15" thickBot="1">
      <c r="A107" s="3">
        <v>3832789</v>
      </c>
      <c r="B107" s="83">
        <v>43400</v>
      </c>
      <c r="C107" s="4" t="s">
        <v>19</v>
      </c>
      <c r="D107" s="94">
        <v>5</v>
      </c>
      <c r="E107" s="94">
        <v>3</v>
      </c>
      <c r="F107" s="91">
        <v>0</v>
      </c>
      <c r="G107" s="4" t="s">
        <v>9</v>
      </c>
      <c r="H107" s="40">
        <f>E107-'май 2018'!E110</f>
        <v>3</v>
      </c>
      <c r="I107" s="42">
        <f>F107-'май 2018'!F110</f>
        <v>0</v>
      </c>
      <c r="J107" s="51">
        <v>3</v>
      </c>
      <c r="K107" s="51">
        <v>0</v>
      </c>
      <c r="L107">
        <f t="shared" si="16"/>
        <v>0</v>
      </c>
      <c r="M107">
        <f t="shared" si="16"/>
        <v>0</v>
      </c>
      <c r="N107" s="57">
        <f t="shared" si="10"/>
        <v>0</v>
      </c>
      <c r="O107" s="57">
        <f t="shared" si="11"/>
        <v>0</v>
      </c>
      <c r="P107" s="57">
        <f t="shared" si="14"/>
        <v>0</v>
      </c>
      <c r="Q107" s="52"/>
      <c r="R107" s="71">
        <f t="shared" si="15"/>
        <v>0</v>
      </c>
      <c r="S107" s="78">
        <f>'фев 2019'!W107</f>
        <v>147.34150000000002</v>
      </c>
      <c r="T107" s="87">
        <f t="shared" si="12"/>
        <v>147.34150000000002</v>
      </c>
      <c r="U107" s="77"/>
      <c r="V107" s="52"/>
      <c r="W107" s="52">
        <f t="shared" si="13"/>
        <v>147.34150000000002</v>
      </c>
    </row>
    <row r="108" spans="1:23" ht="15" thickBot="1">
      <c r="A108" s="3">
        <v>3835219</v>
      </c>
      <c r="B108" s="83">
        <v>43400</v>
      </c>
      <c r="C108" s="4" t="s">
        <v>20</v>
      </c>
      <c r="D108" s="92">
        <v>2946</v>
      </c>
      <c r="E108" s="94">
        <v>2122</v>
      </c>
      <c r="F108" s="91">
        <v>815</v>
      </c>
      <c r="G108" s="4" t="s">
        <v>9</v>
      </c>
      <c r="H108" s="40">
        <f>E108-'май 2018'!E112</f>
        <v>952</v>
      </c>
      <c r="I108" s="42">
        <f>F108-'май 2018'!F112</f>
        <v>351</v>
      </c>
      <c r="J108" s="51">
        <v>2122</v>
      </c>
      <c r="K108" s="51">
        <v>815</v>
      </c>
      <c r="L108">
        <f t="shared" si="16"/>
        <v>0</v>
      </c>
      <c r="M108">
        <f t="shared" si="16"/>
        <v>0</v>
      </c>
      <c r="N108" s="57">
        <f t="shared" si="10"/>
        <v>0</v>
      </c>
      <c r="O108" s="57">
        <f t="shared" si="11"/>
        <v>0</v>
      </c>
      <c r="P108" s="57">
        <f t="shared" si="14"/>
        <v>0</v>
      </c>
      <c r="Q108" s="52"/>
      <c r="R108" s="71">
        <f t="shared" si="15"/>
        <v>0</v>
      </c>
      <c r="S108" s="78">
        <f>'фев 2019'!W108</f>
        <v>0</v>
      </c>
      <c r="T108" s="98">
        <f t="shared" si="12"/>
        <v>0</v>
      </c>
      <c r="U108" s="95"/>
      <c r="V108" s="52"/>
      <c r="W108" s="52">
        <f t="shared" si="13"/>
        <v>0</v>
      </c>
    </row>
    <row r="109" spans="1:23" ht="15" thickBot="1">
      <c r="A109" s="3">
        <v>1899042</v>
      </c>
      <c r="B109" s="83">
        <v>43400</v>
      </c>
      <c r="C109" s="4">
        <v>99</v>
      </c>
      <c r="D109" s="94">
        <v>32389</v>
      </c>
      <c r="E109" s="94">
        <v>16852</v>
      </c>
      <c r="F109" s="91">
        <v>9648</v>
      </c>
      <c r="G109" s="4" t="s">
        <v>9</v>
      </c>
      <c r="H109" s="40">
        <f>E109-'май 2018'!E113</f>
        <v>2183</v>
      </c>
      <c r="I109" s="42">
        <f>F109-'май 2018'!F113</f>
        <v>1357</v>
      </c>
      <c r="J109" s="51">
        <v>16717</v>
      </c>
      <c r="K109" s="51">
        <v>9554</v>
      </c>
      <c r="L109">
        <f t="shared" si="16"/>
        <v>135</v>
      </c>
      <c r="M109">
        <f t="shared" si="16"/>
        <v>94</v>
      </c>
      <c r="N109" s="57">
        <f t="shared" si="10"/>
        <v>834.3</v>
      </c>
      <c r="O109" s="57">
        <f t="shared" si="11"/>
        <v>215.26</v>
      </c>
      <c r="P109" s="57">
        <f t="shared" si="14"/>
        <v>1049.56</v>
      </c>
      <c r="Q109" s="52"/>
      <c r="R109" s="102">
        <f t="shared" si="15"/>
        <v>1081.0467999999998</v>
      </c>
      <c r="S109" s="104">
        <f>'фев 2019'!W109</f>
        <v>0</v>
      </c>
      <c r="T109" s="97">
        <f t="shared" si="12"/>
        <v>1081.0467999999998</v>
      </c>
      <c r="U109" s="73">
        <f>T109</f>
        <v>1081.0467999999998</v>
      </c>
      <c r="V109" s="52"/>
      <c r="W109" s="52">
        <f t="shared" si="13"/>
        <v>0</v>
      </c>
    </row>
    <row r="110" spans="1:23" ht="15" thickBot="1">
      <c r="A110" s="3">
        <v>1740317</v>
      </c>
      <c r="B110" s="83">
        <v>43274</v>
      </c>
      <c r="C110" s="4">
        <v>100</v>
      </c>
      <c r="D110" s="94">
        <v>8213</v>
      </c>
      <c r="E110" s="91">
        <v>3649</v>
      </c>
      <c r="F110" s="91">
        <v>1236</v>
      </c>
      <c r="G110" s="4" t="s">
        <v>9</v>
      </c>
      <c r="H110" s="40">
        <f>E110-'май 2018'!E114</f>
        <v>127</v>
      </c>
      <c r="I110" s="42">
        <f>F110-'май 2018'!F114</f>
        <v>30</v>
      </c>
      <c r="J110" s="51">
        <v>3649</v>
      </c>
      <c r="K110" s="51">
        <v>1236</v>
      </c>
      <c r="L110">
        <f t="shared" si="16"/>
        <v>0</v>
      </c>
      <c r="M110">
        <f t="shared" si="16"/>
        <v>0</v>
      </c>
      <c r="N110" s="57">
        <f t="shared" si="10"/>
        <v>0</v>
      </c>
      <c r="O110" s="57">
        <f t="shared" si="11"/>
        <v>0</v>
      </c>
      <c r="P110" s="57">
        <f t="shared" si="14"/>
        <v>0</v>
      </c>
      <c r="Q110" s="52"/>
      <c r="R110" s="71">
        <f t="shared" si="15"/>
        <v>0</v>
      </c>
      <c r="S110" s="78">
        <f>'фев 2019'!W110</f>
        <v>0</v>
      </c>
      <c r="T110" s="71">
        <f t="shared" si="12"/>
        <v>0</v>
      </c>
      <c r="U110" s="77"/>
      <c r="V110" s="52"/>
      <c r="W110" s="52">
        <f t="shared" si="13"/>
        <v>0</v>
      </c>
    </row>
    <row r="111" spans="1:23" ht="27" thickBot="1">
      <c r="A111" s="3">
        <v>3855924</v>
      </c>
      <c r="B111" s="83">
        <v>43400</v>
      </c>
      <c r="C111" s="4" t="s">
        <v>39</v>
      </c>
      <c r="D111" s="94">
        <v>530</v>
      </c>
      <c r="E111" s="91">
        <v>390</v>
      </c>
      <c r="F111" s="91">
        <v>73</v>
      </c>
      <c r="G111" s="4" t="s">
        <v>9</v>
      </c>
      <c r="H111" s="40">
        <f>E111-'май 2018'!E115</f>
        <v>390</v>
      </c>
      <c r="I111" s="42">
        <f>F111-'май 2018'!F115</f>
        <v>73</v>
      </c>
      <c r="J111" s="51">
        <v>390</v>
      </c>
      <c r="K111" s="51">
        <v>73</v>
      </c>
      <c r="L111">
        <f t="shared" si="16"/>
        <v>0</v>
      </c>
      <c r="M111">
        <f t="shared" si="16"/>
        <v>0</v>
      </c>
      <c r="N111" s="57">
        <f t="shared" si="10"/>
        <v>0</v>
      </c>
      <c r="O111" s="57">
        <f t="shared" si="11"/>
        <v>0</v>
      </c>
      <c r="P111" s="57">
        <f t="shared" si="14"/>
        <v>0</v>
      </c>
      <c r="Q111" s="52"/>
      <c r="R111" s="102">
        <f t="shared" si="15"/>
        <v>0</v>
      </c>
      <c r="S111" s="104">
        <f>'фев 2019'!W111</f>
        <v>329.48990000000003</v>
      </c>
      <c r="T111" s="97">
        <f t="shared" si="12"/>
        <v>329.48990000000003</v>
      </c>
      <c r="U111" s="71"/>
      <c r="V111" s="52"/>
      <c r="W111" s="52">
        <f t="shared" si="13"/>
        <v>329.48990000000003</v>
      </c>
    </row>
    <row r="112" spans="1:23" ht="15" thickBot="1">
      <c r="A112" s="6">
        <v>1893330</v>
      </c>
      <c r="B112" s="83">
        <v>43400</v>
      </c>
      <c r="C112" s="4">
        <v>101</v>
      </c>
      <c r="D112" s="94">
        <v>4913</v>
      </c>
      <c r="E112" s="92">
        <v>3551</v>
      </c>
      <c r="F112" s="90">
        <v>1275</v>
      </c>
      <c r="G112" s="8" t="s">
        <v>9</v>
      </c>
      <c r="H112" s="40">
        <f>E112-'май 2018'!E116</f>
        <v>124</v>
      </c>
      <c r="I112" s="42">
        <f>F112-'май 2018'!F116</f>
        <v>40</v>
      </c>
      <c r="J112" s="51">
        <v>3551</v>
      </c>
      <c r="K112" s="51">
        <v>1275</v>
      </c>
      <c r="L112">
        <f t="shared" si="16"/>
        <v>0</v>
      </c>
      <c r="M112">
        <f t="shared" si="16"/>
        <v>0</v>
      </c>
      <c r="N112" s="57">
        <f t="shared" si="10"/>
        <v>0</v>
      </c>
      <c r="O112" s="57">
        <f t="shared" si="11"/>
        <v>0</v>
      </c>
      <c r="P112" s="57">
        <f t="shared" si="14"/>
        <v>0</v>
      </c>
      <c r="Q112" s="52"/>
      <c r="R112" s="71">
        <f t="shared" si="15"/>
        <v>0</v>
      </c>
      <c r="S112" s="78">
        <f>'фев 2019'!W112</f>
        <v>42.209399999999995</v>
      </c>
      <c r="T112" s="97">
        <f t="shared" si="12"/>
        <v>42.209399999999995</v>
      </c>
      <c r="U112" s="71"/>
      <c r="V112" s="52"/>
      <c r="W112" s="52">
        <f t="shared" si="13"/>
        <v>42.209399999999995</v>
      </c>
    </row>
    <row r="113" spans="1:23" ht="15" thickBot="1">
      <c r="A113" s="3">
        <v>1896381</v>
      </c>
      <c r="B113" s="83">
        <v>43400</v>
      </c>
      <c r="C113" s="4">
        <v>102</v>
      </c>
      <c r="D113" s="94">
        <v>3662</v>
      </c>
      <c r="E113" s="94">
        <v>2265</v>
      </c>
      <c r="F113" s="91">
        <v>920</v>
      </c>
      <c r="G113" s="4" t="s">
        <v>9</v>
      </c>
      <c r="H113" s="40">
        <f>E113-'май 2018'!E117</f>
        <v>127</v>
      </c>
      <c r="I113" s="42">
        <f>F113-'май 2018'!F117</f>
        <v>54</v>
      </c>
      <c r="J113" s="51">
        <v>2265</v>
      </c>
      <c r="K113" s="51">
        <v>920</v>
      </c>
      <c r="L113">
        <f t="shared" si="16"/>
        <v>0</v>
      </c>
      <c r="M113">
        <f t="shared" si="16"/>
        <v>0</v>
      </c>
      <c r="N113" s="57">
        <f t="shared" si="10"/>
        <v>0</v>
      </c>
      <c r="O113" s="57">
        <f t="shared" si="11"/>
        <v>0</v>
      </c>
      <c r="P113" s="57">
        <f t="shared" si="14"/>
        <v>0</v>
      </c>
      <c r="Q113" s="52"/>
      <c r="R113" s="71">
        <f t="shared" si="15"/>
        <v>0</v>
      </c>
      <c r="S113" s="78">
        <f>'фев 2019'!W113</f>
        <v>63.046499999999995</v>
      </c>
      <c r="T113" s="71">
        <f t="shared" si="12"/>
        <v>63.046499999999995</v>
      </c>
      <c r="U113" s="77"/>
      <c r="V113" s="52"/>
      <c r="W113" s="52">
        <f t="shared" si="13"/>
        <v>63.046499999999995</v>
      </c>
    </row>
    <row r="114" spans="1:23" ht="15" thickBot="1">
      <c r="A114" s="3">
        <v>1898961</v>
      </c>
      <c r="B114" s="83">
        <v>43400</v>
      </c>
      <c r="C114" s="4">
        <v>103</v>
      </c>
      <c r="D114" s="94">
        <v>77</v>
      </c>
      <c r="E114" s="94">
        <v>62</v>
      </c>
      <c r="F114" s="91">
        <v>15</v>
      </c>
      <c r="G114" s="4" t="s">
        <v>9</v>
      </c>
      <c r="H114" s="40">
        <f>E114-'май 2018'!E118</f>
        <v>2</v>
      </c>
      <c r="I114" s="42">
        <f>F114-'май 2018'!F118</f>
        <v>0</v>
      </c>
      <c r="J114" s="51">
        <v>62</v>
      </c>
      <c r="K114" s="51">
        <v>15</v>
      </c>
      <c r="L114">
        <f t="shared" si="16"/>
        <v>0</v>
      </c>
      <c r="M114">
        <f t="shared" si="16"/>
        <v>0</v>
      </c>
      <c r="N114" s="57">
        <f t="shared" si="10"/>
        <v>0</v>
      </c>
      <c r="O114" s="57">
        <f t="shared" si="11"/>
        <v>0</v>
      </c>
      <c r="P114" s="57">
        <f t="shared" si="14"/>
        <v>0</v>
      </c>
      <c r="Q114" s="52"/>
      <c r="R114" s="71">
        <f t="shared" si="15"/>
        <v>0</v>
      </c>
      <c r="S114" s="78">
        <f>'фев 2019'!W114</f>
        <v>12.524800000000001</v>
      </c>
      <c r="T114" s="77">
        <f t="shared" si="12"/>
        <v>12.524800000000001</v>
      </c>
      <c r="U114" s="77"/>
      <c r="V114" s="52"/>
      <c r="W114" s="52">
        <f t="shared" si="13"/>
        <v>12.524800000000001</v>
      </c>
    </row>
    <row r="115" spans="1:23" ht="15" thickBot="1">
      <c r="A115" s="3">
        <v>1897205</v>
      </c>
      <c r="B115" s="83">
        <v>43400</v>
      </c>
      <c r="C115" s="4">
        <v>104</v>
      </c>
      <c r="D115" s="94">
        <v>4813</v>
      </c>
      <c r="E115" s="94">
        <v>2694</v>
      </c>
      <c r="F115" s="91">
        <v>1964</v>
      </c>
      <c r="G115" s="4" t="s">
        <v>9</v>
      </c>
      <c r="H115" s="40">
        <f>E115-'май 2018'!E119</f>
        <v>1</v>
      </c>
      <c r="I115" s="42">
        <f>F115-'май 2018'!F119</f>
        <v>1</v>
      </c>
      <c r="J115" s="51">
        <v>2694</v>
      </c>
      <c r="K115" s="51">
        <v>1964</v>
      </c>
      <c r="L115">
        <f t="shared" si="16"/>
        <v>0</v>
      </c>
      <c r="M115">
        <f t="shared" si="16"/>
        <v>0</v>
      </c>
      <c r="N115" s="57">
        <f t="shared" si="10"/>
        <v>0</v>
      </c>
      <c r="O115" s="57">
        <f t="shared" si="11"/>
        <v>0</v>
      </c>
      <c r="P115" s="57">
        <f t="shared" si="14"/>
        <v>0</v>
      </c>
      <c r="Q115" s="52"/>
      <c r="R115" s="71">
        <f t="shared" si="15"/>
        <v>0</v>
      </c>
      <c r="S115" s="78">
        <f>'фев 2019'!W115</f>
        <v>0</v>
      </c>
      <c r="T115" s="77">
        <f t="shared" si="12"/>
        <v>0</v>
      </c>
      <c r="U115" s="77"/>
      <c r="V115" s="52"/>
      <c r="W115" s="52">
        <f t="shared" si="13"/>
        <v>0</v>
      </c>
    </row>
    <row r="116" spans="1:23" ht="15" thickBot="1">
      <c r="A116" s="3">
        <v>1897116</v>
      </c>
      <c r="B116" s="83">
        <v>43400</v>
      </c>
      <c r="C116" s="4">
        <v>105</v>
      </c>
      <c r="D116" s="94">
        <v>30270</v>
      </c>
      <c r="E116" s="94">
        <v>20072</v>
      </c>
      <c r="F116" s="91">
        <v>9981</v>
      </c>
      <c r="G116" s="4" t="s">
        <v>9</v>
      </c>
      <c r="H116" s="40">
        <f>E116-'май 2018'!E120</f>
        <v>512</v>
      </c>
      <c r="I116" s="42">
        <f>F116-'май 2018'!F120</f>
        <v>482</v>
      </c>
      <c r="J116" s="51">
        <v>20072</v>
      </c>
      <c r="K116" s="51">
        <v>9981</v>
      </c>
      <c r="L116">
        <f t="shared" si="16"/>
        <v>0</v>
      </c>
      <c r="M116">
        <f t="shared" si="16"/>
        <v>0</v>
      </c>
      <c r="N116" s="57">
        <f t="shared" si="10"/>
        <v>0</v>
      </c>
      <c r="O116" s="57">
        <f t="shared" si="11"/>
        <v>0</v>
      </c>
      <c r="P116" s="57">
        <f t="shared" si="14"/>
        <v>0</v>
      </c>
      <c r="Q116" s="52"/>
      <c r="R116" s="71">
        <f t="shared" si="15"/>
        <v>0</v>
      </c>
      <c r="S116" s="78">
        <f>'фев 2019'!W116</f>
        <v>8.5799000000000003</v>
      </c>
      <c r="T116" s="96">
        <f t="shared" si="12"/>
        <v>8.5799000000000003</v>
      </c>
      <c r="U116" s="77"/>
      <c r="V116" s="52"/>
      <c r="W116" s="52">
        <f t="shared" si="13"/>
        <v>8.5799000000000003</v>
      </c>
    </row>
    <row r="117" spans="1:23" ht="15" thickBot="1">
      <c r="A117" s="3">
        <v>1899053</v>
      </c>
      <c r="B117" s="83">
        <v>43400</v>
      </c>
      <c r="C117" s="4">
        <v>106</v>
      </c>
      <c r="D117" s="94">
        <v>8745</v>
      </c>
      <c r="E117" s="94">
        <v>6448</v>
      </c>
      <c r="F117" s="91">
        <v>2259</v>
      </c>
      <c r="G117" s="4" t="s">
        <v>9</v>
      </c>
      <c r="H117" s="40">
        <f>E117-'май 2018'!E121</f>
        <v>1318</v>
      </c>
      <c r="I117" s="42">
        <f>F117-'май 2018'!F121</f>
        <v>651</v>
      </c>
      <c r="J117" s="51">
        <v>6448</v>
      </c>
      <c r="K117" s="51">
        <v>2259</v>
      </c>
      <c r="L117">
        <f t="shared" ref="L117:M148" si="17">E117-J117</f>
        <v>0</v>
      </c>
      <c r="M117">
        <f t="shared" si="17"/>
        <v>0</v>
      </c>
      <c r="N117" s="57">
        <f t="shared" si="10"/>
        <v>0</v>
      </c>
      <c r="O117" s="57">
        <f t="shared" si="11"/>
        <v>0</v>
      </c>
      <c r="P117" s="57">
        <f t="shared" si="14"/>
        <v>0</v>
      </c>
      <c r="Q117" s="52"/>
      <c r="R117" s="71">
        <f t="shared" si="15"/>
        <v>0</v>
      </c>
      <c r="S117" s="78">
        <f>'фев 2019'!W117</f>
        <v>50.180000000000007</v>
      </c>
      <c r="T117" s="77">
        <f t="shared" si="12"/>
        <v>50.180000000000007</v>
      </c>
      <c r="U117" s="77"/>
      <c r="V117" s="52"/>
      <c r="W117" s="52">
        <f t="shared" si="13"/>
        <v>50.180000000000007</v>
      </c>
    </row>
    <row r="118" spans="1:23" ht="15" thickBot="1">
      <c r="A118" s="3">
        <v>1893680</v>
      </c>
      <c r="B118" s="83">
        <v>43400</v>
      </c>
      <c r="C118" s="4">
        <v>107</v>
      </c>
      <c r="D118" s="94">
        <v>9881</v>
      </c>
      <c r="E118" s="94">
        <v>4276</v>
      </c>
      <c r="F118" s="91">
        <v>5107</v>
      </c>
      <c r="G118" s="4" t="s">
        <v>9</v>
      </c>
      <c r="H118" s="40">
        <f>E118-'май 2018'!E122</f>
        <v>463</v>
      </c>
      <c r="I118" s="42">
        <f>F118-'май 2018'!F122</f>
        <v>567</v>
      </c>
      <c r="J118" s="51">
        <v>4276</v>
      </c>
      <c r="K118" s="51">
        <v>5107</v>
      </c>
      <c r="L118">
        <f t="shared" si="17"/>
        <v>0</v>
      </c>
      <c r="M118">
        <f t="shared" si="17"/>
        <v>0</v>
      </c>
      <c r="N118" s="57">
        <f t="shared" si="10"/>
        <v>0</v>
      </c>
      <c r="O118" s="57">
        <f t="shared" si="11"/>
        <v>0</v>
      </c>
      <c r="P118" s="57">
        <f t="shared" si="14"/>
        <v>0</v>
      </c>
      <c r="Q118" s="52"/>
      <c r="R118" s="71">
        <f t="shared" si="15"/>
        <v>0</v>
      </c>
      <c r="S118" s="78">
        <f>'фев 2019'!W118</f>
        <v>269.6746</v>
      </c>
      <c r="T118" s="77">
        <f t="shared" si="12"/>
        <v>269.6746</v>
      </c>
      <c r="U118" s="77"/>
      <c r="V118" s="52"/>
      <c r="W118" s="52">
        <f t="shared" si="13"/>
        <v>269.6746</v>
      </c>
    </row>
    <row r="119" spans="1:23" ht="15" thickBot="1">
      <c r="A119" s="3">
        <v>1897160</v>
      </c>
      <c r="B119" s="83">
        <v>43400</v>
      </c>
      <c r="C119" s="4" t="s">
        <v>21</v>
      </c>
      <c r="D119" s="94">
        <v>6152</v>
      </c>
      <c r="E119" s="92">
        <v>4844</v>
      </c>
      <c r="F119" s="90">
        <v>1315</v>
      </c>
      <c r="G119" s="4" t="s">
        <v>9</v>
      </c>
      <c r="H119" s="40">
        <f>E119-'май 2018'!E123</f>
        <v>2424</v>
      </c>
      <c r="I119" s="42">
        <f>F119-'май 2018'!F123</f>
        <v>337</v>
      </c>
      <c r="J119" s="51">
        <v>4828</v>
      </c>
      <c r="K119" s="51">
        <v>1312</v>
      </c>
      <c r="L119">
        <f t="shared" si="17"/>
        <v>16</v>
      </c>
      <c r="M119">
        <f t="shared" si="17"/>
        <v>3</v>
      </c>
      <c r="N119" s="57">
        <f t="shared" si="10"/>
        <v>98.88</v>
      </c>
      <c r="O119" s="57">
        <f t="shared" si="11"/>
        <v>6.87</v>
      </c>
      <c r="P119" s="57">
        <f t="shared" si="14"/>
        <v>105.75</v>
      </c>
      <c r="Q119" s="52"/>
      <c r="R119" s="71">
        <f t="shared" si="15"/>
        <v>108.9225</v>
      </c>
      <c r="S119" s="78">
        <f>'фев 2019'!W119</f>
        <v>831.11729999999989</v>
      </c>
      <c r="T119" s="77">
        <f t="shared" si="12"/>
        <v>940.0397999999999</v>
      </c>
      <c r="U119" s="77"/>
      <c r="V119" s="52"/>
      <c r="W119" s="52">
        <f t="shared" si="13"/>
        <v>940.0397999999999</v>
      </c>
    </row>
    <row r="120" spans="1:23" ht="15" thickBot="1">
      <c r="A120" s="3">
        <v>1899649</v>
      </c>
      <c r="B120" s="83">
        <v>43400</v>
      </c>
      <c r="C120" s="4">
        <v>108</v>
      </c>
      <c r="D120" s="94">
        <v>4040</v>
      </c>
      <c r="E120" s="94">
        <v>2671</v>
      </c>
      <c r="F120" s="91">
        <v>1080</v>
      </c>
      <c r="G120" s="4" t="s">
        <v>9</v>
      </c>
      <c r="H120" s="40">
        <f>E120-'май 2018'!E124</f>
        <v>-1748</v>
      </c>
      <c r="I120" s="42">
        <f>F120-'май 2018'!F124</f>
        <v>-111</v>
      </c>
      <c r="J120" s="51">
        <v>2671</v>
      </c>
      <c r="K120" s="51">
        <v>1080</v>
      </c>
      <c r="L120">
        <f t="shared" si="17"/>
        <v>0</v>
      </c>
      <c r="M120">
        <f t="shared" si="17"/>
        <v>0</v>
      </c>
      <c r="N120" s="57">
        <f t="shared" si="10"/>
        <v>0</v>
      </c>
      <c r="O120" s="57">
        <f t="shared" si="11"/>
        <v>0</v>
      </c>
      <c r="P120" s="57">
        <f t="shared" si="14"/>
        <v>0</v>
      </c>
      <c r="Q120" s="52"/>
      <c r="R120" s="71">
        <f t="shared" si="15"/>
        <v>0</v>
      </c>
      <c r="S120" s="78">
        <f>'фев 2019'!W120</f>
        <v>157.2501</v>
      </c>
      <c r="T120" s="77">
        <f t="shared" si="12"/>
        <v>157.2501</v>
      </c>
      <c r="U120" s="77"/>
      <c r="V120" s="52"/>
      <c r="W120" s="52">
        <f t="shared" si="13"/>
        <v>157.2501</v>
      </c>
    </row>
    <row r="121" spans="1:23" ht="15" thickBot="1">
      <c r="A121" s="3">
        <v>1853060</v>
      </c>
      <c r="B121" s="83">
        <v>43400</v>
      </c>
      <c r="C121" s="4">
        <v>109</v>
      </c>
      <c r="D121" s="94">
        <v>4516</v>
      </c>
      <c r="E121" s="94">
        <v>3224</v>
      </c>
      <c r="F121" s="91">
        <v>1048</v>
      </c>
      <c r="G121" s="4" t="s">
        <v>9</v>
      </c>
      <c r="H121" s="40">
        <f>E121-'май 2018'!E125</f>
        <v>408</v>
      </c>
      <c r="I121" s="42">
        <f>F121-'май 2018'!F125</f>
        <v>119</v>
      </c>
      <c r="J121" s="51">
        <v>3224</v>
      </c>
      <c r="K121" s="51">
        <v>1048</v>
      </c>
      <c r="L121">
        <f t="shared" si="17"/>
        <v>0</v>
      </c>
      <c r="M121">
        <f t="shared" si="17"/>
        <v>0</v>
      </c>
      <c r="N121" s="57">
        <f t="shared" si="10"/>
        <v>0</v>
      </c>
      <c r="O121" s="57">
        <f t="shared" si="11"/>
        <v>0</v>
      </c>
      <c r="P121" s="57">
        <f t="shared" si="14"/>
        <v>0</v>
      </c>
      <c r="Q121" s="52"/>
      <c r="R121" s="102">
        <f t="shared" si="15"/>
        <v>0</v>
      </c>
      <c r="S121" s="104">
        <f>'фев 2019'!W121</f>
        <v>568.19950000000006</v>
      </c>
      <c r="T121" s="96">
        <f t="shared" si="12"/>
        <v>568.19950000000006</v>
      </c>
      <c r="U121" s="62">
        <v>600</v>
      </c>
      <c r="V121" s="52">
        <f>U121-T121</f>
        <v>31.800499999999943</v>
      </c>
      <c r="W121" s="52">
        <f t="shared" si="13"/>
        <v>-31.800499999999943</v>
      </c>
    </row>
    <row r="122" spans="1:23" ht="15" thickBot="1">
      <c r="A122" s="3">
        <v>1740051</v>
      </c>
      <c r="B122" s="83">
        <v>43400</v>
      </c>
      <c r="C122" s="4">
        <v>110</v>
      </c>
      <c r="D122" s="94">
        <v>2969</v>
      </c>
      <c r="E122" s="94">
        <v>2285</v>
      </c>
      <c r="F122" s="91">
        <v>656</v>
      </c>
      <c r="G122" s="4" t="s">
        <v>9</v>
      </c>
      <c r="H122" s="40">
        <f>E122-'май 2018'!E126</f>
        <v>211</v>
      </c>
      <c r="I122" s="42">
        <f>F122-'май 2018'!F126</f>
        <v>62</v>
      </c>
      <c r="J122" s="51">
        <v>2285</v>
      </c>
      <c r="K122" s="51">
        <v>656</v>
      </c>
      <c r="L122">
        <f t="shared" si="17"/>
        <v>0</v>
      </c>
      <c r="M122">
        <f t="shared" si="17"/>
        <v>0</v>
      </c>
      <c r="N122" s="57">
        <f t="shared" si="10"/>
        <v>0</v>
      </c>
      <c r="O122" s="57">
        <f t="shared" si="11"/>
        <v>0</v>
      </c>
      <c r="P122" s="57">
        <f t="shared" si="14"/>
        <v>0</v>
      </c>
      <c r="Q122" s="52"/>
      <c r="R122" s="71">
        <f t="shared" si="15"/>
        <v>0</v>
      </c>
      <c r="S122" s="78">
        <f>'фев 2019'!W122</f>
        <v>-43.575800000000072</v>
      </c>
      <c r="T122" s="87">
        <f t="shared" si="12"/>
        <v>-43.575800000000072</v>
      </c>
      <c r="U122" s="77"/>
      <c r="V122" s="52">
        <f>U122-T122</f>
        <v>43.575800000000072</v>
      </c>
      <c r="W122" s="52">
        <f t="shared" si="13"/>
        <v>-43.575800000000072</v>
      </c>
    </row>
    <row r="123" spans="1:23" ht="15" thickBot="1">
      <c r="A123" s="3">
        <v>1844087</v>
      </c>
      <c r="B123" s="83">
        <v>43400</v>
      </c>
      <c r="C123" s="4">
        <v>111</v>
      </c>
      <c r="D123" s="94">
        <v>16997</v>
      </c>
      <c r="E123" s="94">
        <v>11619</v>
      </c>
      <c r="F123" s="91">
        <v>4270</v>
      </c>
      <c r="G123" s="4" t="s">
        <v>9</v>
      </c>
      <c r="H123" s="40">
        <f>E123-'май 2018'!E127</f>
        <v>2318</v>
      </c>
      <c r="I123" s="42">
        <f>F123-'май 2018'!F127</f>
        <v>830</v>
      </c>
      <c r="J123" s="51">
        <v>11425</v>
      </c>
      <c r="K123" s="51">
        <v>4141</v>
      </c>
      <c r="L123">
        <f t="shared" si="17"/>
        <v>194</v>
      </c>
      <c r="M123">
        <f t="shared" si="17"/>
        <v>129</v>
      </c>
      <c r="N123" s="57">
        <f t="shared" si="10"/>
        <v>1198.9199999999998</v>
      </c>
      <c r="O123" s="57">
        <f t="shared" si="11"/>
        <v>295.41000000000003</v>
      </c>
      <c r="P123" s="57">
        <f t="shared" si="14"/>
        <v>1494.33</v>
      </c>
      <c r="Q123" s="52"/>
      <c r="R123" s="102">
        <f t="shared" si="15"/>
        <v>1539.1598999999999</v>
      </c>
      <c r="S123" s="104">
        <f>'фев 2019'!W123</f>
        <v>1922.9893999999999</v>
      </c>
      <c r="T123" s="97">
        <f t="shared" si="12"/>
        <v>3462.1493</v>
      </c>
      <c r="U123" s="62">
        <v>1923</v>
      </c>
      <c r="V123" s="52">
        <f>U123-T123</f>
        <v>-1539.1493</v>
      </c>
      <c r="W123" s="52">
        <f t="shared" si="13"/>
        <v>1539.1493</v>
      </c>
    </row>
    <row r="124" spans="1:23" ht="15" thickBot="1">
      <c r="A124" s="3">
        <v>1740041</v>
      </c>
      <c r="B124" s="83">
        <v>43400</v>
      </c>
      <c r="C124" s="4">
        <v>112</v>
      </c>
      <c r="D124" s="94">
        <v>14839</v>
      </c>
      <c r="E124" s="94">
        <v>7835</v>
      </c>
      <c r="F124" s="91">
        <v>6780</v>
      </c>
      <c r="G124" s="4" t="s">
        <v>9</v>
      </c>
      <c r="H124" s="40">
        <f>E124-'май 2018'!E128</f>
        <v>1131</v>
      </c>
      <c r="I124" s="42">
        <f>F124-'май 2018'!F128</f>
        <v>929</v>
      </c>
      <c r="J124" s="51">
        <v>7835</v>
      </c>
      <c r="K124" s="51">
        <v>6780</v>
      </c>
      <c r="L124">
        <f t="shared" si="17"/>
        <v>0</v>
      </c>
      <c r="M124">
        <f t="shared" si="17"/>
        <v>0</v>
      </c>
      <c r="N124" s="57">
        <f t="shared" si="10"/>
        <v>0</v>
      </c>
      <c r="O124" s="57">
        <f t="shared" si="11"/>
        <v>0</v>
      </c>
      <c r="P124" s="57">
        <f t="shared" si="14"/>
        <v>0</v>
      </c>
      <c r="Q124" s="52"/>
      <c r="R124" s="81">
        <f t="shared" si="15"/>
        <v>0</v>
      </c>
      <c r="S124" s="78">
        <f>'фев 2019'!W124</f>
        <v>6.3653999999999993</v>
      </c>
      <c r="T124" s="96">
        <f t="shared" si="12"/>
        <v>6.3653999999999993</v>
      </c>
      <c r="U124" s="77"/>
      <c r="V124" s="52"/>
      <c r="W124" s="52">
        <f t="shared" si="13"/>
        <v>6.3653999999999993</v>
      </c>
    </row>
    <row r="125" spans="1:23" ht="27" thickBot="1">
      <c r="A125" s="3">
        <v>2824151</v>
      </c>
      <c r="B125" s="83">
        <v>43400</v>
      </c>
      <c r="C125" s="4" t="s">
        <v>22</v>
      </c>
      <c r="D125" s="94">
        <v>3316</v>
      </c>
      <c r="E125" s="94">
        <v>1939</v>
      </c>
      <c r="F125" s="91">
        <v>1377</v>
      </c>
      <c r="G125" s="56" t="s">
        <v>9</v>
      </c>
      <c r="H125" s="65">
        <f>E125-'май 2018'!E130</f>
        <v>731</v>
      </c>
      <c r="I125" s="66">
        <f>F125-'май 2018'!F130</f>
        <v>571</v>
      </c>
      <c r="J125" s="51">
        <v>1939</v>
      </c>
      <c r="K125" s="51">
        <v>1377</v>
      </c>
      <c r="L125">
        <f t="shared" si="17"/>
        <v>0</v>
      </c>
      <c r="M125">
        <f t="shared" si="17"/>
        <v>0</v>
      </c>
      <c r="N125" s="57">
        <f t="shared" si="10"/>
        <v>0</v>
      </c>
      <c r="O125" s="57">
        <f t="shared" si="11"/>
        <v>0</v>
      </c>
      <c r="P125" s="57">
        <f t="shared" si="14"/>
        <v>0</v>
      </c>
      <c r="Q125" s="52"/>
      <c r="R125" s="102">
        <f t="shared" si="15"/>
        <v>0</v>
      </c>
      <c r="S125" s="104">
        <f>'фев 2019'!W125</f>
        <v>256.67380000000009</v>
      </c>
      <c r="T125" s="96">
        <f>R125+S125</f>
        <v>256.67380000000009</v>
      </c>
      <c r="U125" s="77"/>
      <c r="V125" s="52"/>
      <c r="W125" s="52">
        <f t="shared" si="13"/>
        <v>256.67380000000009</v>
      </c>
    </row>
    <row r="126" spans="1:23" ht="15" thickBot="1">
      <c r="A126" s="3">
        <v>1828071</v>
      </c>
      <c r="B126" s="83">
        <v>43400</v>
      </c>
      <c r="C126" s="4">
        <v>114</v>
      </c>
      <c r="D126" s="94">
        <v>8146</v>
      </c>
      <c r="E126" s="94">
        <v>5430</v>
      </c>
      <c r="F126" s="91">
        <v>2495</v>
      </c>
      <c r="G126" s="4" t="s">
        <v>9</v>
      </c>
      <c r="H126" s="40">
        <f>E126-'май 2018'!E131</f>
        <v>524</v>
      </c>
      <c r="I126" s="42">
        <f>F126-'май 2018'!F131</f>
        <v>281</v>
      </c>
      <c r="J126" s="51">
        <v>5430</v>
      </c>
      <c r="K126" s="51">
        <v>2495</v>
      </c>
      <c r="L126">
        <f t="shared" si="17"/>
        <v>0</v>
      </c>
      <c r="M126">
        <f t="shared" si="17"/>
        <v>0</v>
      </c>
      <c r="N126" s="57">
        <f t="shared" si="10"/>
        <v>0</v>
      </c>
      <c r="O126" s="57">
        <f t="shared" si="11"/>
        <v>0</v>
      </c>
      <c r="P126" s="57">
        <f t="shared" si="14"/>
        <v>0</v>
      </c>
      <c r="Q126" s="52"/>
      <c r="R126" s="81">
        <f t="shared" si="15"/>
        <v>0</v>
      </c>
      <c r="S126" s="104">
        <f>'фев 2019'!W126</f>
        <v>1041.6569</v>
      </c>
      <c r="T126" s="96">
        <f t="shared" si="12"/>
        <v>1041.6569</v>
      </c>
      <c r="U126" s="62">
        <f>T126</f>
        <v>1041.6569</v>
      </c>
      <c r="V126" s="52"/>
      <c r="W126" s="52">
        <f t="shared" si="13"/>
        <v>0</v>
      </c>
    </row>
    <row r="127" spans="1:23" ht="15" thickBot="1">
      <c r="A127" s="3">
        <v>1893485</v>
      </c>
      <c r="B127" s="83">
        <v>43400</v>
      </c>
      <c r="C127" s="4">
        <v>115</v>
      </c>
      <c r="D127" s="94">
        <v>11610</v>
      </c>
      <c r="E127" s="94">
        <v>7937</v>
      </c>
      <c r="F127" s="91">
        <v>3717</v>
      </c>
      <c r="G127" s="4" t="s">
        <v>9</v>
      </c>
      <c r="H127" s="40">
        <f>E127-'май 2018'!E132</f>
        <v>1002</v>
      </c>
      <c r="I127" s="42">
        <f>F127-'май 2018'!F132</f>
        <v>456</v>
      </c>
      <c r="J127" s="51">
        <v>7857</v>
      </c>
      <c r="K127" s="51">
        <v>3664</v>
      </c>
      <c r="L127">
        <f t="shared" si="17"/>
        <v>80</v>
      </c>
      <c r="M127">
        <f t="shared" si="17"/>
        <v>53</v>
      </c>
      <c r="N127" s="57">
        <f t="shared" si="10"/>
        <v>494.4</v>
      </c>
      <c r="O127" s="57">
        <f t="shared" si="11"/>
        <v>121.37</v>
      </c>
      <c r="P127" s="57">
        <f t="shared" si="14"/>
        <v>615.77</v>
      </c>
      <c r="Q127" s="52"/>
      <c r="R127" s="102">
        <f t="shared" si="15"/>
        <v>634.24310000000003</v>
      </c>
      <c r="S127" s="104">
        <f>'фев 2019'!W127</f>
        <v>0</v>
      </c>
      <c r="T127" s="96">
        <f t="shared" si="12"/>
        <v>634.24310000000003</v>
      </c>
      <c r="U127" s="62">
        <f>T127</f>
        <v>634.24310000000003</v>
      </c>
      <c r="V127" s="52"/>
      <c r="W127" s="52">
        <f t="shared" si="13"/>
        <v>0</v>
      </c>
    </row>
    <row r="128" spans="1:23" ht="15" thickBot="1">
      <c r="A128" s="3">
        <v>1898971</v>
      </c>
      <c r="B128" s="83">
        <v>43400</v>
      </c>
      <c r="C128" s="4">
        <v>116</v>
      </c>
      <c r="D128" s="94">
        <v>5145</v>
      </c>
      <c r="E128" s="94">
        <v>3720</v>
      </c>
      <c r="F128" s="91">
        <v>1349</v>
      </c>
      <c r="G128" s="4" t="s">
        <v>9</v>
      </c>
      <c r="H128" s="40">
        <f>E128-'май 2018'!E133</f>
        <v>466</v>
      </c>
      <c r="I128" s="42">
        <f>F128-'май 2018'!F133</f>
        <v>155</v>
      </c>
      <c r="J128" s="51">
        <v>3718</v>
      </c>
      <c r="K128" s="51">
        <v>1347</v>
      </c>
      <c r="L128">
        <f t="shared" si="17"/>
        <v>2</v>
      </c>
      <c r="M128">
        <f t="shared" si="17"/>
        <v>2</v>
      </c>
      <c r="N128" s="57">
        <f t="shared" si="10"/>
        <v>12.36</v>
      </c>
      <c r="O128" s="57">
        <f t="shared" si="11"/>
        <v>4.58</v>
      </c>
      <c r="P128" s="57">
        <f t="shared" si="14"/>
        <v>16.939999999999998</v>
      </c>
      <c r="Q128" s="52"/>
      <c r="R128" s="71">
        <f t="shared" si="15"/>
        <v>17.448199999999996</v>
      </c>
      <c r="S128" s="78">
        <f>'фев 2019'!W128</f>
        <v>80.968299999999999</v>
      </c>
      <c r="T128" s="96">
        <f t="shared" si="12"/>
        <v>98.416499999999999</v>
      </c>
      <c r="U128" s="77"/>
      <c r="V128" s="52"/>
      <c r="W128" s="52">
        <f t="shared" si="13"/>
        <v>98.416499999999999</v>
      </c>
    </row>
    <row r="129" spans="1:23" ht="15" thickBot="1">
      <c r="A129" s="3">
        <v>1853943</v>
      </c>
      <c r="B129" s="83">
        <v>43400</v>
      </c>
      <c r="C129" s="4">
        <v>117</v>
      </c>
      <c r="D129" s="94">
        <v>2912</v>
      </c>
      <c r="E129" s="94">
        <v>1675</v>
      </c>
      <c r="F129" s="91">
        <v>977</v>
      </c>
      <c r="G129" s="4" t="s">
        <v>9</v>
      </c>
      <c r="H129" s="40">
        <f>E129-'май 2018'!E134</f>
        <v>607</v>
      </c>
      <c r="I129" s="42">
        <f>F129-'май 2018'!F134</f>
        <v>392</v>
      </c>
      <c r="J129" s="51">
        <v>1665</v>
      </c>
      <c r="K129" s="51">
        <v>975</v>
      </c>
      <c r="L129">
        <f t="shared" si="17"/>
        <v>10</v>
      </c>
      <c r="M129">
        <f t="shared" si="17"/>
        <v>2</v>
      </c>
      <c r="N129" s="57">
        <f t="shared" si="10"/>
        <v>61.8</v>
      </c>
      <c r="O129" s="57">
        <f t="shared" si="11"/>
        <v>4.58</v>
      </c>
      <c r="P129" s="57">
        <f t="shared" si="14"/>
        <v>66.38</v>
      </c>
      <c r="Q129" s="52"/>
      <c r="R129" s="71">
        <f t="shared" si="15"/>
        <v>68.371399999999994</v>
      </c>
      <c r="S129" s="78">
        <f>'фев 2019'!W129</f>
        <v>0</v>
      </c>
      <c r="T129" s="96">
        <f t="shared" si="12"/>
        <v>68.371399999999994</v>
      </c>
      <c r="U129" s="77"/>
      <c r="V129" s="52"/>
      <c r="W129" s="52">
        <f t="shared" si="13"/>
        <v>68.371399999999994</v>
      </c>
    </row>
    <row r="130" spans="1:23" ht="15" thickBot="1">
      <c r="A130" s="3">
        <v>1893475</v>
      </c>
      <c r="B130" s="83">
        <v>43400</v>
      </c>
      <c r="C130" s="4">
        <v>118</v>
      </c>
      <c r="D130" s="94">
        <v>4231</v>
      </c>
      <c r="E130" s="94">
        <v>2535</v>
      </c>
      <c r="F130" s="91">
        <v>1595</v>
      </c>
      <c r="G130" s="4" t="s">
        <v>9</v>
      </c>
      <c r="H130" s="40">
        <f>E130-'май 2018'!E135</f>
        <v>201</v>
      </c>
      <c r="I130" s="42">
        <f>F130-'май 2018'!F135</f>
        <v>129</v>
      </c>
      <c r="J130" s="51">
        <v>2535</v>
      </c>
      <c r="K130" s="51">
        <v>1595</v>
      </c>
      <c r="L130">
        <f t="shared" si="17"/>
        <v>0</v>
      </c>
      <c r="M130">
        <f t="shared" si="17"/>
        <v>0</v>
      </c>
      <c r="N130" s="57">
        <f t="shared" si="10"/>
        <v>0</v>
      </c>
      <c r="O130" s="57">
        <f t="shared" si="11"/>
        <v>0</v>
      </c>
      <c r="P130" s="57">
        <f t="shared" si="14"/>
        <v>0</v>
      </c>
      <c r="Q130" s="52"/>
      <c r="R130" s="102">
        <f t="shared" si="15"/>
        <v>0</v>
      </c>
      <c r="S130" s="104">
        <f>'фев 2019'!W130</f>
        <v>155.35399999999996</v>
      </c>
      <c r="T130" s="96">
        <f t="shared" si="12"/>
        <v>155.35399999999996</v>
      </c>
      <c r="U130" s="62">
        <f>T130</f>
        <v>155.35399999999996</v>
      </c>
      <c r="V130" s="52"/>
      <c r="W130" s="52">
        <f t="shared" si="13"/>
        <v>0</v>
      </c>
    </row>
    <row r="131" spans="1:23" ht="15" thickBot="1">
      <c r="A131" s="3">
        <v>1897276</v>
      </c>
      <c r="B131" s="83">
        <v>43400</v>
      </c>
      <c r="C131" s="4">
        <v>119</v>
      </c>
      <c r="D131" s="94">
        <v>21684</v>
      </c>
      <c r="E131" s="94">
        <v>13056</v>
      </c>
      <c r="F131" s="91">
        <v>6898</v>
      </c>
      <c r="G131" s="4" t="s">
        <v>9</v>
      </c>
      <c r="H131" s="40">
        <f>E131-'май 2018'!E136</f>
        <v>3064</v>
      </c>
      <c r="I131" s="42">
        <f>F131-'май 2018'!F136</f>
        <v>1704</v>
      </c>
      <c r="J131" s="51">
        <v>12567</v>
      </c>
      <c r="K131" s="51">
        <v>6597</v>
      </c>
      <c r="L131">
        <f t="shared" si="17"/>
        <v>489</v>
      </c>
      <c r="M131">
        <f t="shared" si="17"/>
        <v>301</v>
      </c>
      <c r="N131" s="57">
        <f t="shared" si="10"/>
        <v>3022.02</v>
      </c>
      <c r="O131" s="57">
        <f t="shared" si="11"/>
        <v>689.29</v>
      </c>
      <c r="P131" s="57">
        <f t="shared" si="14"/>
        <v>3711.31</v>
      </c>
      <c r="Q131" s="52">
        <f>'фев 2019'!V131</f>
        <v>0.65340000000014697</v>
      </c>
      <c r="R131" s="102">
        <f>P131+P131*3%-Q131</f>
        <v>3821.9958999999999</v>
      </c>
      <c r="S131" s="104">
        <v>0</v>
      </c>
      <c r="T131" s="96">
        <f>R131+S131</f>
        <v>3821.9958999999999</v>
      </c>
      <c r="U131" s="62">
        <v>3830</v>
      </c>
      <c r="V131" s="52">
        <f>U131-T131</f>
        <v>8.0041000000001077</v>
      </c>
      <c r="W131" s="52">
        <f t="shared" si="13"/>
        <v>-8.0041000000001077</v>
      </c>
    </row>
    <row r="132" spans="1:23" ht="15" thickBot="1">
      <c r="A132" s="3">
        <v>1899038</v>
      </c>
      <c r="B132" s="83">
        <v>43400</v>
      </c>
      <c r="C132" s="4">
        <v>120</v>
      </c>
      <c r="D132" s="94">
        <v>2673</v>
      </c>
      <c r="E132" s="94">
        <v>2024</v>
      </c>
      <c r="F132" s="91">
        <v>647</v>
      </c>
      <c r="G132" s="4" t="s">
        <v>9</v>
      </c>
      <c r="H132" s="40">
        <f>E132-'май 2018'!E137</f>
        <v>111</v>
      </c>
      <c r="I132" s="42">
        <f>F132-'май 2018'!F137</f>
        <v>36</v>
      </c>
      <c r="J132" s="51">
        <v>2024</v>
      </c>
      <c r="K132" s="51">
        <v>647</v>
      </c>
      <c r="L132">
        <f t="shared" si="17"/>
        <v>0</v>
      </c>
      <c r="M132">
        <f t="shared" si="17"/>
        <v>0</v>
      </c>
      <c r="N132" s="57">
        <f t="shared" si="10"/>
        <v>0</v>
      </c>
      <c r="O132" s="57">
        <f t="shared" si="11"/>
        <v>0</v>
      </c>
      <c r="P132" s="57">
        <f t="shared" si="14"/>
        <v>0</v>
      </c>
      <c r="Q132" s="52"/>
      <c r="R132" s="71">
        <f t="shared" si="15"/>
        <v>0</v>
      </c>
      <c r="S132" s="78">
        <f>'фев 2019'!W132</f>
        <v>169.7749</v>
      </c>
      <c r="T132" s="77">
        <f t="shared" si="12"/>
        <v>169.7749</v>
      </c>
      <c r="U132" s="77"/>
      <c r="V132" s="52"/>
      <c r="W132" s="52">
        <f t="shared" si="13"/>
        <v>169.7749</v>
      </c>
    </row>
    <row r="133" spans="1:23" ht="15" thickBot="1">
      <c r="A133" s="3">
        <v>1897322</v>
      </c>
      <c r="B133" s="83">
        <v>43400</v>
      </c>
      <c r="C133" s="4">
        <v>121</v>
      </c>
      <c r="D133" s="94">
        <v>3353</v>
      </c>
      <c r="E133" s="94">
        <v>2320</v>
      </c>
      <c r="F133" s="91">
        <v>982</v>
      </c>
      <c r="G133" s="4" t="s">
        <v>9</v>
      </c>
      <c r="H133" s="40">
        <f>E133-'май 2018'!E138</f>
        <v>349</v>
      </c>
      <c r="I133" s="42">
        <f>F133-'май 2018'!F138</f>
        <v>163</v>
      </c>
      <c r="J133" s="51">
        <v>2320</v>
      </c>
      <c r="K133" s="51">
        <v>982</v>
      </c>
      <c r="L133">
        <f t="shared" si="17"/>
        <v>0</v>
      </c>
      <c r="M133">
        <f t="shared" si="17"/>
        <v>0</v>
      </c>
      <c r="N133" s="57">
        <f t="shared" si="10"/>
        <v>0</v>
      </c>
      <c r="O133" s="57">
        <f t="shared" si="11"/>
        <v>0</v>
      </c>
      <c r="P133" s="57">
        <f t="shared" si="14"/>
        <v>0</v>
      </c>
      <c r="Q133" s="52"/>
      <c r="R133" s="71">
        <f t="shared" si="15"/>
        <v>0</v>
      </c>
      <c r="S133" s="78">
        <f>'фев 2019'!W133</f>
        <v>0</v>
      </c>
      <c r="T133" s="77">
        <f t="shared" si="12"/>
        <v>0</v>
      </c>
      <c r="U133" s="77"/>
      <c r="V133" s="52"/>
      <c r="W133" s="52">
        <f t="shared" si="13"/>
        <v>0</v>
      </c>
    </row>
    <row r="134" spans="1:23" ht="15" thickBot="1">
      <c r="A134" s="3">
        <v>1898412</v>
      </c>
      <c r="B134" s="83">
        <v>43400</v>
      </c>
      <c r="C134" s="4" t="s">
        <v>23</v>
      </c>
      <c r="D134" s="94">
        <v>1924</v>
      </c>
      <c r="E134" s="94">
        <v>1462</v>
      </c>
      <c r="F134" s="91">
        <v>390</v>
      </c>
      <c r="G134" s="4" t="s">
        <v>9</v>
      </c>
      <c r="H134" s="40">
        <f>E134-'май 2018'!E139</f>
        <v>-6451</v>
      </c>
      <c r="I134" s="42">
        <f>F134-'май 2018'!F139</f>
        <v>-3027</v>
      </c>
      <c r="J134" s="51">
        <v>1461</v>
      </c>
      <c r="K134" s="51">
        <v>390</v>
      </c>
      <c r="L134">
        <f t="shared" si="17"/>
        <v>1</v>
      </c>
      <c r="M134">
        <f t="shared" si="17"/>
        <v>0</v>
      </c>
      <c r="N134" s="57">
        <f t="shared" si="10"/>
        <v>6.18</v>
      </c>
      <c r="O134" s="57">
        <f t="shared" si="11"/>
        <v>0</v>
      </c>
      <c r="P134" s="57">
        <f t="shared" si="14"/>
        <v>6.18</v>
      </c>
      <c r="Q134" s="52">
        <f>'фев 2019'!V134</f>
        <v>14.692700000000002</v>
      </c>
      <c r="R134" s="71">
        <f t="shared" si="15"/>
        <v>-8.3273000000000028</v>
      </c>
      <c r="S134" s="78">
        <v>0</v>
      </c>
      <c r="T134" s="100">
        <f t="shared" si="12"/>
        <v>-8.3273000000000028</v>
      </c>
      <c r="U134" s="77"/>
      <c r="V134" s="52"/>
      <c r="W134" s="52">
        <f t="shared" si="13"/>
        <v>-8.3273000000000028</v>
      </c>
    </row>
    <row r="135" spans="1:23" ht="15" thickBot="1">
      <c r="A135" s="3">
        <v>1899090</v>
      </c>
      <c r="B135" s="83">
        <v>43400</v>
      </c>
      <c r="C135" s="4">
        <v>122</v>
      </c>
      <c r="D135" s="94">
        <v>12775</v>
      </c>
      <c r="E135" s="94">
        <v>8839</v>
      </c>
      <c r="F135" s="91">
        <v>3837</v>
      </c>
      <c r="G135" s="4" t="s">
        <v>9</v>
      </c>
      <c r="H135" s="40">
        <f>E135-'май 2018'!E140</f>
        <v>7437</v>
      </c>
      <c r="I135" s="42">
        <f>F135-'май 2018'!F140</f>
        <v>3459</v>
      </c>
      <c r="J135" s="51">
        <v>8839</v>
      </c>
      <c r="K135" s="51">
        <v>3837</v>
      </c>
      <c r="L135">
        <f t="shared" si="17"/>
        <v>0</v>
      </c>
      <c r="M135">
        <f t="shared" si="17"/>
        <v>0</v>
      </c>
      <c r="N135" s="57">
        <f t="shared" si="10"/>
        <v>0</v>
      </c>
      <c r="O135" s="57">
        <f t="shared" si="11"/>
        <v>0</v>
      </c>
      <c r="P135" s="57">
        <f t="shared" si="14"/>
        <v>0</v>
      </c>
      <c r="Q135" s="52"/>
      <c r="R135" s="71">
        <f>P135+P135*3%</f>
        <v>0</v>
      </c>
      <c r="S135" s="78">
        <f>'фев 2019'!W135</f>
        <v>137.03120000000001</v>
      </c>
      <c r="T135" s="77">
        <f t="shared" si="12"/>
        <v>137.03120000000001</v>
      </c>
      <c r="U135" s="77"/>
      <c r="V135" s="52"/>
      <c r="W135" s="52">
        <f t="shared" si="13"/>
        <v>137.03120000000001</v>
      </c>
    </row>
    <row r="136" spans="1:23" ht="15" thickBot="1">
      <c r="A136" s="3">
        <v>1893707</v>
      </c>
      <c r="B136" s="83">
        <v>43400</v>
      </c>
      <c r="C136" s="4">
        <v>123</v>
      </c>
      <c r="D136" s="94">
        <v>8828</v>
      </c>
      <c r="E136" s="94">
        <v>4197</v>
      </c>
      <c r="F136" s="91">
        <v>3934</v>
      </c>
      <c r="G136" s="4" t="s">
        <v>9</v>
      </c>
      <c r="H136" s="40">
        <f>E136-'май 2018'!E141</f>
        <v>548</v>
      </c>
      <c r="I136" s="42">
        <f>F136-'май 2018'!F141</f>
        <v>468</v>
      </c>
      <c r="J136" s="51">
        <v>4197</v>
      </c>
      <c r="K136" s="51">
        <v>3934</v>
      </c>
      <c r="L136">
        <f t="shared" si="17"/>
        <v>0</v>
      </c>
      <c r="M136">
        <f t="shared" si="17"/>
        <v>0</v>
      </c>
      <c r="N136" s="57">
        <f t="shared" ref="N136:N198" si="18">L136*6.18</f>
        <v>0</v>
      </c>
      <c r="O136" s="57">
        <f t="shared" ref="O136:O198" si="19">M136*2.29</f>
        <v>0</v>
      </c>
      <c r="P136" s="57">
        <f t="shared" si="14"/>
        <v>0</v>
      </c>
      <c r="Q136" s="52"/>
      <c r="R136" s="71">
        <f t="shared" si="15"/>
        <v>0</v>
      </c>
      <c r="S136" s="78">
        <f>'фев 2019'!W136</f>
        <v>389.84469999999999</v>
      </c>
      <c r="T136" s="77">
        <f t="shared" si="12"/>
        <v>389.84469999999999</v>
      </c>
      <c r="U136" s="77"/>
      <c r="V136" s="52"/>
      <c r="W136" s="52">
        <f t="shared" si="13"/>
        <v>389.84469999999999</v>
      </c>
    </row>
    <row r="137" spans="1:23" ht="15" thickBot="1">
      <c r="A137" s="3">
        <v>1897603</v>
      </c>
      <c r="B137" s="83">
        <v>43400</v>
      </c>
      <c r="C137" s="4" t="s">
        <v>24</v>
      </c>
      <c r="D137" s="94">
        <v>146</v>
      </c>
      <c r="E137" s="94">
        <v>72</v>
      </c>
      <c r="F137" s="91">
        <v>28</v>
      </c>
      <c r="G137" s="4" t="s">
        <v>9</v>
      </c>
      <c r="H137" s="40">
        <f>E137-'май 2018'!E142</f>
        <v>0</v>
      </c>
      <c r="I137" s="42">
        <f>F137-'май 2018'!F142</f>
        <v>0</v>
      </c>
      <c r="J137" s="51">
        <v>72</v>
      </c>
      <c r="K137" s="51">
        <v>28</v>
      </c>
      <c r="L137">
        <f t="shared" si="17"/>
        <v>0</v>
      </c>
      <c r="M137">
        <f t="shared" si="17"/>
        <v>0</v>
      </c>
      <c r="N137" s="57">
        <f t="shared" si="18"/>
        <v>0</v>
      </c>
      <c r="O137" s="57">
        <f t="shared" si="19"/>
        <v>0</v>
      </c>
      <c r="P137" s="57">
        <f t="shared" si="14"/>
        <v>0</v>
      </c>
      <c r="Q137" s="52"/>
      <c r="R137" s="71">
        <f t="shared" si="15"/>
        <v>0</v>
      </c>
      <c r="S137" s="78">
        <f>'фев 2019'!W137</f>
        <v>0</v>
      </c>
      <c r="T137" s="77">
        <f t="shared" ref="T137:T200" si="20">R137+S137</f>
        <v>0</v>
      </c>
      <c r="U137" s="77"/>
      <c r="V137" s="52"/>
      <c r="W137" s="52">
        <f t="shared" ref="W137:W200" si="21">T137-U137</f>
        <v>0</v>
      </c>
    </row>
    <row r="138" spans="1:23" ht="15" thickBot="1">
      <c r="A138" s="3">
        <v>1899008</v>
      </c>
      <c r="B138" s="83">
        <v>43400</v>
      </c>
      <c r="C138" s="4">
        <v>124</v>
      </c>
      <c r="D138" s="94">
        <v>24877</v>
      </c>
      <c r="E138" s="94">
        <v>11869</v>
      </c>
      <c r="F138" s="91">
        <v>9237</v>
      </c>
      <c r="G138" s="4" t="s">
        <v>9</v>
      </c>
      <c r="H138" s="40">
        <f>E138-'май 2018'!E143</f>
        <v>377</v>
      </c>
      <c r="I138" s="42">
        <f>F138-'май 2018'!F143</f>
        <v>360</v>
      </c>
      <c r="J138" s="51">
        <v>11869</v>
      </c>
      <c r="K138" s="51">
        <v>9237</v>
      </c>
      <c r="L138">
        <f t="shared" si="17"/>
        <v>0</v>
      </c>
      <c r="M138">
        <f t="shared" si="17"/>
        <v>0</v>
      </c>
      <c r="N138" s="57">
        <f t="shared" si="18"/>
        <v>0</v>
      </c>
      <c r="O138" s="57">
        <f t="shared" si="19"/>
        <v>0</v>
      </c>
      <c r="P138" s="57">
        <f t="shared" si="14"/>
        <v>0</v>
      </c>
      <c r="Q138" s="52"/>
      <c r="R138" s="71">
        <f t="shared" si="15"/>
        <v>0</v>
      </c>
      <c r="S138" s="78">
        <f>'фев 2019'!W138</f>
        <v>565.63240000000008</v>
      </c>
      <c r="T138" s="77">
        <f t="shared" si="20"/>
        <v>565.63240000000008</v>
      </c>
      <c r="U138" s="77"/>
      <c r="V138" s="52"/>
      <c r="W138" s="52">
        <f t="shared" si="21"/>
        <v>565.63240000000008</v>
      </c>
    </row>
    <row r="139" spans="1:23" ht="15" thickBot="1">
      <c r="A139" s="3">
        <v>1832288</v>
      </c>
      <c r="B139" s="83">
        <v>43400</v>
      </c>
      <c r="C139" s="4">
        <v>125</v>
      </c>
      <c r="D139" s="94">
        <v>1211</v>
      </c>
      <c r="E139" s="94">
        <v>966</v>
      </c>
      <c r="F139" s="91">
        <v>223</v>
      </c>
      <c r="G139" s="64" t="s">
        <v>9</v>
      </c>
      <c r="H139" s="40">
        <f>E139-'май 2018'!E144</f>
        <v>6</v>
      </c>
      <c r="I139" s="42">
        <f>F139-'май 2018'!F144</f>
        <v>0</v>
      </c>
      <c r="J139" s="51">
        <v>966</v>
      </c>
      <c r="K139" s="51">
        <v>223</v>
      </c>
      <c r="L139">
        <f t="shared" si="17"/>
        <v>0</v>
      </c>
      <c r="M139">
        <f t="shared" si="17"/>
        <v>0</v>
      </c>
      <c r="N139" s="57">
        <f t="shared" si="18"/>
        <v>0</v>
      </c>
      <c r="O139" s="57">
        <f t="shared" si="19"/>
        <v>0</v>
      </c>
      <c r="P139" s="57">
        <f t="shared" ref="P139:P202" si="22">N139+O139</f>
        <v>0</v>
      </c>
      <c r="Q139" s="52"/>
      <c r="R139" s="71">
        <f t="shared" ref="R139:R202" si="23">P139+P139*3%-Q139</f>
        <v>0</v>
      </c>
      <c r="S139" s="78">
        <f>'фев 2019'!W139</f>
        <v>12.524800000000001</v>
      </c>
      <c r="T139" s="96">
        <f t="shared" si="20"/>
        <v>12.524800000000001</v>
      </c>
      <c r="U139" s="77"/>
      <c r="V139" s="52"/>
      <c r="W139" s="52">
        <f t="shared" si="21"/>
        <v>12.524800000000001</v>
      </c>
    </row>
    <row r="140" spans="1:23" ht="15" thickBot="1">
      <c r="A140" s="3">
        <v>1897580</v>
      </c>
      <c r="B140" s="83">
        <v>43400</v>
      </c>
      <c r="C140" s="4">
        <v>126</v>
      </c>
      <c r="D140" s="94">
        <v>3</v>
      </c>
      <c r="E140" s="94">
        <v>2</v>
      </c>
      <c r="F140" s="91">
        <v>0</v>
      </c>
      <c r="G140" s="4" t="s">
        <v>9</v>
      </c>
      <c r="H140" s="40">
        <f>E140-'май 2018'!E145</f>
        <v>0</v>
      </c>
      <c r="I140" s="42">
        <f>F140-'май 2018'!F145</f>
        <v>0</v>
      </c>
      <c r="J140" s="51">
        <v>2</v>
      </c>
      <c r="K140" s="51">
        <v>0</v>
      </c>
      <c r="L140">
        <f t="shared" si="17"/>
        <v>0</v>
      </c>
      <c r="M140">
        <f t="shared" si="17"/>
        <v>0</v>
      </c>
      <c r="N140" s="57">
        <f t="shared" si="18"/>
        <v>0</v>
      </c>
      <c r="O140" s="57">
        <f t="shared" si="19"/>
        <v>0</v>
      </c>
      <c r="P140" s="57">
        <f t="shared" si="22"/>
        <v>0</v>
      </c>
      <c r="Q140" s="52"/>
      <c r="R140" s="71">
        <f t="shared" si="23"/>
        <v>0</v>
      </c>
      <c r="S140" s="78">
        <f>'фев 2019'!W140</f>
        <v>0</v>
      </c>
      <c r="T140" s="87">
        <f t="shared" si="20"/>
        <v>0</v>
      </c>
      <c r="U140" s="77"/>
      <c r="V140" s="52"/>
      <c r="W140" s="52">
        <f t="shared" si="21"/>
        <v>0</v>
      </c>
    </row>
    <row r="141" spans="1:23" ht="27" thickBot="1">
      <c r="A141" s="3">
        <v>2826458</v>
      </c>
      <c r="B141" s="83">
        <v>43400</v>
      </c>
      <c r="C141" s="4" t="s">
        <v>25</v>
      </c>
      <c r="D141" s="94">
        <v>674</v>
      </c>
      <c r="E141" s="94">
        <v>542</v>
      </c>
      <c r="F141" s="91">
        <v>131</v>
      </c>
      <c r="G141" s="4" t="s">
        <v>9</v>
      </c>
      <c r="H141" s="40">
        <f>E141-'май 2018'!E147</f>
        <v>497</v>
      </c>
      <c r="I141" s="42">
        <f>F141-'май 2018'!F147</f>
        <v>128</v>
      </c>
      <c r="J141" s="51">
        <v>542</v>
      </c>
      <c r="K141" s="51">
        <v>131</v>
      </c>
      <c r="L141">
        <f t="shared" si="17"/>
        <v>0</v>
      </c>
      <c r="M141">
        <f t="shared" si="17"/>
        <v>0</v>
      </c>
      <c r="N141" s="57">
        <f t="shared" si="18"/>
        <v>0</v>
      </c>
      <c r="O141" s="57">
        <f t="shared" si="19"/>
        <v>0</v>
      </c>
      <c r="P141" s="57">
        <f t="shared" si="22"/>
        <v>0</v>
      </c>
      <c r="Q141" s="52"/>
      <c r="R141" s="71">
        <f t="shared" si="23"/>
        <v>0</v>
      </c>
      <c r="S141" s="78">
        <f>'фев 2019'!W141</f>
        <v>68.886400000000009</v>
      </c>
      <c r="T141" s="96">
        <f t="shared" si="20"/>
        <v>68.886400000000009</v>
      </c>
      <c r="U141" s="77"/>
      <c r="V141" s="52"/>
      <c r="W141" s="52">
        <f t="shared" si="21"/>
        <v>68.886400000000009</v>
      </c>
    </row>
    <row r="142" spans="1:23" ht="15" thickBot="1">
      <c r="A142" s="3">
        <v>1793478</v>
      </c>
      <c r="B142" s="83">
        <v>43400</v>
      </c>
      <c r="C142" s="4">
        <v>128</v>
      </c>
      <c r="D142" s="94">
        <v>7785</v>
      </c>
      <c r="E142" s="94">
        <v>3417</v>
      </c>
      <c r="F142" s="91">
        <v>3205</v>
      </c>
      <c r="G142" s="4" t="s">
        <v>9</v>
      </c>
      <c r="H142" s="40">
        <f>E142-'май 2018'!E148</f>
        <v>42</v>
      </c>
      <c r="I142" s="42">
        <f>F142-'май 2018'!F148</f>
        <v>48</v>
      </c>
      <c r="J142" s="51">
        <v>3417</v>
      </c>
      <c r="K142" s="51">
        <v>3205</v>
      </c>
      <c r="L142">
        <f t="shared" si="17"/>
        <v>0</v>
      </c>
      <c r="M142">
        <f t="shared" si="17"/>
        <v>0</v>
      </c>
      <c r="N142" s="57">
        <f t="shared" si="18"/>
        <v>0</v>
      </c>
      <c r="O142" s="57">
        <f t="shared" si="19"/>
        <v>0</v>
      </c>
      <c r="P142" s="57">
        <f t="shared" si="22"/>
        <v>0</v>
      </c>
      <c r="Q142" s="52"/>
      <c r="R142" s="71">
        <f t="shared" si="23"/>
        <v>0</v>
      </c>
      <c r="S142" s="78">
        <f>'фев 2019'!W142</f>
        <v>211.4622</v>
      </c>
      <c r="T142" s="71">
        <f t="shared" si="20"/>
        <v>211.4622</v>
      </c>
      <c r="U142" s="77"/>
      <c r="V142" s="52"/>
      <c r="W142" s="52">
        <f t="shared" si="21"/>
        <v>211.4622</v>
      </c>
    </row>
    <row r="143" spans="1:23" ht="15" thickBot="1">
      <c r="A143" s="3">
        <v>1895482</v>
      </c>
      <c r="B143" s="83">
        <v>43400</v>
      </c>
      <c r="C143" s="4">
        <v>129</v>
      </c>
      <c r="D143" s="94">
        <v>3946</v>
      </c>
      <c r="E143" s="94">
        <v>2614</v>
      </c>
      <c r="F143" s="91">
        <v>894</v>
      </c>
      <c r="G143" s="4" t="s">
        <v>9</v>
      </c>
      <c r="H143" s="40">
        <f>E143-'май 2018'!E149</f>
        <v>363</v>
      </c>
      <c r="I143" s="42">
        <f>F143-'май 2018'!F149</f>
        <v>130</v>
      </c>
      <c r="J143" s="51">
        <v>2614</v>
      </c>
      <c r="K143" s="51">
        <v>894</v>
      </c>
      <c r="L143">
        <f t="shared" si="17"/>
        <v>0</v>
      </c>
      <c r="M143">
        <f t="shared" si="17"/>
        <v>0</v>
      </c>
      <c r="N143" s="57">
        <f t="shared" si="18"/>
        <v>0</v>
      </c>
      <c r="O143" s="57">
        <f t="shared" si="19"/>
        <v>0</v>
      </c>
      <c r="P143" s="57">
        <f t="shared" si="22"/>
        <v>0</v>
      </c>
      <c r="Q143" s="52"/>
      <c r="R143" s="71">
        <f t="shared" si="23"/>
        <v>0</v>
      </c>
      <c r="S143" s="78">
        <f>'фев 2019'!W143</f>
        <v>-933.98460000000034</v>
      </c>
      <c r="T143" s="72">
        <f t="shared" si="20"/>
        <v>-933.98460000000034</v>
      </c>
      <c r="U143" s="77"/>
      <c r="V143" s="52"/>
      <c r="W143" s="52">
        <f t="shared" si="21"/>
        <v>-933.98460000000034</v>
      </c>
    </row>
    <row r="144" spans="1:23" ht="15" thickBot="1">
      <c r="A144" s="3">
        <v>1895484</v>
      </c>
      <c r="B144" s="83">
        <v>43400</v>
      </c>
      <c r="C144" s="4">
        <v>130</v>
      </c>
      <c r="D144" s="94">
        <v>87</v>
      </c>
      <c r="E144" s="94">
        <v>86</v>
      </c>
      <c r="F144" s="91">
        <v>0</v>
      </c>
      <c r="G144" s="4" t="s">
        <v>9</v>
      </c>
      <c r="H144" s="40">
        <f>E144-'май 2018'!E150</f>
        <v>52</v>
      </c>
      <c r="I144" s="42">
        <f>F144-'май 2018'!F150</f>
        <v>0</v>
      </c>
      <c r="J144" s="51">
        <v>86</v>
      </c>
      <c r="K144" s="51">
        <v>0</v>
      </c>
      <c r="L144">
        <f t="shared" si="17"/>
        <v>0</v>
      </c>
      <c r="M144">
        <f t="shared" si="17"/>
        <v>0</v>
      </c>
      <c r="N144" s="57">
        <f t="shared" si="18"/>
        <v>0</v>
      </c>
      <c r="O144" s="57">
        <f t="shared" si="19"/>
        <v>0</v>
      </c>
      <c r="P144" s="57">
        <f t="shared" si="22"/>
        <v>0</v>
      </c>
      <c r="Q144" s="52"/>
      <c r="R144" s="71">
        <f t="shared" si="23"/>
        <v>0</v>
      </c>
      <c r="S144" s="78">
        <f>'фев 2019'!W144</f>
        <v>206.6592</v>
      </c>
      <c r="T144" s="77">
        <f t="shared" si="20"/>
        <v>206.6592</v>
      </c>
      <c r="U144" s="77"/>
      <c r="V144" s="52"/>
      <c r="W144" s="52">
        <f t="shared" si="21"/>
        <v>206.6592</v>
      </c>
    </row>
    <row r="145" spans="1:23" ht="15" thickBot="1">
      <c r="A145" s="3">
        <v>1740042</v>
      </c>
      <c r="B145" s="83">
        <v>43400</v>
      </c>
      <c r="C145" s="4">
        <v>131</v>
      </c>
      <c r="D145" s="94">
        <v>3547</v>
      </c>
      <c r="E145" s="94">
        <v>1793</v>
      </c>
      <c r="F145" s="91">
        <v>1329</v>
      </c>
      <c r="G145" s="4" t="s">
        <v>9</v>
      </c>
      <c r="H145" s="40">
        <f>E145-'май 2018'!E151</f>
        <v>170</v>
      </c>
      <c r="I145" s="42">
        <f>F145-'май 2018'!F151</f>
        <v>199</v>
      </c>
      <c r="J145" s="51">
        <v>1792</v>
      </c>
      <c r="K145" s="51">
        <v>1329</v>
      </c>
      <c r="L145">
        <f t="shared" si="17"/>
        <v>1</v>
      </c>
      <c r="M145">
        <f t="shared" si="17"/>
        <v>0</v>
      </c>
      <c r="N145" s="57">
        <f t="shared" si="18"/>
        <v>6.18</v>
      </c>
      <c r="O145" s="57">
        <f t="shared" si="19"/>
        <v>0</v>
      </c>
      <c r="P145" s="57">
        <f t="shared" si="22"/>
        <v>6.18</v>
      </c>
      <c r="Q145" s="52"/>
      <c r="R145" s="102">
        <f t="shared" si="23"/>
        <v>6.3653999999999993</v>
      </c>
      <c r="S145" s="104">
        <f>'фев 2019'!W145</f>
        <v>759.41899999999998</v>
      </c>
      <c r="T145" s="96">
        <f t="shared" si="20"/>
        <v>765.78440000000001</v>
      </c>
      <c r="U145" s="62">
        <f>T145</f>
        <v>765.78440000000001</v>
      </c>
      <c r="V145" s="52"/>
      <c r="W145" s="52">
        <f t="shared" si="21"/>
        <v>0</v>
      </c>
    </row>
    <row r="146" spans="1:23" ht="15" thickBot="1">
      <c r="A146" s="3">
        <v>1886448</v>
      </c>
      <c r="B146" s="83">
        <v>43400</v>
      </c>
      <c r="C146" s="4">
        <v>132</v>
      </c>
      <c r="D146" s="94">
        <v>4554</v>
      </c>
      <c r="E146" s="94">
        <v>2955</v>
      </c>
      <c r="F146" s="91">
        <v>1489</v>
      </c>
      <c r="G146" s="4" t="s">
        <v>9</v>
      </c>
      <c r="H146" s="40">
        <f>E146-'май 2018'!E152</f>
        <v>3</v>
      </c>
      <c r="I146" s="42">
        <f>F146-'май 2018'!F152</f>
        <v>0</v>
      </c>
      <c r="J146" s="51">
        <v>2955</v>
      </c>
      <c r="K146" s="51">
        <v>1489</v>
      </c>
      <c r="L146">
        <f t="shared" si="17"/>
        <v>0</v>
      </c>
      <c r="M146">
        <f t="shared" si="17"/>
        <v>0</v>
      </c>
      <c r="N146" s="57">
        <f t="shared" si="18"/>
        <v>0</v>
      </c>
      <c r="O146" s="57">
        <f t="shared" si="19"/>
        <v>0</v>
      </c>
      <c r="P146" s="57">
        <f t="shared" si="22"/>
        <v>0</v>
      </c>
      <c r="Q146" s="52"/>
      <c r="R146" s="71">
        <f t="shared" si="23"/>
        <v>0</v>
      </c>
      <c r="S146" s="78">
        <f>'фев 2019'!W146</f>
        <v>0</v>
      </c>
      <c r="T146" s="77">
        <f t="shared" si="20"/>
        <v>0</v>
      </c>
      <c r="U146" s="77"/>
      <c r="V146" s="52"/>
      <c r="W146" s="52">
        <f t="shared" si="21"/>
        <v>0</v>
      </c>
    </row>
    <row r="147" spans="1:23" ht="15" thickBot="1">
      <c r="A147" s="3">
        <v>1829521</v>
      </c>
      <c r="B147" s="83">
        <v>43400</v>
      </c>
      <c r="C147" s="4">
        <v>133</v>
      </c>
      <c r="D147" s="94">
        <v>338</v>
      </c>
      <c r="E147" s="94">
        <v>262</v>
      </c>
      <c r="F147" s="91">
        <v>60</v>
      </c>
      <c r="G147" s="4" t="s">
        <v>9</v>
      </c>
      <c r="H147" s="40">
        <f>E147-'май 2018'!E153</f>
        <v>28</v>
      </c>
      <c r="I147" s="42">
        <f>F147-'май 2018'!F153</f>
        <v>7</v>
      </c>
      <c r="J147" s="51">
        <v>262</v>
      </c>
      <c r="K147" s="51">
        <v>60</v>
      </c>
      <c r="L147">
        <f t="shared" si="17"/>
        <v>0</v>
      </c>
      <c r="M147">
        <f t="shared" si="17"/>
        <v>0</v>
      </c>
      <c r="N147" s="57">
        <f t="shared" si="18"/>
        <v>0</v>
      </c>
      <c r="O147" s="57">
        <f t="shared" si="19"/>
        <v>0</v>
      </c>
      <c r="P147" s="57">
        <f t="shared" si="22"/>
        <v>0</v>
      </c>
      <c r="Q147" s="52"/>
      <c r="R147" s="71">
        <f t="shared" si="23"/>
        <v>0</v>
      </c>
      <c r="S147" s="78">
        <f>'фев 2019'!W147</f>
        <v>0</v>
      </c>
      <c r="T147" s="71">
        <f t="shared" si="20"/>
        <v>0</v>
      </c>
      <c r="U147" s="71"/>
      <c r="V147" s="52"/>
      <c r="W147" s="52">
        <f t="shared" si="21"/>
        <v>0</v>
      </c>
    </row>
    <row r="148" spans="1:23" ht="15" thickBot="1">
      <c r="A148" s="3">
        <v>1853926</v>
      </c>
      <c r="B148" s="83">
        <v>43400</v>
      </c>
      <c r="C148" s="4">
        <v>134</v>
      </c>
      <c r="D148" s="94">
        <v>134</v>
      </c>
      <c r="E148" s="94">
        <v>92</v>
      </c>
      <c r="F148" s="91">
        <v>41</v>
      </c>
      <c r="G148" s="4" t="s">
        <v>9</v>
      </c>
      <c r="H148" s="40">
        <f>E148-'май 2018'!E154</f>
        <v>55</v>
      </c>
      <c r="I148" s="42">
        <f>F148-'май 2018'!F154</f>
        <v>29</v>
      </c>
      <c r="J148" s="51">
        <v>92</v>
      </c>
      <c r="K148" s="51">
        <v>41</v>
      </c>
      <c r="L148">
        <f t="shared" si="17"/>
        <v>0</v>
      </c>
      <c r="M148">
        <f t="shared" si="17"/>
        <v>0</v>
      </c>
      <c r="N148" s="57">
        <f t="shared" si="18"/>
        <v>0</v>
      </c>
      <c r="O148" s="57">
        <f t="shared" si="19"/>
        <v>0</v>
      </c>
      <c r="P148" s="57">
        <f t="shared" si="22"/>
        <v>0</v>
      </c>
      <c r="Q148" s="52"/>
      <c r="R148" s="71">
        <f t="shared" si="23"/>
        <v>0</v>
      </c>
      <c r="S148" s="78">
        <f>'фев 2019'!W148</f>
        <v>337.428</v>
      </c>
      <c r="T148" s="77">
        <f t="shared" si="20"/>
        <v>337.428</v>
      </c>
      <c r="U148" s="77"/>
      <c r="V148" s="52"/>
      <c r="W148" s="52">
        <f t="shared" si="21"/>
        <v>337.428</v>
      </c>
    </row>
    <row r="149" spans="1:23" ht="15" thickBot="1">
      <c r="A149" s="3">
        <v>1897133</v>
      </c>
      <c r="B149" s="83">
        <v>43400</v>
      </c>
      <c r="C149" s="4">
        <v>135</v>
      </c>
      <c r="D149" s="94">
        <v>1394</v>
      </c>
      <c r="E149" s="94">
        <v>906</v>
      </c>
      <c r="F149" s="91">
        <v>366</v>
      </c>
      <c r="G149" s="4" t="s">
        <v>9</v>
      </c>
      <c r="H149" s="40">
        <f>E149-'май 2018'!E155</f>
        <v>45</v>
      </c>
      <c r="I149" s="42">
        <f>F149-'май 2018'!F155</f>
        <v>45</v>
      </c>
      <c r="J149" s="51">
        <v>906</v>
      </c>
      <c r="K149" s="51">
        <v>366</v>
      </c>
      <c r="L149">
        <f t="shared" ref="L149:M179" si="24">E149-J149</f>
        <v>0</v>
      </c>
      <c r="M149">
        <f t="shared" si="24"/>
        <v>0</v>
      </c>
      <c r="N149" s="57">
        <f t="shared" si="18"/>
        <v>0</v>
      </c>
      <c r="O149" s="57">
        <f t="shared" si="19"/>
        <v>0</v>
      </c>
      <c r="P149" s="57">
        <f t="shared" si="22"/>
        <v>0</v>
      </c>
      <c r="Q149" s="52"/>
      <c r="R149" s="71">
        <f t="shared" si="23"/>
        <v>0</v>
      </c>
      <c r="S149" s="78">
        <f>'фев 2019'!W149</f>
        <v>258.77719999999999</v>
      </c>
      <c r="T149" s="77">
        <f t="shared" si="20"/>
        <v>258.77719999999999</v>
      </c>
      <c r="U149" s="77"/>
      <c r="V149" s="52"/>
      <c r="W149" s="52">
        <f t="shared" si="21"/>
        <v>258.77719999999999</v>
      </c>
    </row>
    <row r="150" spans="1:23" ht="15" thickBot="1">
      <c r="A150" s="3">
        <v>1844030</v>
      </c>
      <c r="B150" s="83">
        <v>43400</v>
      </c>
      <c r="C150" s="4">
        <v>136</v>
      </c>
      <c r="D150" s="94">
        <v>9942</v>
      </c>
      <c r="E150" s="94">
        <v>6287</v>
      </c>
      <c r="F150" s="91">
        <v>3293</v>
      </c>
      <c r="G150" s="4" t="s">
        <v>9</v>
      </c>
      <c r="H150" s="40">
        <f>E150-'май 2018'!E156</f>
        <v>1002</v>
      </c>
      <c r="I150" s="42">
        <f>F150-'май 2018'!F156</f>
        <v>524</v>
      </c>
      <c r="J150" s="51">
        <v>6287</v>
      </c>
      <c r="K150" s="51">
        <v>3293</v>
      </c>
      <c r="L150">
        <f t="shared" si="24"/>
        <v>0</v>
      </c>
      <c r="M150">
        <f t="shared" si="24"/>
        <v>0</v>
      </c>
      <c r="N150" s="57">
        <f t="shared" si="18"/>
        <v>0</v>
      </c>
      <c r="O150" s="57">
        <f t="shared" si="19"/>
        <v>0</v>
      </c>
      <c r="P150" s="57">
        <f t="shared" si="22"/>
        <v>0</v>
      </c>
      <c r="Q150" s="52"/>
      <c r="R150" s="71">
        <f t="shared" si="23"/>
        <v>0</v>
      </c>
      <c r="S150" s="78">
        <f>'фев 2019'!W150</f>
        <v>-614.8155999999999</v>
      </c>
      <c r="T150" s="72">
        <f t="shared" si="20"/>
        <v>-614.8155999999999</v>
      </c>
      <c r="U150" s="77"/>
      <c r="V150" s="52"/>
      <c r="W150" s="52">
        <f t="shared" si="21"/>
        <v>-614.8155999999999</v>
      </c>
    </row>
    <row r="151" spans="1:23" ht="15" thickBot="1">
      <c r="A151" s="3">
        <v>1851816</v>
      </c>
      <c r="B151" s="83">
        <v>43400</v>
      </c>
      <c r="C151" s="4">
        <v>137</v>
      </c>
      <c r="D151" s="94">
        <v>5342</v>
      </c>
      <c r="E151" s="94">
        <v>2474</v>
      </c>
      <c r="F151" s="91">
        <v>2864</v>
      </c>
      <c r="G151" s="4" t="s">
        <v>9</v>
      </c>
      <c r="H151" s="40">
        <f>E151-'май 2018'!E157</f>
        <v>2</v>
      </c>
      <c r="I151" s="42">
        <f>F151-'май 2018'!F157</f>
        <v>0</v>
      </c>
      <c r="J151" s="51">
        <v>2474</v>
      </c>
      <c r="K151" s="51">
        <v>2864</v>
      </c>
      <c r="L151">
        <f t="shared" si="24"/>
        <v>0</v>
      </c>
      <c r="M151">
        <f t="shared" si="24"/>
        <v>0</v>
      </c>
      <c r="N151" s="57">
        <f t="shared" si="18"/>
        <v>0</v>
      </c>
      <c r="O151" s="57">
        <f t="shared" si="19"/>
        <v>0</v>
      </c>
      <c r="P151" s="57">
        <f t="shared" si="22"/>
        <v>0</v>
      </c>
      <c r="Q151" s="52"/>
      <c r="R151" s="71">
        <f t="shared" si="23"/>
        <v>0</v>
      </c>
      <c r="S151" s="78">
        <f>'фев 2019'!W151</f>
        <v>12.627800000000001</v>
      </c>
      <c r="T151" s="96">
        <f t="shared" si="20"/>
        <v>12.627800000000001</v>
      </c>
      <c r="U151" s="77"/>
      <c r="V151" s="52"/>
      <c r="W151" s="52">
        <f t="shared" si="21"/>
        <v>12.627800000000001</v>
      </c>
    </row>
    <row r="152" spans="1:23" ht="15" thickBot="1">
      <c r="A152" s="3">
        <v>1896619</v>
      </c>
      <c r="B152" s="83">
        <v>43400</v>
      </c>
      <c r="C152" s="4">
        <v>138</v>
      </c>
      <c r="D152" s="94">
        <v>2343</v>
      </c>
      <c r="E152" s="94">
        <v>1458</v>
      </c>
      <c r="F152" s="91">
        <v>859</v>
      </c>
      <c r="G152" s="4" t="s">
        <v>9</v>
      </c>
      <c r="H152" s="40">
        <f>E152-'май 2018'!E158</f>
        <v>193</v>
      </c>
      <c r="I152" s="42">
        <f>F152-'май 2018'!F158</f>
        <v>118</v>
      </c>
      <c r="J152" s="51">
        <v>1458</v>
      </c>
      <c r="K152" s="51">
        <v>859</v>
      </c>
      <c r="L152">
        <f t="shared" si="24"/>
        <v>0</v>
      </c>
      <c r="M152">
        <f t="shared" si="24"/>
        <v>0</v>
      </c>
      <c r="N152" s="57">
        <f t="shared" si="18"/>
        <v>0</v>
      </c>
      <c r="O152" s="57">
        <f t="shared" si="19"/>
        <v>0</v>
      </c>
      <c r="P152" s="57">
        <f t="shared" si="22"/>
        <v>0</v>
      </c>
      <c r="Q152" s="52"/>
      <c r="R152" s="71">
        <f t="shared" si="23"/>
        <v>0</v>
      </c>
      <c r="S152" s="78">
        <f>'фев 2019'!W152</f>
        <v>0</v>
      </c>
      <c r="T152" s="96">
        <f t="shared" si="20"/>
        <v>0</v>
      </c>
      <c r="U152" s="77"/>
      <c r="V152" s="52"/>
      <c r="W152" s="52">
        <f t="shared" si="21"/>
        <v>0</v>
      </c>
    </row>
    <row r="153" spans="1:23" ht="15" thickBot="1">
      <c r="A153" s="3">
        <v>1897179</v>
      </c>
      <c r="B153" s="83">
        <v>43400</v>
      </c>
      <c r="C153" s="4">
        <v>139</v>
      </c>
      <c r="D153" s="94">
        <v>3788</v>
      </c>
      <c r="E153" s="94">
        <v>2266</v>
      </c>
      <c r="F153" s="91">
        <v>1194</v>
      </c>
      <c r="G153" s="4" t="s">
        <v>9</v>
      </c>
      <c r="H153" s="40">
        <f>E153-'май 2018'!E159</f>
        <v>492</v>
      </c>
      <c r="I153" s="42">
        <f>F153-'май 2018'!F159</f>
        <v>456</v>
      </c>
      <c r="J153" s="51">
        <v>2266</v>
      </c>
      <c r="K153" s="51">
        <v>1194</v>
      </c>
      <c r="L153">
        <f t="shared" si="24"/>
        <v>0</v>
      </c>
      <c r="M153">
        <f t="shared" si="24"/>
        <v>0</v>
      </c>
      <c r="N153" s="57">
        <f t="shared" si="18"/>
        <v>0</v>
      </c>
      <c r="O153" s="57">
        <f t="shared" si="19"/>
        <v>0</v>
      </c>
      <c r="P153" s="57">
        <f t="shared" si="22"/>
        <v>0</v>
      </c>
      <c r="Q153" s="52"/>
      <c r="R153" s="71">
        <f t="shared" si="23"/>
        <v>0</v>
      </c>
      <c r="S153" s="78">
        <f>'фев 2019'!W153</f>
        <v>0</v>
      </c>
      <c r="T153" s="96">
        <f t="shared" si="20"/>
        <v>0</v>
      </c>
      <c r="U153" s="77"/>
      <c r="V153" s="52"/>
      <c r="W153" s="52">
        <f t="shared" si="21"/>
        <v>0</v>
      </c>
    </row>
    <row r="154" spans="1:23" ht="15" thickBot="1">
      <c r="A154" s="3">
        <v>1739235</v>
      </c>
      <c r="B154" s="83">
        <v>43400</v>
      </c>
      <c r="C154" s="4">
        <v>140</v>
      </c>
      <c r="D154" s="94">
        <v>32697</v>
      </c>
      <c r="E154" s="94">
        <v>14308</v>
      </c>
      <c r="F154" s="91">
        <v>17926</v>
      </c>
      <c r="G154" s="4" t="s">
        <v>9</v>
      </c>
      <c r="H154" s="40">
        <f>E154-'май 2018'!E160</f>
        <v>1020</v>
      </c>
      <c r="I154" s="42">
        <f>F154-'май 2018'!F160</f>
        <v>1418</v>
      </c>
      <c r="J154" s="51">
        <v>14206</v>
      </c>
      <c r="K154" s="51">
        <v>17788</v>
      </c>
      <c r="L154">
        <f t="shared" si="24"/>
        <v>102</v>
      </c>
      <c r="M154">
        <f t="shared" si="24"/>
        <v>138</v>
      </c>
      <c r="N154" s="57">
        <f t="shared" si="18"/>
        <v>630.36</v>
      </c>
      <c r="O154" s="57">
        <f t="shared" si="19"/>
        <v>316.02</v>
      </c>
      <c r="P154" s="57">
        <f t="shared" si="22"/>
        <v>946.38</v>
      </c>
      <c r="Q154" s="52">
        <f>'фев 2019'!V154</f>
        <v>-1.4677999999998974</v>
      </c>
      <c r="R154" s="102">
        <f t="shared" si="23"/>
        <v>976.23919999999987</v>
      </c>
      <c r="S154" s="104">
        <v>0</v>
      </c>
      <c r="T154" s="96">
        <f t="shared" si="20"/>
        <v>976.23919999999987</v>
      </c>
      <c r="U154" s="62">
        <v>1000</v>
      </c>
      <c r="V154" s="52">
        <f>U154-T154</f>
        <v>23.760800000000131</v>
      </c>
      <c r="W154" s="52">
        <f t="shared" si="21"/>
        <v>-23.760800000000131</v>
      </c>
    </row>
    <row r="155" spans="1:23" ht="15" thickBot="1">
      <c r="A155" s="3">
        <v>1899119</v>
      </c>
      <c r="B155" s="83">
        <v>43400</v>
      </c>
      <c r="C155" s="4" t="s">
        <v>26</v>
      </c>
      <c r="D155" s="94">
        <v>13558</v>
      </c>
      <c r="E155" s="94">
        <v>8993</v>
      </c>
      <c r="F155" s="91">
        <v>4596</v>
      </c>
      <c r="G155" s="4" t="s">
        <v>9</v>
      </c>
      <c r="H155" s="40">
        <f>E155-'май 2018'!E161</f>
        <v>2037</v>
      </c>
      <c r="I155" s="42">
        <f>F155-'май 2018'!F161</f>
        <v>1135</v>
      </c>
      <c r="J155" s="51">
        <v>8825</v>
      </c>
      <c r="K155" s="51">
        <v>4503</v>
      </c>
      <c r="L155">
        <f t="shared" si="24"/>
        <v>168</v>
      </c>
      <c r="M155">
        <f t="shared" si="24"/>
        <v>93</v>
      </c>
      <c r="N155" s="57">
        <f t="shared" si="18"/>
        <v>1038.24</v>
      </c>
      <c r="O155" s="57">
        <f t="shared" si="19"/>
        <v>212.97</v>
      </c>
      <c r="P155" s="57">
        <f t="shared" si="22"/>
        <v>1251.21</v>
      </c>
      <c r="Q155" s="52"/>
      <c r="R155" s="102">
        <f t="shared" si="23"/>
        <v>1288.7463</v>
      </c>
      <c r="S155" s="104">
        <f>'фев 2019'!W155</f>
        <v>0</v>
      </c>
      <c r="T155" s="96">
        <f>R155+S155</f>
        <v>1288.7463</v>
      </c>
      <c r="U155" s="62">
        <f>T155</f>
        <v>1288.7463</v>
      </c>
      <c r="V155" s="52"/>
      <c r="W155" s="52">
        <f t="shared" si="21"/>
        <v>0</v>
      </c>
    </row>
    <row r="156" spans="1:23" ht="15" thickBot="1">
      <c r="A156" s="3">
        <v>1896362</v>
      </c>
      <c r="B156" s="83">
        <v>43400</v>
      </c>
      <c r="C156" s="4">
        <v>141</v>
      </c>
      <c r="D156" s="94">
        <v>8053</v>
      </c>
      <c r="E156" s="92">
        <v>5250</v>
      </c>
      <c r="F156" s="90">
        <v>2734</v>
      </c>
      <c r="G156" s="4" t="s">
        <v>9</v>
      </c>
      <c r="H156" s="40">
        <f>E156-'май 2018'!E162</f>
        <v>60</v>
      </c>
      <c r="I156" s="42">
        <f>F156-'май 2018'!F162</f>
        <v>21</v>
      </c>
      <c r="J156" s="51">
        <v>5250</v>
      </c>
      <c r="K156" s="51">
        <v>2734</v>
      </c>
      <c r="L156">
        <f t="shared" si="24"/>
        <v>0</v>
      </c>
      <c r="M156">
        <f t="shared" si="24"/>
        <v>0</v>
      </c>
      <c r="N156" s="57">
        <f t="shared" si="18"/>
        <v>0</v>
      </c>
      <c r="O156" s="57">
        <f t="shared" si="19"/>
        <v>0</v>
      </c>
      <c r="P156" s="57">
        <f t="shared" si="22"/>
        <v>0</v>
      </c>
      <c r="Q156" s="52"/>
      <c r="R156" s="71">
        <f t="shared" si="23"/>
        <v>0</v>
      </c>
      <c r="S156" s="78">
        <f>'фев 2019'!W156</f>
        <v>25.461599999999997</v>
      </c>
      <c r="T156" s="96">
        <f t="shared" si="20"/>
        <v>25.461599999999997</v>
      </c>
      <c r="U156" s="77"/>
      <c r="V156" s="52"/>
      <c r="W156" s="52">
        <f t="shared" si="21"/>
        <v>25.461599999999997</v>
      </c>
    </row>
    <row r="157" spans="1:23" ht="15" thickBot="1">
      <c r="A157" s="3">
        <v>1893444</v>
      </c>
      <c r="B157" s="83">
        <v>43400</v>
      </c>
      <c r="C157" s="4">
        <v>142</v>
      </c>
      <c r="D157" s="94">
        <v>14815</v>
      </c>
      <c r="E157" s="94">
        <v>9406</v>
      </c>
      <c r="F157" s="91">
        <v>4386</v>
      </c>
      <c r="G157" s="4" t="s">
        <v>9</v>
      </c>
      <c r="H157" s="40">
        <f>E157-'май 2018'!E163</f>
        <v>1524</v>
      </c>
      <c r="I157" s="42">
        <f>F157-'май 2018'!F163</f>
        <v>614</v>
      </c>
      <c r="J157" s="51">
        <v>9406</v>
      </c>
      <c r="K157" s="51">
        <v>4386</v>
      </c>
      <c r="L157">
        <f t="shared" si="24"/>
        <v>0</v>
      </c>
      <c r="M157">
        <f t="shared" si="24"/>
        <v>0</v>
      </c>
      <c r="N157" s="57">
        <f t="shared" si="18"/>
        <v>0</v>
      </c>
      <c r="O157" s="57">
        <f t="shared" si="19"/>
        <v>0</v>
      </c>
      <c r="P157" s="57">
        <f t="shared" si="22"/>
        <v>0</v>
      </c>
      <c r="Q157" s="52"/>
      <c r="R157" s="71">
        <f t="shared" si="23"/>
        <v>0</v>
      </c>
      <c r="S157" s="78">
        <f>'фев 2019'!W157</f>
        <v>0</v>
      </c>
      <c r="T157" s="96">
        <f t="shared" si="20"/>
        <v>0</v>
      </c>
      <c r="U157" s="77"/>
      <c r="V157" s="52"/>
      <c r="W157" s="52">
        <f t="shared" si="21"/>
        <v>0</v>
      </c>
    </row>
    <row r="158" spans="1:23" ht="15" thickBot="1">
      <c r="A158" s="3">
        <v>1900250</v>
      </c>
      <c r="B158" s="83">
        <v>43400</v>
      </c>
      <c r="C158" s="4">
        <v>143</v>
      </c>
      <c r="D158" s="94">
        <v>4528</v>
      </c>
      <c r="E158" s="94">
        <v>2343</v>
      </c>
      <c r="F158" s="91">
        <v>1458</v>
      </c>
      <c r="G158" s="4" t="s">
        <v>9</v>
      </c>
      <c r="H158" s="40">
        <f>E158-'май 2018'!E164</f>
        <v>434</v>
      </c>
      <c r="I158" s="42">
        <f>F158-'май 2018'!F164</f>
        <v>207</v>
      </c>
      <c r="J158" s="51">
        <v>2343</v>
      </c>
      <c r="K158" s="51">
        <v>1458</v>
      </c>
      <c r="L158">
        <f t="shared" si="24"/>
        <v>0</v>
      </c>
      <c r="M158">
        <f t="shared" si="24"/>
        <v>0</v>
      </c>
      <c r="N158" s="57">
        <f t="shared" si="18"/>
        <v>0</v>
      </c>
      <c r="O158" s="57">
        <f t="shared" si="19"/>
        <v>0</v>
      </c>
      <c r="P158" s="57">
        <f t="shared" si="22"/>
        <v>0</v>
      </c>
      <c r="Q158" s="52"/>
      <c r="R158" s="102">
        <f t="shared" si="23"/>
        <v>0</v>
      </c>
      <c r="S158" s="104">
        <f>'фев 2019'!W158</f>
        <v>551.92550000000006</v>
      </c>
      <c r="T158" s="96">
        <f t="shared" si="20"/>
        <v>551.92550000000006</v>
      </c>
      <c r="U158" s="77"/>
      <c r="V158" s="52"/>
      <c r="W158" s="52">
        <f t="shared" si="21"/>
        <v>551.92550000000006</v>
      </c>
    </row>
    <row r="159" spans="1:23" ht="15" thickBot="1">
      <c r="A159" s="3">
        <v>1770770</v>
      </c>
      <c r="B159" s="83">
        <v>43400</v>
      </c>
      <c r="C159" s="4">
        <v>144</v>
      </c>
      <c r="D159" s="94">
        <v>1113</v>
      </c>
      <c r="E159" s="94">
        <v>741</v>
      </c>
      <c r="F159" s="91">
        <v>371</v>
      </c>
      <c r="G159" s="4" t="s">
        <v>9</v>
      </c>
      <c r="H159" s="40">
        <f>E159-'май 2018'!E165</f>
        <v>60</v>
      </c>
      <c r="I159" s="42">
        <f>F159-'май 2018'!F165</f>
        <v>14</v>
      </c>
      <c r="J159" s="51">
        <v>741</v>
      </c>
      <c r="K159" s="51">
        <v>371</v>
      </c>
      <c r="L159">
        <f t="shared" si="24"/>
        <v>0</v>
      </c>
      <c r="M159">
        <f t="shared" si="24"/>
        <v>0</v>
      </c>
      <c r="N159" s="57">
        <f t="shared" si="18"/>
        <v>0</v>
      </c>
      <c r="O159" s="57">
        <f t="shared" si="19"/>
        <v>0</v>
      </c>
      <c r="P159" s="57">
        <f t="shared" si="22"/>
        <v>0</v>
      </c>
      <c r="Q159" s="52"/>
      <c r="R159" s="71">
        <f t="shared" si="23"/>
        <v>0</v>
      </c>
      <c r="S159" s="78">
        <f>'фев 2019'!W159</f>
        <v>0</v>
      </c>
      <c r="T159" s="77">
        <f t="shared" si="20"/>
        <v>0</v>
      </c>
      <c r="U159" s="77"/>
      <c r="V159" s="52"/>
      <c r="W159" s="52">
        <f t="shared" si="21"/>
        <v>0</v>
      </c>
    </row>
    <row r="160" spans="1:23" ht="15" thickBot="1">
      <c r="A160" s="3">
        <v>1740112</v>
      </c>
      <c r="B160" s="83">
        <v>43400</v>
      </c>
      <c r="C160" s="4">
        <v>145</v>
      </c>
      <c r="D160" s="94">
        <v>4187</v>
      </c>
      <c r="E160" s="94">
        <v>2919</v>
      </c>
      <c r="F160" s="91">
        <v>890</v>
      </c>
      <c r="G160" s="4" t="s">
        <v>9</v>
      </c>
      <c r="H160" s="40">
        <f>E160-'май 2018'!E166</f>
        <v>292</v>
      </c>
      <c r="I160" s="42">
        <f>F160-'май 2018'!F166</f>
        <v>86</v>
      </c>
      <c r="J160" s="51">
        <v>2919</v>
      </c>
      <c r="K160" s="51">
        <v>890</v>
      </c>
      <c r="L160">
        <f t="shared" si="24"/>
        <v>0</v>
      </c>
      <c r="M160">
        <f t="shared" si="24"/>
        <v>0</v>
      </c>
      <c r="N160" s="57">
        <f t="shared" si="18"/>
        <v>0</v>
      </c>
      <c r="O160" s="57">
        <f t="shared" si="19"/>
        <v>0</v>
      </c>
      <c r="P160" s="57">
        <f t="shared" si="22"/>
        <v>0</v>
      </c>
      <c r="Q160" s="52"/>
      <c r="R160" s="71">
        <f t="shared" si="23"/>
        <v>0</v>
      </c>
      <c r="S160" s="78">
        <f>'фев 2019'!W160</f>
        <v>273.91820000000001</v>
      </c>
      <c r="T160" s="77">
        <f t="shared" si="20"/>
        <v>273.91820000000001</v>
      </c>
      <c r="U160" s="77"/>
      <c r="V160" s="52"/>
      <c r="W160" s="52">
        <f t="shared" si="21"/>
        <v>273.91820000000001</v>
      </c>
    </row>
    <row r="161" spans="1:23" ht="15" thickBot="1">
      <c r="A161" s="3">
        <v>1899173</v>
      </c>
      <c r="B161" s="83">
        <v>43400</v>
      </c>
      <c r="C161" s="4" t="s">
        <v>27</v>
      </c>
      <c r="D161" s="94">
        <v>13193</v>
      </c>
      <c r="E161" s="94">
        <v>8852</v>
      </c>
      <c r="F161" s="91">
        <v>4008</v>
      </c>
      <c r="G161" s="4" t="s">
        <v>9</v>
      </c>
      <c r="H161" s="40">
        <f>E161-'май 2018'!E167</f>
        <v>4064</v>
      </c>
      <c r="I161" s="42">
        <f>F161-'май 2018'!F167</f>
        <v>1989</v>
      </c>
      <c r="J161" s="51">
        <v>8852</v>
      </c>
      <c r="K161" s="51">
        <v>4008</v>
      </c>
      <c r="L161">
        <f t="shared" si="24"/>
        <v>0</v>
      </c>
      <c r="M161">
        <f t="shared" si="24"/>
        <v>0</v>
      </c>
      <c r="N161" s="57">
        <f t="shared" si="18"/>
        <v>0</v>
      </c>
      <c r="O161" s="57">
        <f t="shared" si="19"/>
        <v>0</v>
      </c>
      <c r="P161" s="57">
        <f t="shared" si="22"/>
        <v>0</v>
      </c>
      <c r="Q161" s="52"/>
      <c r="R161" s="71">
        <f t="shared" si="23"/>
        <v>0</v>
      </c>
      <c r="S161" s="78">
        <f>'фев 2019'!W161</f>
        <v>112.72319999999999</v>
      </c>
      <c r="T161" s="88">
        <f t="shared" si="20"/>
        <v>112.72319999999999</v>
      </c>
      <c r="U161" s="77"/>
      <c r="V161" s="52"/>
      <c r="W161" s="52">
        <f t="shared" si="21"/>
        <v>112.72319999999999</v>
      </c>
    </row>
    <row r="162" spans="1:23" ht="15" thickBot="1">
      <c r="A162" s="3">
        <v>1898859</v>
      </c>
      <c r="B162" s="83">
        <v>43400</v>
      </c>
      <c r="C162" s="4">
        <v>146</v>
      </c>
      <c r="D162" s="94">
        <v>8479</v>
      </c>
      <c r="E162" s="94">
        <v>5064</v>
      </c>
      <c r="F162" s="91">
        <v>2203</v>
      </c>
      <c r="G162" s="4" t="s">
        <v>9</v>
      </c>
      <c r="H162" s="40">
        <f>E162-'май 2018'!E168</f>
        <v>-2748</v>
      </c>
      <c r="I162" s="42">
        <f>F162-'май 2018'!F168</f>
        <v>-1273</v>
      </c>
      <c r="J162" s="51">
        <v>5064</v>
      </c>
      <c r="K162" s="51">
        <v>2203</v>
      </c>
      <c r="L162">
        <f t="shared" si="24"/>
        <v>0</v>
      </c>
      <c r="M162">
        <f t="shared" si="24"/>
        <v>0</v>
      </c>
      <c r="N162" s="57">
        <f t="shared" si="18"/>
        <v>0</v>
      </c>
      <c r="O162" s="57">
        <f t="shared" si="19"/>
        <v>0</v>
      </c>
      <c r="P162" s="57">
        <f t="shared" si="22"/>
        <v>0</v>
      </c>
      <c r="Q162" s="52"/>
      <c r="R162" s="71">
        <f t="shared" si="23"/>
        <v>0</v>
      </c>
      <c r="S162" s="104">
        <f>'фев 2019'!W162</f>
        <v>0</v>
      </c>
      <c r="T162" s="96">
        <f t="shared" si="20"/>
        <v>0</v>
      </c>
      <c r="U162" s="77"/>
      <c r="V162" s="52"/>
      <c r="W162" s="52">
        <f t="shared" si="21"/>
        <v>0</v>
      </c>
    </row>
    <row r="163" spans="1:23" ht="27" thickBot="1">
      <c r="A163" s="3">
        <v>1852606</v>
      </c>
      <c r="B163" s="83">
        <v>43400</v>
      </c>
      <c r="C163" s="4" t="s">
        <v>28</v>
      </c>
      <c r="D163" s="92">
        <v>23553</v>
      </c>
      <c r="E163" s="94">
        <v>15581</v>
      </c>
      <c r="F163" s="91">
        <v>8253</v>
      </c>
      <c r="G163" s="56" t="s">
        <v>9</v>
      </c>
      <c r="H163" s="65">
        <f>E163-'май 2018'!E169</f>
        <v>2463</v>
      </c>
      <c r="I163" s="66">
        <f>F163-'май 2018'!F169</f>
        <v>1478</v>
      </c>
      <c r="J163" s="51">
        <v>15420</v>
      </c>
      <c r="K163" s="51">
        <v>8122</v>
      </c>
      <c r="L163" s="55">
        <f t="shared" si="24"/>
        <v>161</v>
      </c>
      <c r="M163" s="55">
        <f t="shared" si="24"/>
        <v>131</v>
      </c>
      <c r="N163" s="57">
        <f t="shared" si="18"/>
        <v>994.9799999999999</v>
      </c>
      <c r="O163" s="57">
        <f t="shared" si="19"/>
        <v>299.99</v>
      </c>
      <c r="P163" s="71">
        <f t="shared" si="22"/>
        <v>1294.9699999999998</v>
      </c>
      <c r="Q163" s="52"/>
      <c r="R163" s="102">
        <f t="shared" si="23"/>
        <v>1333.8190999999997</v>
      </c>
      <c r="S163" s="104">
        <f>'фев 2019'!W163</f>
        <v>0</v>
      </c>
      <c r="T163" s="96">
        <f t="shared" si="20"/>
        <v>1333.8190999999997</v>
      </c>
      <c r="U163" s="62">
        <f>T163</f>
        <v>1333.8190999999997</v>
      </c>
      <c r="V163" s="52"/>
      <c r="W163" s="52">
        <f t="shared" si="21"/>
        <v>0</v>
      </c>
    </row>
    <row r="164" spans="1:23" ht="15" thickBot="1">
      <c r="A164" s="3">
        <v>1844503</v>
      </c>
      <c r="B164" s="83">
        <v>43400</v>
      </c>
      <c r="C164" s="4">
        <v>148</v>
      </c>
      <c r="D164" s="94">
        <v>9124</v>
      </c>
      <c r="E164" s="94">
        <v>7122</v>
      </c>
      <c r="F164" s="91">
        <v>1983</v>
      </c>
      <c r="G164" s="4" t="s">
        <v>9</v>
      </c>
      <c r="H164" s="40">
        <f>E164-'май 2018'!E170</f>
        <v>889</v>
      </c>
      <c r="I164" s="42">
        <f>F164-'май 2018'!F170</f>
        <v>255</v>
      </c>
      <c r="J164" s="51">
        <v>7122</v>
      </c>
      <c r="K164" s="51">
        <v>1983</v>
      </c>
      <c r="L164">
        <f t="shared" si="24"/>
        <v>0</v>
      </c>
      <c r="M164">
        <f t="shared" si="24"/>
        <v>0</v>
      </c>
      <c r="N164" s="57">
        <f t="shared" si="18"/>
        <v>0</v>
      </c>
      <c r="O164" s="57">
        <f t="shared" si="19"/>
        <v>0</v>
      </c>
      <c r="P164" s="57">
        <f t="shared" si="22"/>
        <v>0</v>
      </c>
      <c r="Q164" s="52"/>
      <c r="R164" s="71">
        <f t="shared" si="23"/>
        <v>0</v>
      </c>
      <c r="S164" s="78">
        <f>'фев 2019'!W164</f>
        <v>331.96510000000012</v>
      </c>
      <c r="T164" s="77">
        <f t="shared" si="20"/>
        <v>331.96510000000012</v>
      </c>
      <c r="U164" s="77"/>
      <c r="V164" s="52"/>
      <c r="W164" s="52">
        <f t="shared" si="21"/>
        <v>331.96510000000012</v>
      </c>
    </row>
    <row r="165" spans="1:23" ht="15" thickBot="1">
      <c r="A165" s="3">
        <v>1894449</v>
      </c>
      <c r="B165" s="83">
        <v>43400</v>
      </c>
      <c r="C165" s="4">
        <v>149</v>
      </c>
      <c r="D165" s="94">
        <v>1024</v>
      </c>
      <c r="E165" s="94">
        <v>729</v>
      </c>
      <c r="F165" s="91">
        <v>232</v>
      </c>
      <c r="G165" s="4" t="s">
        <v>9</v>
      </c>
      <c r="H165" s="40">
        <f>E165-'май 2018'!E171</f>
        <v>10</v>
      </c>
      <c r="I165" s="42">
        <f>F165-'май 2018'!F171</f>
        <v>1</v>
      </c>
      <c r="J165" s="51">
        <v>729</v>
      </c>
      <c r="K165" s="51">
        <v>232</v>
      </c>
      <c r="L165">
        <f t="shared" si="24"/>
        <v>0</v>
      </c>
      <c r="M165">
        <f t="shared" si="24"/>
        <v>0</v>
      </c>
      <c r="N165" s="57">
        <f t="shared" si="18"/>
        <v>0</v>
      </c>
      <c r="O165" s="57">
        <f t="shared" si="19"/>
        <v>0</v>
      </c>
      <c r="P165" s="57">
        <f t="shared" si="22"/>
        <v>0</v>
      </c>
      <c r="Q165" s="52"/>
      <c r="R165" s="71">
        <f t="shared" si="23"/>
        <v>0</v>
      </c>
      <c r="S165" s="78">
        <f>'фев 2019'!W165</f>
        <v>18.787200000000002</v>
      </c>
      <c r="T165" s="77">
        <f t="shared" si="20"/>
        <v>18.787200000000002</v>
      </c>
      <c r="U165" s="77"/>
      <c r="V165" s="52"/>
      <c r="W165" s="52">
        <f t="shared" si="21"/>
        <v>18.787200000000002</v>
      </c>
    </row>
    <row r="166" spans="1:23" ht="15" thickBot="1">
      <c r="A166" s="3">
        <v>1897134</v>
      </c>
      <c r="B166" s="83">
        <v>43400</v>
      </c>
      <c r="C166" s="4">
        <v>150</v>
      </c>
      <c r="D166" s="94">
        <v>4167</v>
      </c>
      <c r="E166" s="94">
        <v>3117</v>
      </c>
      <c r="F166" s="91">
        <v>961</v>
      </c>
      <c r="G166" s="4" t="s">
        <v>9</v>
      </c>
      <c r="H166" s="40">
        <f>E166-'май 2018'!E172</f>
        <v>3</v>
      </c>
      <c r="I166" s="42">
        <f>F166-'май 2018'!F172</f>
        <v>1</v>
      </c>
      <c r="J166" s="51">
        <v>3117</v>
      </c>
      <c r="K166" s="51">
        <v>961</v>
      </c>
      <c r="L166">
        <f t="shared" si="24"/>
        <v>0</v>
      </c>
      <c r="M166">
        <f t="shared" si="24"/>
        <v>0</v>
      </c>
      <c r="N166" s="57">
        <f t="shared" si="18"/>
        <v>0</v>
      </c>
      <c r="O166" s="57">
        <f t="shared" si="19"/>
        <v>0</v>
      </c>
      <c r="P166" s="57">
        <f t="shared" si="22"/>
        <v>0</v>
      </c>
      <c r="Q166" s="52"/>
      <c r="R166" s="71">
        <f t="shared" si="23"/>
        <v>0</v>
      </c>
      <c r="S166" s="78">
        <f>'фев 2019'!W166</f>
        <v>370.53219999999999</v>
      </c>
      <c r="T166" s="87">
        <f t="shared" si="20"/>
        <v>370.53219999999999</v>
      </c>
      <c r="U166" s="77"/>
      <c r="V166" s="52"/>
      <c r="W166" s="52">
        <f t="shared" si="21"/>
        <v>370.53219999999999</v>
      </c>
    </row>
    <row r="167" spans="1:23" ht="15" thickBot="1">
      <c r="A167" s="3">
        <v>1899097</v>
      </c>
      <c r="B167" s="83">
        <v>43400</v>
      </c>
      <c r="C167" s="4">
        <v>151</v>
      </c>
      <c r="D167" s="94">
        <v>4449</v>
      </c>
      <c r="E167" s="94">
        <v>2897</v>
      </c>
      <c r="F167" s="91">
        <v>1224</v>
      </c>
      <c r="G167" s="4" t="s">
        <v>9</v>
      </c>
      <c r="H167" s="40">
        <f>E167-'май 2018'!E173</f>
        <v>453</v>
      </c>
      <c r="I167" s="42">
        <f>F167-'май 2018'!F173</f>
        <v>237</v>
      </c>
      <c r="J167" s="51">
        <v>2897</v>
      </c>
      <c r="K167" s="51">
        <v>1224</v>
      </c>
      <c r="L167">
        <f t="shared" si="24"/>
        <v>0</v>
      </c>
      <c r="M167">
        <f t="shared" si="24"/>
        <v>0</v>
      </c>
      <c r="N167" s="57">
        <f t="shared" si="18"/>
        <v>0</v>
      </c>
      <c r="O167" s="57">
        <f t="shared" si="19"/>
        <v>0</v>
      </c>
      <c r="P167" s="57">
        <f t="shared" si="22"/>
        <v>0</v>
      </c>
      <c r="Q167" s="52"/>
      <c r="R167" s="71">
        <f t="shared" si="23"/>
        <v>0</v>
      </c>
      <c r="S167" s="78">
        <f>'фев 2019'!W167</f>
        <v>-640.06629999999996</v>
      </c>
      <c r="T167" s="72">
        <f t="shared" si="20"/>
        <v>-640.06629999999996</v>
      </c>
      <c r="U167" s="77"/>
      <c r="V167" s="52"/>
      <c r="W167" s="52">
        <f t="shared" si="21"/>
        <v>-640.06629999999996</v>
      </c>
    </row>
    <row r="168" spans="1:23" ht="15" thickBot="1">
      <c r="A168" s="3">
        <v>1853571</v>
      </c>
      <c r="B168" s="83">
        <v>43400</v>
      </c>
      <c r="C168" s="4">
        <v>152</v>
      </c>
      <c r="D168" s="94">
        <v>22849</v>
      </c>
      <c r="E168" s="94">
        <v>15097</v>
      </c>
      <c r="F168" s="91">
        <v>5498</v>
      </c>
      <c r="G168" s="4" t="s">
        <v>9</v>
      </c>
      <c r="H168" s="40">
        <f>E168-'май 2018'!E174</f>
        <v>1325</v>
      </c>
      <c r="I168" s="42">
        <f>F168-'май 2018'!F174</f>
        <v>617</v>
      </c>
      <c r="J168" s="51">
        <v>15097</v>
      </c>
      <c r="K168" s="51">
        <v>5498</v>
      </c>
      <c r="L168">
        <f t="shared" si="24"/>
        <v>0</v>
      </c>
      <c r="M168">
        <f t="shared" si="24"/>
        <v>0</v>
      </c>
      <c r="N168" s="57">
        <f t="shared" si="18"/>
        <v>0</v>
      </c>
      <c r="O168" s="57">
        <f t="shared" si="19"/>
        <v>0</v>
      </c>
      <c r="P168" s="57">
        <f t="shared" si="22"/>
        <v>0</v>
      </c>
      <c r="Q168" s="52"/>
      <c r="R168" s="71">
        <f t="shared" si="23"/>
        <v>0</v>
      </c>
      <c r="S168" s="78">
        <f>'фев 2019'!W168</f>
        <v>-0.58279999999967913</v>
      </c>
      <c r="T168" s="103">
        <f t="shared" si="20"/>
        <v>-0.58279999999967913</v>
      </c>
      <c r="U168" s="77"/>
      <c r="V168" s="52"/>
      <c r="W168" s="52">
        <f t="shared" si="21"/>
        <v>-0.58279999999967913</v>
      </c>
    </row>
    <row r="169" spans="1:23" ht="15" thickBot="1">
      <c r="A169" s="3">
        <v>1741005</v>
      </c>
      <c r="B169" s="83">
        <v>43400</v>
      </c>
      <c r="C169" s="4">
        <v>153</v>
      </c>
      <c r="D169" s="94">
        <v>50987</v>
      </c>
      <c r="E169" s="94">
        <v>27574</v>
      </c>
      <c r="F169" s="91">
        <v>16529</v>
      </c>
      <c r="G169" s="4" t="s">
        <v>9</v>
      </c>
      <c r="H169" s="40">
        <f>E169-'май 2018'!E175</f>
        <v>517</v>
      </c>
      <c r="I169" s="42">
        <f>F169-'май 2018'!F175</f>
        <v>253</v>
      </c>
      <c r="J169" s="51">
        <v>27574</v>
      </c>
      <c r="K169" s="51">
        <v>16529</v>
      </c>
      <c r="L169">
        <f t="shared" si="24"/>
        <v>0</v>
      </c>
      <c r="M169">
        <f t="shared" si="24"/>
        <v>0</v>
      </c>
      <c r="N169" s="57">
        <f t="shared" si="18"/>
        <v>0</v>
      </c>
      <c r="O169" s="57">
        <f t="shared" si="19"/>
        <v>0</v>
      </c>
      <c r="P169" s="57">
        <f t="shared" si="22"/>
        <v>0</v>
      </c>
      <c r="Q169" s="52"/>
      <c r="R169" s="81">
        <f t="shared" si="23"/>
        <v>0</v>
      </c>
      <c r="S169" s="78">
        <f>'фев 2019'!W169</f>
        <v>0</v>
      </c>
      <c r="T169" s="96">
        <f t="shared" si="20"/>
        <v>0</v>
      </c>
      <c r="U169" s="77"/>
      <c r="V169" s="52"/>
      <c r="W169" s="52">
        <f t="shared" si="21"/>
        <v>0</v>
      </c>
    </row>
    <row r="170" spans="1:23" ht="15" thickBot="1">
      <c r="A170" s="6">
        <v>1897507</v>
      </c>
      <c r="B170" s="83">
        <v>43400</v>
      </c>
      <c r="C170" s="4">
        <v>154</v>
      </c>
      <c r="D170" s="94">
        <v>9919</v>
      </c>
      <c r="E170" s="94">
        <v>6654</v>
      </c>
      <c r="F170" s="91">
        <v>3261</v>
      </c>
      <c r="G170" s="8" t="s">
        <v>9</v>
      </c>
      <c r="H170" s="40">
        <f>E170-'май 2018'!E176</f>
        <v>259</v>
      </c>
      <c r="I170" s="42">
        <f>F170-'май 2018'!F176</f>
        <v>82</v>
      </c>
      <c r="J170" s="51">
        <v>6654</v>
      </c>
      <c r="K170" s="51">
        <v>3261</v>
      </c>
      <c r="L170">
        <f t="shared" si="24"/>
        <v>0</v>
      </c>
      <c r="M170">
        <f t="shared" si="24"/>
        <v>0</v>
      </c>
      <c r="N170" s="57">
        <f t="shared" si="18"/>
        <v>0</v>
      </c>
      <c r="O170" s="57">
        <f t="shared" si="19"/>
        <v>0</v>
      </c>
      <c r="P170" s="57">
        <f t="shared" si="22"/>
        <v>0</v>
      </c>
      <c r="Q170" s="52"/>
      <c r="R170" s="71">
        <f t="shared" si="23"/>
        <v>0</v>
      </c>
      <c r="S170" s="78">
        <f>'фев 2019'!W170</f>
        <v>-325.42349999999999</v>
      </c>
      <c r="T170" s="72">
        <f t="shared" si="20"/>
        <v>-325.42349999999999</v>
      </c>
      <c r="U170" s="77"/>
      <c r="V170" s="52"/>
      <c r="W170" s="52">
        <f t="shared" si="21"/>
        <v>-325.42349999999999</v>
      </c>
    </row>
    <row r="171" spans="1:23" ht="15" thickBot="1">
      <c r="A171" s="3">
        <v>1892309</v>
      </c>
      <c r="B171" s="83">
        <v>43400</v>
      </c>
      <c r="C171" s="4">
        <v>155</v>
      </c>
      <c r="D171" s="94">
        <v>3308</v>
      </c>
      <c r="E171" s="94">
        <v>2617</v>
      </c>
      <c r="F171" s="91">
        <v>632</v>
      </c>
      <c r="G171" s="4" t="s">
        <v>9</v>
      </c>
      <c r="H171" s="40">
        <f>E171-'май 2018'!E177</f>
        <v>360</v>
      </c>
      <c r="I171" s="42">
        <f>F171-'май 2018'!F177</f>
        <v>87</v>
      </c>
      <c r="J171" s="51">
        <v>2617</v>
      </c>
      <c r="K171" s="51">
        <v>632</v>
      </c>
      <c r="L171">
        <f t="shared" si="24"/>
        <v>0</v>
      </c>
      <c r="M171">
        <f t="shared" si="24"/>
        <v>0</v>
      </c>
      <c r="N171" s="57">
        <f t="shared" si="18"/>
        <v>0</v>
      </c>
      <c r="O171" s="57">
        <f t="shared" si="19"/>
        <v>0</v>
      </c>
      <c r="P171" s="57">
        <f t="shared" si="22"/>
        <v>0</v>
      </c>
      <c r="Q171" s="52"/>
      <c r="R171" s="71">
        <f t="shared" si="23"/>
        <v>0</v>
      </c>
      <c r="S171" s="78">
        <f>'фев 2019'!W171</f>
        <v>0</v>
      </c>
      <c r="T171" s="77">
        <f t="shared" si="20"/>
        <v>0</v>
      </c>
      <c r="U171" s="77"/>
      <c r="V171" s="52"/>
      <c r="W171" s="52">
        <f t="shared" si="21"/>
        <v>0</v>
      </c>
    </row>
    <row r="172" spans="1:23" ht="15" thickBot="1">
      <c r="A172" s="3">
        <v>1899011</v>
      </c>
      <c r="B172" s="83">
        <v>43400</v>
      </c>
      <c r="C172" s="4">
        <v>156</v>
      </c>
      <c r="D172" s="94">
        <v>18170</v>
      </c>
      <c r="E172" s="94">
        <v>12872</v>
      </c>
      <c r="F172" s="91">
        <v>4757</v>
      </c>
      <c r="G172" s="4" t="s">
        <v>9</v>
      </c>
      <c r="H172" s="40">
        <f>E172-'май 2018'!E178</f>
        <v>1304</v>
      </c>
      <c r="I172" s="42">
        <f>F172-'май 2018'!F178</f>
        <v>402</v>
      </c>
      <c r="J172" s="51">
        <v>12866</v>
      </c>
      <c r="K172" s="51">
        <v>4757</v>
      </c>
      <c r="L172">
        <f t="shared" si="24"/>
        <v>6</v>
      </c>
      <c r="M172">
        <f t="shared" si="24"/>
        <v>0</v>
      </c>
      <c r="N172" s="57">
        <f t="shared" si="18"/>
        <v>37.08</v>
      </c>
      <c r="O172" s="57">
        <f t="shared" si="19"/>
        <v>0</v>
      </c>
      <c r="P172" s="57">
        <f t="shared" si="22"/>
        <v>37.08</v>
      </c>
      <c r="Q172" s="52"/>
      <c r="R172" s="71">
        <f t="shared" si="23"/>
        <v>38.192399999999999</v>
      </c>
      <c r="S172" s="78">
        <f>'фев 2019'!W172</f>
        <v>6.3653999999999993</v>
      </c>
      <c r="T172" s="96">
        <f t="shared" si="20"/>
        <v>44.5578</v>
      </c>
      <c r="U172" s="77"/>
      <c r="V172" s="52"/>
      <c r="W172" s="52">
        <f t="shared" si="21"/>
        <v>44.5578</v>
      </c>
    </row>
    <row r="173" spans="1:23" ht="15" thickBot="1">
      <c r="A173" s="3">
        <v>1898974</v>
      </c>
      <c r="B173" s="83">
        <v>43400</v>
      </c>
      <c r="C173" s="4">
        <v>157</v>
      </c>
      <c r="D173" s="94">
        <v>14656</v>
      </c>
      <c r="E173" s="94">
        <v>6463</v>
      </c>
      <c r="F173" s="91">
        <v>5218</v>
      </c>
      <c r="G173" s="4" t="s">
        <v>9</v>
      </c>
      <c r="H173" s="40">
        <f>E173-'май 2018'!E179</f>
        <v>3343</v>
      </c>
      <c r="I173" s="42">
        <f>F173-'май 2018'!F179</f>
        <v>2862</v>
      </c>
      <c r="J173" s="51">
        <v>6463</v>
      </c>
      <c r="K173" s="51">
        <v>5218</v>
      </c>
      <c r="L173">
        <f t="shared" si="24"/>
        <v>0</v>
      </c>
      <c r="M173">
        <f t="shared" si="24"/>
        <v>0</v>
      </c>
      <c r="N173" s="57">
        <f t="shared" si="18"/>
        <v>0</v>
      </c>
      <c r="O173" s="57">
        <f t="shared" si="19"/>
        <v>0</v>
      </c>
      <c r="P173" s="57">
        <f t="shared" si="22"/>
        <v>0</v>
      </c>
      <c r="Q173" s="52"/>
      <c r="R173" s="71">
        <f t="shared" si="23"/>
        <v>0</v>
      </c>
      <c r="S173" s="78">
        <f>'фев 2019'!W173</f>
        <v>3602.6187</v>
      </c>
      <c r="T173" s="88">
        <f t="shared" si="20"/>
        <v>3602.6187</v>
      </c>
      <c r="U173" s="77"/>
      <c r="V173" s="52"/>
      <c r="W173" s="52">
        <f t="shared" si="21"/>
        <v>3602.6187</v>
      </c>
    </row>
    <row r="174" spans="1:23" ht="15" thickBot="1">
      <c r="A174" s="3">
        <v>1899285</v>
      </c>
      <c r="B174" s="83">
        <v>43400</v>
      </c>
      <c r="C174" s="4">
        <v>158</v>
      </c>
      <c r="D174" s="94">
        <v>6944</v>
      </c>
      <c r="E174" s="94">
        <v>5064</v>
      </c>
      <c r="F174" s="91">
        <v>1798</v>
      </c>
      <c r="G174" s="4" t="s">
        <v>9</v>
      </c>
      <c r="H174" s="40">
        <f>E174-'май 2018'!E180</f>
        <v>629</v>
      </c>
      <c r="I174" s="42">
        <f>F174-'май 2018'!F180</f>
        <v>246</v>
      </c>
      <c r="J174" s="51">
        <v>5063</v>
      </c>
      <c r="K174" s="51">
        <v>1798</v>
      </c>
      <c r="L174">
        <f t="shared" si="24"/>
        <v>1</v>
      </c>
      <c r="M174">
        <f t="shared" si="24"/>
        <v>0</v>
      </c>
      <c r="N174" s="57">
        <f t="shared" si="18"/>
        <v>6.18</v>
      </c>
      <c r="O174" s="57">
        <f t="shared" si="19"/>
        <v>0</v>
      </c>
      <c r="P174" s="57">
        <f t="shared" si="22"/>
        <v>6.18</v>
      </c>
      <c r="Q174" s="52"/>
      <c r="R174" s="71">
        <f t="shared" si="23"/>
        <v>6.3653999999999993</v>
      </c>
      <c r="S174" s="78">
        <f>'фев 2019'!W174</f>
        <v>-709.93589999999995</v>
      </c>
      <c r="T174" s="100">
        <f t="shared" si="20"/>
        <v>-703.57049999999992</v>
      </c>
      <c r="U174" s="77"/>
      <c r="V174" s="52"/>
      <c r="W174" s="52">
        <f t="shared" si="21"/>
        <v>-703.57049999999992</v>
      </c>
    </row>
    <row r="175" spans="1:23" ht="15" thickBot="1">
      <c r="A175" s="3">
        <v>1898973</v>
      </c>
      <c r="B175" s="83">
        <v>43400</v>
      </c>
      <c r="C175" s="4">
        <v>159</v>
      </c>
      <c r="D175" s="94">
        <v>10829</v>
      </c>
      <c r="E175" s="94">
        <v>7645</v>
      </c>
      <c r="F175" s="91">
        <v>2215</v>
      </c>
      <c r="G175" s="4" t="s">
        <v>9</v>
      </c>
      <c r="H175" s="40">
        <f>E175-'май 2018'!E181</f>
        <v>647</v>
      </c>
      <c r="I175" s="42">
        <f>F175-'май 2018'!F181</f>
        <v>185</v>
      </c>
      <c r="J175" s="51">
        <v>7645</v>
      </c>
      <c r="K175" s="51">
        <v>2215</v>
      </c>
      <c r="L175">
        <f t="shared" si="24"/>
        <v>0</v>
      </c>
      <c r="M175">
        <f t="shared" si="24"/>
        <v>0</v>
      </c>
      <c r="N175" s="57">
        <f t="shared" si="18"/>
        <v>0</v>
      </c>
      <c r="O175" s="57">
        <f t="shared" si="19"/>
        <v>0</v>
      </c>
      <c r="P175" s="57">
        <f t="shared" si="22"/>
        <v>0</v>
      </c>
      <c r="Q175" s="52"/>
      <c r="R175" s="71">
        <f t="shared" si="23"/>
        <v>0</v>
      </c>
      <c r="S175" s="78">
        <f>'фев 2019'!W175</f>
        <v>0</v>
      </c>
      <c r="T175" s="96">
        <f t="shared" si="20"/>
        <v>0</v>
      </c>
      <c r="U175" s="77"/>
      <c r="V175" s="52"/>
      <c r="W175" s="52">
        <f t="shared" si="21"/>
        <v>0</v>
      </c>
    </row>
    <row r="176" spans="1:23" ht="15" thickBot="1">
      <c r="A176" s="3">
        <v>1851675</v>
      </c>
      <c r="B176" s="83">
        <v>43400</v>
      </c>
      <c r="C176" s="4">
        <v>160</v>
      </c>
      <c r="D176" s="94">
        <v>47739</v>
      </c>
      <c r="E176" s="94">
        <v>31795</v>
      </c>
      <c r="F176" s="91">
        <v>15436</v>
      </c>
      <c r="G176" s="4" t="s">
        <v>9</v>
      </c>
      <c r="H176" s="40">
        <f>E176-'май 2018'!E182</f>
        <v>4474</v>
      </c>
      <c r="I176" s="42">
        <f>F176-'май 2018'!F182</f>
        <v>1886</v>
      </c>
      <c r="J176" s="51">
        <v>31226</v>
      </c>
      <c r="K176" s="51">
        <v>15231</v>
      </c>
      <c r="L176">
        <f t="shared" si="24"/>
        <v>569</v>
      </c>
      <c r="M176">
        <f t="shared" si="24"/>
        <v>205</v>
      </c>
      <c r="N176" s="57">
        <f t="shared" si="18"/>
        <v>3516.4199999999996</v>
      </c>
      <c r="O176" s="57">
        <f t="shared" si="19"/>
        <v>469.45</v>
      </c>
      <c r="P176" s="57">
        <f t="shared" si="22"/>
        <v>3985.8699999999994</v>
      </c>
      <c r="Q176" s="52"/>
      <c r="R176" s="71">
        <f t="shared" si="23"/>
        <v>4105.4460999999992</v>
      </c>
      <c r="S176" s="78">
        <f>'фев 2019'!W176</f>
        <v>-9540.1761000000006</v>
      </c>
      <c r="T176" s="100">
        <f t="shared" si="20"/>
        <v>-5434.7300000000014</v>
      </c>
      <c r="U176" s="71"/>
      <c r="V176" s="52">
        <f>U176-T176</f>
        <v>5434.7300000000014</v>
      </c>
      <c r="W176" s="52">
        <f t="shared" si="21"/>
        <v>-5434.7300000000014</v>
      </c>
    </row>
    <row r="177" spans="1:23" ht="15" thickBot="1">
      <c r="A177" s="3">
        <v>1899396</v>
      </c>
      <c r="B177" s="83">
        <v>43400</v>
      </c>
      <c r="C177" s="63">
        <v>161</v>
      </c>
      <c r="D177" s="94">
        <v>25727</v>
      </c>
      <c r="E177" s="94">
        <v>16031</v>
      </c>
      <c r="F177" s="91">
        <v>9827</v>
      </c>
      <c r="G177" s="4" t="s">
        <v>9</v>
      </c>
      <c r="H177" s="40">
        <f>E177-'май 2018'!E183</f>
        <v>3560</v>
      </c>
      <c r="I177" s="42">
        <f>F177-'май 2018'!F183</f>
        <v>2565</v>
      </c>
      <c r="J177" s="51">
        <v>15577</v>
      </c>
      <c r="K177" s="51">
        <v>9476</v>
      </c>
      <c r="L177">
        <f t="shared" si="24"/>
        <v>454</v>
      </c>
      <c r="M177">
        <f t="shared" si="24"/>
        <v>351</v>
      </c>
      <c r="N177" s="57">
        <f t="shared" si="18"/>
        <v>2805.72</v>
      </c>
      <c r="O177" s="57">
        <f t="shared" si="19"/>
        <v>803.79</v>
      </c>
      <c r="P177" s="57">
        <f t="shared" si="22"/>
        <v>3609.5099999999998</v>
      </c>
      <c r="Q177" s="52"/>
      <c r="R177" s="102">
        <f t="shared" si="23"/>
        <v>3717.7952999999998</v>
      </c>
      <c r="S177" s="104">
        <f>'фев 2019'!W177</f>
        <v>0</v>
      </c>
      <c r="T177" s="96">
        <f t="shared" si="20"/>
        <v>3717.7952999999998</v>
      </c>
      <c r="U177" s="62">
        <f>T177</f>
        <v>3717.7952999999998</v>
      </c>
      <c r="V177" s="52"/>
      <c r="W177" s="52">
        <f t="shared" si="21"/>
        <v>0</v>
      </c>
    </row>
    <row r="178" spans="1:23" ht="15" thickBot="1">
      <c r="A178" s="92">
        <v>1771036</v>
      </c>
      <c r="B178" s="93">
        <v>43464</v>
      </c>
      <c r="C178" s="63" t="s">
        <v>68</v>
      </c>
      <c r="D178" s="92">
        <v>138</v>
      </c>
      <c r="E178" s="94">
        <v>88</v>
      </c>
      <c r="F178" s="91">
        <v>50</v>
      </c>
      <c r="G178" s="4"/>
      <c r="H178" s="40"/>
      <c r="I178" s="42"/>
      <c r="J178" s="51">
        <v>88</v>
      </c>
      <c r="K178" s="51">
        <v>50</v>
      </c>
      <c r="L178">
        <f t="shared" si="24"/>
        <v>0</v>
      </c>
      <c r="M178">
        <f t="shared" si="24"/>
        <v>0</v>
      </c>
      <c r="N178" s="57">
        <f t="shared" si="18"/>
        <v>0</v>
      </c>
      <c r="O178" s="57">
        <f t="shared" si="19"/>
        <v>0</v>
      </c>
      <c r="P178" s="57">
        <f t="shared" si="22"/>
        <v>0</v>
      </c>
      <c r="Q178" s="52"/>
      <c r="R178" s="102">
        <f t="shared" si="23"/>
        <v>0</v>
      </c>
      <c r="S178" s="104">
        <f>'фев 2019'!W178</f>
        <v>6.369199999999978</v>
      </c>
      <c r="T178" s="98">
        <v>12890.51</v>
      </c>
      <c r="U178" s="62">
        <f>T178</f>
        <v>12890.51</v>
      </c>
      <c r="V178" s="52"/>
      <c r="W178" s="52">
        <f t="shared" si="21"/>
        <v>0</v>
      </c>
    </row>
    <row r="179" spans="1:23" ht="15" thickBot="1">
      <c r="A179" s="3">
        <v>1844150</v>
      </c>
      <c r="B179" s="83">
        <v>43400</v>
      </c>
      <c r="C179" s="4">
        <v>163</v>
      </c>
      <c r="D179" s="94">
        <v>9255</v>
      </c>
      <c r="E179" s="94">
        <v>5571</v>
      </c>
      <c r="F179" s="91">
        <v>3671</v>
      </c>
      <c r="G179" s="4" t="s">
        <v>9</v>
      </c>
      <c r="H179" s="40">
        <f>E179-'май 2018'!E185</f>
        <v>969</v>
      </c>
      <c r="I179" s="42">
        <f>F179-'май 2018'!F185</f>
        <v>693</v>
      </c>
      <c r="J179" s="51">
        <v>5571</v>
      </c>
      <c r="K179" s="51">
        <v>3671</v>
      </c>
      <c r="L179">
        <f t="shared" si="24"/>
        <v>0</v>
      </c>
      <c r="M179">
        <f t="shared" si="24"/>
        <v>0</v>
      </c>
      <c r="N179" s="57">
        <f t="shared" si="18"/>
        <v>0</v>
      </c>
      <c r="O179" s="57">
        <f t="shared" si="19"/>
        <v>0</v>
      </c>
      <c r="P179" s="57">
        <f t="shared" si="22"/>
        <v>0</v>
      </c>
      <c r="Q179" s="52"/>
      <c r="R179" s="71">
        <f t="shared" si="23"/>
        <v>0</v>
      </c>
      <c r="S179" s="78">
        <f>'фев 2019'!W180</f>
        <v>12.524800000000001</v>
      </c>
      <c r="T179" s="96">
        <f t="shared" si="20"/>
        <v>12.524800000000001</v>
      </c>
      <c r="U179" s="77"/>
      <c r="V179" s="52"/>
      <c r="W179" s="52">
        <f t="shared" si="21"/>
        <v>12.524800000000001</v>
      </c>
    </row>
    <row r="180" spans="1:23" ht="15" thickBot="1">
      <c r="A180" s="3">
        <v>1847550</v>
      </c>
      <c r="B180" s="83">
        <v>43400</v>
      </c>
      <c r="C180" s="4">
        <v>164</v>
      </c>
      <c r="D180" s="94">
        <v>10636</v>
      </c>
      <c r="E180" s="94">
        <v>6096</v>
      </c>
      <c r="F180" s="91">
        <v>4269</v>
      </c>
      <c r="G180" s="4" t="s">
        <v>9</v>
      </c>
      <c r="H180" s="40">
        <f>E180-'май 2018'!E186</f>
        <v>850</v>
      </c>
      <c r="I180" s="42">
        <f>F180-'май 2018'!F186</f>
        <v>662</v>
      </c>
      <c r="J180" s="51">
        <v>6096</v>
      </c>
      <c r="K180" s="51">
        <v>4269</v>
      </c>
      <c r="L180">
        <f t="shared" ref="L180:M211" si="25">E180-J180</f>
        <v>0</v>
      </c>
      <c r="M180">
        <f t="shared" si="25"/>
        <v>0</v>
      </c>
      <c r="N180" s="57">
        <f t="shared" si="18"/>
        <v>0</v>
      </c>
      <c r="O180" s="57">
        <f t="shared" si="19"/>
        <v>0</v>
      </c>
      <c r="P180" s="57">
        <f t="shared" si="22"/>
        <v>0</v>
      </c>
      <c r="Q180" s="52"/>
      <c r="R180" s="71">
        <f t="shared" si="23"/>
        <v>0</v>
      </c>
      <c r="S180" s="78">
        <f>'фев 2019'!W181</f>
        <v>0</v>
      </c>
      <c r="T180" s="96">
        <f t="shared" si="20"/>
        <v>0</v>
      </c>
      <c r="U180" s="77"/>
      <c r="V180" s="52"/>
      <c r="W180" s="52">
        <f t="shared" si="21"/>
        <v>0</v>
      </c>
    </row>
    <row r="181" spans="1:23" ht="15" thickBot="1">
      <c r="A181" s="3">
        <v>1895259</v>
      </c>
      <c r="B181" s="83">
        <v>43400</v>
      </c>
      <c r="C181" s="4">
        <v>165</v>
      </c>
      <c r="D181" s="94">
        <v>10480</v>
      </c>
      <c r="E181" s="94">
        <v>6665</v>
      </c>
      <c r="F181" s="91">
        <v>4287</v>
      </c>
      <c r="G181" s="4" t="s">
        <v>9</v>
      </c>
      <c r="H181" s="40">
        <f>E181-'май 2018'!E187</f>
        <v>2636</v>
      </c>
      <c r="I181" s="42">
        <f>F181-'май 2018'!F187</f>
        <v>1317</v>
      </c>
      <c r="J181" s="51">
        <v>6334</v>
      </c>
      <c r="K181" s="51">
        <v>4126</v>
      </c>
      <c r="L181">
        <f t="shared" si="25"/>
        <v>331</v>
      </c>
      <c r="M181">
        <f t="shared" si="25"/>
        <v>161</v>
      </c>
      <c r="N181" s="57">
        <f t="shared" si="18"/>
        <v>2045.58</v>
      </c>
      <c r="O181" s="57">
        <f t="shared" si="19"/>
        <v>368.69</v>
      </c>
      <c r="P181" s="57">
        <f t="shared" si="22"/>
        <v>2414.27</v>
      </c>
      <c r="Q181" s="52">
        <f>'фев 2019'!V182</f>
        <v>108.78640000000041</v>
      </c>
      <c r="R181" s="102">
        <f t="shared" si="23"/>
        <v>2377.9116999999997</v>
      </c>
      <c r="S181" s="104">
        <v>0</v>
      </c>
      <c r="T181" s="96">
        <f t="shared" si="20"/>
        <v>2377.9116999999997</v>
      </c>
      <c r="U181" s="77"/>
      <c r="V181" s="52"/>
      <c r="W181" s="52">
        <f t="shared" si="21"/>
        <v>2377.9116999999997</v>
      </c>
    </row>
    <row r="182" spans="1:23" ht="15" thickBot="1">
      <c r="A182" s="3">
        <v>1895492</v>
      </c>
      <c r="B182" s="83">
        <v>43400</v>
      </c>
      <c r="C182" s="4">
        <v>166</v>
      </c>
      <c r="D182" s="94">
        <v>4003</v>
      </c>
      <c r="E182" s="94">
        <v>2760</v>
      </c>
      <c r="F182" s="91">
        <v>1134</v>
      </c>
      <c r="G182" s="4" t="s">
        <v>9</v>
      </c>
      <c r="H182" s="40">
        <f>E182-'май 2018'!E188</f>
        <v>357</v>
      </c>
      <c r="I182" s="42">
        <f>F182-'май 2018'!F188</f>
        <v>165</v>
      </c>
      <c r="J182" s="51">
        <v>2760</v>
      </c>
      <c r="K182" s="51">
        <v>1134</v>
      </c>
      <c r="L182">
        <f t="shared" si="25"/>
        <v>0</v>
      </c>
      <c r="M182">
        <f t="shared" si="25"/>
        <v>0</v>
      </c>
      <c r="N182" s="57">
        <f t="shared" si="18"/>
        <v>0</v>
      </c>
      <c r="O182" s="57">
        <f t="shared" si="19"/>
        <v>0</v>
      </c>
      <c r="P182" s="57">
        <f t="shared" si="22"/>
        <v>0</v>
      </c>
      <c r="Q182" s="52"/>
      <c r="R182" s="71">
        <f t="shared" si="23"/>
        <v>0</v>
      </c>
      <c r="S182" s="78">
        <f>'фев 2019'!W183</f>
        <v>0</v>
      </c>
      <c r="T182" s="96">
        <f t="shared" si="20"/>
        <v>0</v>
      </c>
      <c r="U182" s="77"/>
      <c r="V182" s="52"/>
      <c r="W182" s="52">
        <f t="shared" si="21"/>
        <v>0</v>
      </c>
    </row>
    <row r="183" spans="1:23" ht="15" thickBot="1">
      <c r="A183" s="3">
        <v>1899219</v>
      </c>
      <c r="B183" s="83">
        <v>43400</v>
      </c>
      <c r="C183" s="4" t="s">
        <v>29</v>
      </c>
      <c r="D183" s="94">
        <v>6367</v>
      </c>
      <c r="E183" s="94">
        <v>3599</v>
      </c>
      <c r="F183" s="91">
        <v>2389</v>
      </c>
      <c r="G183" s="4" t="s">
        <v>9</v>
      </c>
      <c r="H183" s="40">
        <f>E183-'май 2018'!E189</f>
        <v>744</v>
      </c>
      <c r="I183" s="42">
        <f>F183-'май 2018'!F189</f>
        <v>541</v>
      </c>
      <c r="J183" s="51">
        <v>3599</v>
      </c>
      <c r="K183" s="51">
        <v>2389</v>
      </c>
      <c r="L183">
        <f t="shared" si="25"/>
        <v>0</v>
      </c>
      <c r="M183">
        <f t="shared" si="25"/>
        <v>0</v>
      </c>
      <c r="N183" s="57">
        <f t="shared" si="18"/>
        <v>0</v>
      </c>
      <c r="O183" s="57">
        <f t="shared" si="19"/>
        <v>0</v>
      </c>
      <c r="P183" s="57">
        <f t="shared" si="22"/>
        <v>0</v>
      </c>
      <c r="Q183" s="52"/>
      <c r="R183" s="102">
        <f t="shared" si="23"/>
        <v>0</v>
      </c>
      <c r="S183" s="104">
        <f>'фев 2019'!W184</f>
        <v>185.50299999999999</v>
      </c>
      <c r="T183" s="96">
        <f t="shared" si="20"/>
        <v>185.50299999999999</v>
      </c>
      <c r="U183" s="77"/>
      <c r="V183" s="52"/>
      <c r="W183" s="52">
        <f t="shared" si="21"/>
        <v>185.50299999999999</v>
      </c>
    </row>
    <row r="184" spans="1:23" ht="15" thickBot="1">
      <c r="A184" s="3">
        <v>1706423</v>
      </c>
      <c r="B184" s="83">
        <v>43400</v>
      </c>
      <c r="C184" s="4">
        <v>167</v>
      </c>
      <c r="D184" s="94">
        <v>5020</v>
      </c>
      <c r="E184" s="94">
        <v>3745</v>
      </c>
      <c r="F184" s="91">
        <v>1225</v>
      </c>
      <c r="G184" s="4" t="s">
        <v>9</v>
      </c>
      <c r="H184" s="40">
        <f>E184-'май 2018'!E190</f>
        <v>442</v>
      </c>
      <c r="I184" s="42">
        <f>F184-'май 2018'!F190</f>
        <v>140</v>
      </c>
      <c r="J184" s="51">
        <v>3744</v>
      </c>
      <c r="K184" s="51">
        <v>1224</v>
      </c>
      <c r="L184">
        <f t="shared" si="25"/>
        <v>1</v>
      </c>
      <c r="M184">
        <f t="shared" si="25"/>
        <v>1</v>
      </c>
      <c r="N184" s="57">
        <f t="shared" si="18"/>
        <v>6.18</v>
      </c>
      <c r="O184" s="57">
        <f t="shared" si="19"/>
        <v>2.29</v>
      </c>
      <c r="P184" s="57">
        <f t="shared" si="22"/>
        <v>8.4699999999999989</v>
      </c>
      <c r="Q184" s="52"/>
      <c r="R184" s="71">
        <f t="shared" si="23"/>
        <v>8.7240999999999982</v>
      </c>
      <c r="S184" s="78">
        <f>'фев 2019'!W185</f>
        <v>0</v>
      </c>
      <c r="T184" s="96">
        <f t="shared" si="20"/>
        <v>8.7240999999999982</v>
      </c>
      <c r="U184" s="77"/>
      <c r="V184" s="52"/>
      <c r="W184" s="52">
        <f t="shared" si="21"/>
        <v>8.7240999999999982</v>
      </c>
    </row>
    <row r="185" spans="1:23" ht="15" thickBot="1">
      <c r="A185" s="3">
        <v>1897839</v>
      </c>
      <c r="B185" s="83">
        <v>43400</v>
      </c>
      <c r="C185" s="4">
        <v>168</v>
      </c>
      <c r="D185" s="94">
        <v>5444</v>
      </c>
      <c r="E185" s="94">
        <v>3489</v>
      </c>
      <c r="F185" s="91">
        <v>1147</v>
      </c>
      <c r="G185" s="4" t="s">
        <v>9</v>
      </c>
      <c r="H185" s="40">
        <f>E185-'май 2018'!E191</f>
        <v>338</v>
      </c>
      <c r="I185" s="42">
        <f>F185-'май 2018'!F191</f>
        <v>74</v>
      </c>
      <c r="J185" s="51">
        <v>3489</v>
      </c>
      <c r="K185" s="51">
        <v>1147</v>
      </c>
      <c r="L185">
        <f t="shared" si="25"/>
        <v>0</v>
      </c>
      <c r="M185">
        <f t="shared" si="25"/>
        <v>0</v>
      </c>
      <c r="N185" s="57">
        <f t="shared" si="18"/>
        <v>0</v>
      </c>
      <c r="O185" s="57">
        <f t="shared" si="19"/>
        <v>0</v>
      </c>
      <c r="P185" s="57">
        <f t="shared" si="22"/>
        <v>0</v>
      </c>
      <c r="Q185" s="52"/>
      <c r="R185" s="71">
        <f t="shared" si="23"/>
        <v>0</v>
      </c>
      <c r="S185" s="78">
        <f>'фев 2019'!W186</f>
        <v>12.524800000000001</v>
      </c>
      <c r="T185" s="96">
        <f t="shared" si="20"/>
        <v>12.524800000000001</v>
      </c>
      <c r="U185" s="77"/>
      <c r="V185" s="52"/>
      <c r="W185" s="52">
        <f t="shared" si="21"/>
        <v>12.524800000000001</v>
      </c>
    </row>
    <row r="186" spans="1:23" ht="15" thickBot="1">
      <c r="A186" s="3">
        <v>1897681</v>
      </c>
      <c r="B186" s="83">
        <v>43400</v>
      </c>
      <c r="C186" s="4">
        <v>169</v>
      </c>
      <c r="D186" s="94">
        <v>3825</v>
      </c>
      <c r="E186" s="94">
        <v>2185</v>
      </c>
      <c r="F186" s="91">
        <v>1531</v>
      </c>
      <c r="G186" s="4" t="s">
        <v>9</v>
      </c>
      <c r="H186" s="40">
        <f>E186-'май 2018'!E192</f>
        <v>931</v>
      </c>
      <c r="I186" s="42">
        <f>F186-'май 2018'!F192</f>
        <v>595</v>
      </c>
      <c r="J186" s="51">
        <v>2185</v>
      </c>
      <c r="K186" s="51">
        <v>1531</v>
      </c>
      <c r="L186">
        <f t="shared" si="25"/>
        <v>0</v>
      </c>
      <c r="M186">
        <f t="shared" si="25"/>
        <v>0</v>
      </c>
      <c r="N186" s="57">
        <f t="shared" si="18"/>
        <v>0</v>
      </c>
      <c r="O186" s="57">
        <f t="shared" si="19"/>
        <v>0</v>
      </c>
      <c r="P186" s="57">
        <f t="shared" si="22"/>
        <v>0</v>
      </c>
      <c r="Q186" s="52"/>
      <c r="R186" s="71">
        <f t="shared" si="23"/>
        <v>0</v>
      </c>
      <c r="S186" s="78">
        <f>'фев 2019'!W187</f>
        <v>5.0999999998566636E-3</v>
      </c>
      <c r="T186" s="96">
        <f t="shared" si="20"/>
        <v>5.0999999998566636E-3</v>
      </c>
      <c r="U186" s="77"/>
      <c r="V186" s="52"/>
      <c r="W186" s="52">
        <f t="shared" si="21"/>
        <v>5.0999999998566636E-3</v>
      </c>
    </row>
    <row r="187" spans="1:23" ht="15" thickBot="1">
      <c r="A187" s="3">
        <v>1771061</v>
      </c>
      <c r="B187" s="83">
        <v>43400</v>
      </c>
      <c r="C187" s="4">
        <v>170</v>
      </c>
      <c r="D187" s="94">
        <v>6551</v>
      </c>
      <c r="E187" s="94">
        <v>3834</v>
      </c>
      <c r="F187" s="91">
        <v>1115</v>
      </c>
      <c r="G187" s="4" t="s">
        <v>9</v>
      </c>
      <c r="H187" s="40">
        <f>E187-'май 2018'!E193</f>
        <v>111</v>
      </c>
      <c r="I187" s="42">
        <f>F187-'май 2018'!F193</f>
        <v>48</v>
      </c>
      <c r="J187" s="51">
        <v>3834</v>
      </c>
      <c r="K187" s="51">
        <v>1115</v>
      </c>
      <c r="L187">
        <f t="shared" si="25"/>
        <v>0</v>
      </c>
      <c r="M187">
        <f t="shared" si="25"/>
        <v>0</v>
      </c>
      <c r="N187" s="57">
        <f t="shared" si="18"/>
        <v>0</v>
      </c>
      <c r="O187" s="57">
        <f t="shared" si="19"/>
        <v>0</v>
      </c>
      <c r="P187" s="57">
        <f t="shared" si="22"/>
        <v>0</v>
      </c>
      <c r="Q187" s="52"/>
      <c r="R187" s="71">
        <f t="shared" si="23"/>
        <v>0</v>
      </c>
      <c r="S187" s="78">
        <f>'фев 2019'!W188</f>
        <v>-328.37049999999999</v>
      </c>
      <c r="T187" s="72">
        <f t="shared" si="20"/>
        <v>-328.37049999999999</v>
      </c>
      <c r="U187" s="77"/>
      <c r="V187" s="52"/>
      <c r="W187" s="52">
        <f t="shared" si="21"/>
        <v>-328.37049999999999</v>
      </c>
    </row>
    <row r="188" spans="1:23" ht="15" thickBot="1">
      <c r="A188" s="3">
        <v>1896588</v>
      </c>
      <c r="B188" s="83">
        <v>43400</v>
      </c>
      <c r="C188" s="4">
        <v>171</v>
      </c>
      <c r="D188" s="94">
        <v>4607</v>
      </c>
      <c r="E188" s="94">
        <v>2868</v>
      </c>
      <c r="F188" s="91">
        <v>1645</v>
      </c>
      <c r="G188" s="4" t="s">
        <v>9</v>
      </c>
      <c r="H188" s="40">
        <f>E188-'май 2018'!E194</f>
        <v>312</v>
      </c>
      <c r="I188" s="42">
        <f>F188-'май 2018'!F194</f>
        <v>196</v>
      </c>
      <c r="J188" s="51">
        <v>2868</v>
      </c>
      <c r="K188" s="51">
        <v>1645</v>
      </c>
      <c r="L188">
        <f t="shared" si="25"/>
        <v>0</v>
      </c>
      <c r="M188">
        <f t="shared" si="25"/>
        <v>0</v>
      </c>
      <c r="N188" s="57">
        <f t="shared" si="18"/>
        <v>0</v>
      </c>
      <c r="O188" s="57">
        <f t="shared" si="19"/>
        <v>0</v>
      </c>
      <c r="P188" s="57">
        <f t="shared" si="22"/>
        <v>0</v>
      </c>
      <c r="Q188" s="52"/>
      <c r="R188" s="71">
        <f t="shared" si="23"/>
        <v>0</v>
      </c>
      <c r="S188" s="78">
        <f>'фев 2019'!W189</f>
        <v>0</v>
      </c>
      <c r="T188" s="96">
        <f t="shared" si="20"/>
        <v>0</v>
      </c>
      <c r="U188" s="77"/>
      <c r="V188" s="52"/>
      <c r="W188" s="52">
        <f t="shared" si="21"/>
        <v>0</v>
      </c>
    </row>
    <row r="189" spans="1:23" ht="15" thickBot="1">
      <c r="A189" s="3">
        <v>1896729</v>
      </c>
      <c r="B189" s="83">
        <v>43400</v>
      </c>
      <c r="C189" s="4">
        <v>172</v>
      </c>
      <c r="D189" s="94">
        <v>12990</v>
      </c>
      <c r="E189" s="94">
        <v>8380</v>
      </c>
      <c r="F189" s="91">
        <v>4405</v>
      </c>
      <c r="G189" s="4" t="s">
        <v>9</v>
      </c>
      <c r="H189" s="40">
        <f>E189-'май 2018'!E195</f>
        <v>762</v>
      </c>
      <c r="I189" s="42">
        <f>F189-'май 2018'!F195</f>
        <v>394</v>
      </c>
      <c r="J189" s="51">
        <v>8378</v>
      </c>
      <c r="K189" s="51">
        <v>4405</v>
      </c>
      <c r="L189">
        <f t="shared" si="25"/>
        <v>2</v>
      </c>
      <c r="M189">
        <f t="shared" si="25"/>
        <v>0</v>
      </c>
      <c r="N189" s="57">
        <f t="shared" si="18"/>
        <v>12.36</v>
      </c>
      <c r="O189" s="57">
        <f t="shared" si="19"/>
        <v>0</v>
      </c>
      <c r="P189" s="57">
        <f t="shared" si="22"/>
        <v>12.36</v>
      </c>
      <c r="Q189" s="52"/>
      <c r="R189" s="71">
        <f t="shared" si="23"/>
        <v>12.730799999999999</v>
      </c>
      <c r="S189" s="78">
        <f>'фев 2019'!W190</f>
        <v>0</v>
      </c>
      <c r="T189" s="96">
        <f>R189+S189</f>
        <v>12.730799999999999</v>
      </c>
      <c r="U189" s="77"/>
      <c r="V189" s="52"/>
      <c r="W189" s="52">
        <f t="shared" si="21"/>
        <v>12.730799999999999</v>
      </c>
    </row>
    <row r="190" spans="1:23" ht="15" thickBot="1">
      <c r="A190" s="3">
        <v>1826974</v>
      </c>
      <c r="B190" s="83">
        <v>43400</v>
      </c>
      <c r="C190" s="4">
        <v>173</v>
      </c>
      <c r="D190" s="94">
        <v>4937</v>
      </c>
      <c r="E190" s="94">
        <v>3216</v>
      </c>
      <c r="F190" s="91">
        <v>1147</v>
      </c>
      <c r="G190" s="4" t="s">
        <v>9</v>
      </c>
      <c r="H190" s="40">
        <f>E190-'май 2018'!E196</f>
        <v>136</v>
      </c>
      <c r="I190" s="42">
        <f>F190-'май 2018'!F196</f>
        <v>61</v>
      </c>
      <c r="J190" s="51">
        <v>3216</v>
      </c>
      <c r="K190" s="51">
        <v>1147</v>
      </c>
      <c r="L190">
        <f t="shared" si="25"/>
        <v>0</v>
      </c>
      <c r="M190">
        <f t="shared" si="25"/>
        <v>0</v>
      </c>
      <c r="N190" s="57">
        <f t="shared" si="18"/>
        <v>0</v>
      </c>
      <c r="O190" s="57">
        <f t="shared" si="19"/>
        <v>0</v>
      </c>
      <c r="P190" s="57">
        <f t="shared" si="22"/>
        <v>0</v>
      </c>
      <c r="Q190" s="52"/>
      <c r="R190" s="71">
        <f t="shared" si="23"/>
        <v>0</v>
      </c>
      <c r="S190" s="78">
        <f>'фев 2019'!W191</f>
        <v>-137.89529999999999</v>
      </c>
      <c r="T190" s="100">
        <f t="shared" si="20"/>
        <v>-137.89529999999999</v>
      </c>
      <c r="U190" s="77"/>
      <c r="V190" s="52"/>
      <c r="W190" s="52">
        <f t="shared" si="21"/>
        <v>-137.89529999999999</v>
      </c>
    </row>
    <row r="191" spans="1:23" ht="15" thickBot="1">
      <c r="A191" s="3">
        <v>1887627</v>
      </c>
      <c r="B191" s="83">
        <v>43400</v>
      </c>
      <c r="C191" s="4">
        <v>174</v>
      </c>
      <c r="D191" s="94">
        <v>19846</v>
      </c>
      <c r="E191" s="94">
        <v>12669</v>
      </c>
      <c r="F191" s="91">
        <v>6485</v>
      </c>
      <c r="G191" s="4" t="s">
        <v>9</v>
      </c>
      <c r="H191" s="40">
        <f>E191-'май 2018'!E197</f>
        <v>601</v>
      </c>
      <c r="I191" s="42">
        <f>F191-'май 2018'!F197</f>
        <v>270</v>
      </c>
      <c r="J191" s="51">
        <v>12667</v>
      </c>
      <c r="K191" s="51">
        <v>6483</v>
      </c>
      <c r="L191">
        <f t="shared" si="25"/>
        <v>2</v>
      </c>
      <c r="M191">
        <f t="shared" si="25"/>
        <v>2</v>
      </c>
      <c r="N191" s="57">
        <f t="shared" si="18"/>
        <v>12.36</v>
      </c>
      <c r="O191" s="57">
        <f t="shared" si="19"/>
        <v>4.58</v>
      </c>
      <c r="P191" s="57">
        <f t="shared" si="22"/>
        <v>16.939999999999998</v>
      </c>
      <c r="Q191" s="52"/>
      <c r="R191" s="71">
        <f t="shared" si="23"/>
        <v>17.448199999999996</v>
      </c>
      <c r="S191" s="78">
        <f>'фев 2019'!W192</f>
        <v>209.72680000000003</v>
      </c>
      <c r="T191" s="77">
        <f t="shared" si="20"/>
        <v>227.17500000000001</v>
      </c>
      <c r="U191" s="77"/>
      <c r="V191" s="52"/>
      <c r="W191" s="52">
        <f t="shared" si="21"/>
        <v>227.17500000000001</v>
      </c>
    </row>
    <row r="192" spans="1:23" ht="15" thickBot="1">
      <c r="A192" s="3">
        <v>1853779</v>
      </c>
      <c r="B192" s="83">
        <v>43400</v>
      </c>
      <c r="C192" s="4">
        <v>175</v>
      </c>
      <c r="D192" s="94">
        <v>10945</v>
      </c>
      <c r="E192" s="94">
        <v>6622</v>
      </c>
      <c r="F192" s="91">
        <v>2017</v>
      </c>
      <c r="G192" s="56" t="s">
        <v>9</v>
      </c>
      <c r="H192" s="65">
        <f>E192-'май 2018'!E198</f>
        <v>697</v>
      </c>
      <c r="I192" s="66">
        <f>F192-'май 2018'!F198</f>
        <v>219</v>
      </c>
      <c r="J192" s="51">
        <v>6548</v>
      </c>
      <c r="K192" s="51">
        <v>1989</v>
      </c>
      <c r="L192" s="55">
        <f t="shared" si="25"/>
        <v>74</v>
      </c>
      <c r="M192" s="55">
        <f t="shared" si="25"/>
        <v>28</v>
      </c>
      <c r="N192" s="57">
        <f t="shared" si="18"/>
        <v>457.32</v>
      </c>
      <c r="O192" s="57">
        <f t="shared" si="19"/>
        <v>64.12</v>
      </c>
      <c r="P192" s="57">
        <f t="shared" si="22"/>
        <v>521.44000000000005</v>
      </c>
      <c r="Q192" s="52"/>
      <c r="R192" s="102">
        <f t="shared" si="23"/>
        <v>537.08320000000003</v>
      </c>
      <c r="S192" s="104">
        <f>'фев 2019'!W193</f>
        <v>0</v>
      </c>
      <c r="T192" s="96">
        <f t="shared" si="20"/>
        <v>537.08320000000003</v>
      </c>
      <c r="U192" s="62">
        <f>T192</f>
        <v>537.08320000000003</v>
      </c>
      <c r="V192" s="52"/>
      <c r="W192" s="52">
        <f t="shared" si="21"/>
        <v>0</v>
      </c>
    </row>
    <row r="193" spans="1:23" ht="15" thickBot="1">
      <c r="A193" s="3">
        <v>1893362</v>
      </c>
      <c r="B193" s="83">
        <v>43400</v>
      </c>
      <c r="C193" s="4" t="s">
        <v>30</v>
      </c>
      <c r="D193" s="94">
        <v>27303</v>
      </c>
      <c r="E193" s="94">
        <v>17465</v>
      </c>
      <c r="F193" s="91">
        <v>9398</v>
      </c>
      <c r="G193" s="4" t="s">
        <v>9</v>
      </c>
      <c r="H193" s="40">
        <f>E193-'май 2018'!E199</f>
        <v>2097</v>
      </c>
      <c r="I193" s="42">
        <f>F193-'май 2018'!F199</f>
        <v>1452</v>
      </c>
      <c r="J193" s="51">
        <v>17171</v>
      </c>
      <c r="K193" s="51">
        <v>9230</v>
      </c>
      <c r="L193">
        <f t="shared" si="25"/>
        <v>294</v>
      </c>
      <c r="M193">
        <f t="shared" si="25"/>
        <v>168</v>
      </c>
      <c r="N193" s="57">
        <f t="shared" si="18"/>
        <v>1816.9199999999998</v>
      </c>
      <c r="O193" s="57">
        <f t="shared" si="19"/>
        <v>384.72</v>
      </c>
      <c r="P193" s="57">
        <f t="shared" si="22"/>
        <v>2201.64</v>
      </c>
      <c r="Q193" s="52"/>
      <c r="R193" s="102">
        <f t="shared" si="23"/>
        <v>2267.6891999999998</v>
      </c>
      <c r="S193" s="104">
        <f>'фев 2019'!W194</f>
        <v>1918.2719999999999</v>
      </c>
      <c r="T193" s="77">
        <f t="shared" si="20"/>
        <v>4185.9611999999997</v>
      </c>
      <c r="U193" s="62">
        <f>T193</f>
        <v>4185.9611999999997</v>
      </c>
      <c r="V193" s="52"/>
      <c r="W193" s="52">
        <f t="shared" si="21"/>
        <v>0</v>
      </c>
    </row>
    <row r="194" spans="1:23" ht="15" thickBot="1">
      <c r="A194" s="3">
        <v>1852677</v>
      </c>
      <c r="B194" s="83">
        <v>43400</v>
      </c>
      <c r="C194" s="4">
        <v>176</v>
      </c>
      <c r="D194" s="94">
        <v>11812</v>
      </c>
      <c r="E194" s="94">
        <v>7918</v>
      </c>
      <c r="F194" s="91">
        <v>3822</v>
      </c>
      <c r="G194" s="4" t="s">
        <v>9</v>
      </c>
      <c r="H194" s="40">
        <f>E194-'май 2018'!E200</f>
        <v>2018</v>
      </c>
      <c r="I194" s="42">
        <f>F194-'май 2018'!F200</f>
        <v>897</v>
      </c>
      <c r="J194" s="51">
        <v>7918</v>
      </c>
      <c r="K194" s="51">
        <v>3822</v>
      </c>
      <c r="L194">
        <f t="shared" si="25"/>
        <v>0</v>
      </c>
      <c r="M194">
        <f t="shared" si="25"/>
        <v>0</v>
      </c>
      <c r="N194" s="57">
        <f t="shared" si="18"/>
        <v>0</v>
      </c>
      <c r="O194" s="57">
        <f t="shared" si="19"/>
        <v>0</v>
      </c>
      <c r="P194" s="57">
        <f t="shared" si="22"/>
        <v>0</v>
      </c>
      <c r="Q194" s="52"/>
      <c r="R194" s="71">
        <f t="shared" si="23"/>
        <v>0</v>
      </c>
      <c r="S194" s="78">
        <f>'фев 2019'!W195</f>
        <v>6.2624000000000004</v>
      </c>
      <c r="T194" s="96">
        <f t="shared" si="20"/>
        <v>6.2624000000000004</v>
      </c>
      <c r="U194" s="77"/>
      <c r="V194" s="52"/>
      <c r="W194" s="52">
        <f t="shared" si="21"/>
        <v>6.2624000000000004</v>
      </c>
    </row>
    <row r="195" spans="1:23" ht="15" thickBot="1">
      <c r="A195" s="3">
        <v>1897108</v>
      </c>
      <c r="B195" s="83">
        <v>43400</v>
      </c>
      <c r="C195" s="4">
        <v>177</v>
      </c>
      <c r="D195" s="94">
        <v>48973</v>
      </c>
      <c r="E195" s="94">
        <v>31857</v>
      </c>
      <c r="F195" s="91">
        <v>16893</v>
      </c>
      <c r="G195" s="4" t="s">
        <v>9</v>
      </c>
      <c r="H195" s="40">
        <f>E195-'май 2018'!E201</f>
        <v>1841</v>
      </c>
      <c r="I195" s="42">
        <f>F195-'май 2018'!F201</f>
        <v>770</v>
      </c>
      <c r="J195" s="51">
        <v>31831</v>
      </c>
      <c r="K195" s="51">
        <v>16872</v>
      </c>
      <c r="L195">
        <f t="shared" si="25"/>
        <v>26</v>
      </c>
      <c r="M195">
        <f t="shared" si="25"/>
        <v>21</v>
      </c>
      <c r="N195" s="57">
        <f t="shared" si="18"/>
        <v>160.68</v>
      </c>
      <c r="O195" s="57">
        <f t="shared" si="19"/>
        <v>48.09</v>
      </c>
      <c r="P195" s="57">
        <f t="shared" si="22"/>
        <v>208.77</v>
      </c>
      <c r="Q195" s="52"/>
      <c r="R195" s="71">
        <f t="shared" si="23"/>
        <v>215.03310000000002</v>
      </c>
      <c r="S195" s="78">
        <f>'фев 2019'!W196</f>
        <v>-43.098799999999954</v>
      </c>
      <c r="T195" s="97">
        <f t="shared" si="20"/>
        <v>171.93430000000006</v>
      </c>
      <c r="U195" s="77"/>
      <c r="V195" s="52"/>
      <c r="W195" s="52">
        <f t="shared" si="21"/>
        <v>171.93430000000006</v>
      </c>
    </row>
    <row r="196" spans="1:23" ht="15" thickBot="1">
      <c r="A196" s="3">
        <v>2824353</v>
      </c>
      <c r="B196" s="83">
        <v>43400</v>
      </c>
      <c r="C196" s="4">
        <v>178</v>
      </c>
      <c r="D196" s="94">
        <v>260</v>
      </c>
      <c r="E196" s="94">
        <v>21</v>
      </c>
      <c r="F196" s="91">
        <v>0</v>
      </c>
      <c r="G196" s="4" t="s">
        <v>9</v>
      </c>
      <c r="H196" s="40">
        <f>E196-'май 2018'!E202</f>
        <v>14</v>
      </c>
      <c r="I196" s="42">
        <f>F196-'май 2018'!F202</f>
        <v>0</v>
      </c>
      <c r="J196" s="51">
        <v>21</v>
      </c>
      <c r="K196" s="51">
        <v>0</v>
      </c>
      <c r="L196">
        <f t="shared" si="25"/>
        <v>0</v>
      </c>
      <c r="M196">
        <f t="shared" si="25"/>
        <v>0</v>
      </c>
      <c r="N196" s="57">
        <f t="shared" si="18"/>
        <v>0</v>
      </c>
      <c r="O196" s="57">
        <f t="shared" si="19"/>
        <v>0</v>
      </c>
      <c r="P196" s="57">
        <f t="shared" si="22"/>
        <v>0</v>
      </c>
      <c r="Q196" s="52"/>
      <c r="R196" s="71">
        <f t="shared" si="23"/>
        <v>0</v>
      </c>
      <c r="S196" s="78">
        <f>'фев 2019'!W197</f>
        <v>-1872.2387999999999</v>
      </c>
      <c r="T196" s="116">
        <f t="shared" si="20"/>
        <v>-1872.2387999999999</v>
      </c>
      <c r="U196" s="77"/>
      <c r="V196" s="52"/>
      <c r="W196" s="52">
        <f t="shared" si="21"/>
        <v>-1872.2387999999999</v>
      </c>
    </row>
    <row r="197" spans="1:23" ht="15" thickBot="1">
      <c r="A197" s="3">
        <v>1894742</v>
      </c>
      <c r="B197" s="83">
        <v>43400</v>
      </c>
      <c r="C197" s="4">
        <v>179</v>
      </c>
      <c r="D197" s="94">
        <v>1945</v>
      </c>
      <c r="E197" s="94">
        <v>1223</v>
      </c>
      <c r="F197" s="91">
        <v>739</v>
      </c>
      <c r="G197" s="4" t="s">
        <v>9</v>
      </c>
      <c r="H197" s="40">
        <f>E197-'май 2018'!E203</f>
        <v>248</v>
      </c>
      <c r="I197" s="42">
        <f>F197-'май 2018'!F203</f>
        <v>214</v>
      </c>
      <c r="J197" s="51">
        <v>1213</v>
      </c>
      <c r="K197" s="51">
        <v>731</v>
      </c>
      <c r="L197">
        <f t="shared" si="25"/>
        <v>10</v>
      </c>
      <c r="M197">
        <f t="shared" si="25"/>
        <v>8</v>
      </c>
      <c r="N197" s="57">
        <f t="shared" si="18"/>
        <v>61.8</v>
      </c>
      <c r="O197" s="57">
        <f t="shared" si="19"/>
        <v>18.32</v>
      </c>
      <c r="P197" s="57">
        <f t="shared" si="22"/>
        <v>80.12</v>
      </c>
      <c r="Q197" s="52">
        <f>'фев 2019'!V198</f>
        <v>90.032999999999902</v>
      </c>
      <c r="R197" s="71">
        <f t="shared" si="23"/>
        <v>-7.5093999999998999</v>
      </c>
      <c r="S197" s="78">
        <v>0</v>
      </c>
      <c r="T197" s="72">
        <f t="shared" si="20"/>
        <v>-7.5093999999998999</v>
      </c>
      <c r="U197" s="77"/>
      <c r="V197" s="52"/>
      <c r="W197" s="52">
        <f t="shared" si="21"/>
        <v>-7.5093999999998999</v>
      </c>
    </row>
    <row r="198" spans="1:23" ht="15" thickBot="1">
      <c r="A198" s="3">
        <v>1831785</v>
      </c>
      <c r="B198" s="83">
        <v>43400</v>
      </c>
      <c r="C198" s="4">
        <v>180</v>
      </c>
      <c r="D198" s="94">
        <v>3030</v>
      </c>
      <c r="E198" s="94">
        <v>2020</v>
      </c>
      <c r="F198" s="91">
        <v>827</v>
      </c>
      <c r="G198" s="4" t="s">
        <v>9</v>
      </c>
      <c r="H198" s="40">
        <f>E198-'май 2018'!E204</f>
        <v>115</v>
      </c>
      <c r="I198" s="42">
        <f>F198-'май 2018'!F204</f>
        <v>30</v>
      </c>
      <c r="J198" s="51">
        <v>2020</v>
      </c>
      <c r="K198" s="51">
        <v>827</v>
      </c>
      <c r="L198">
        <f t="shared" si="25"/>
        <v>0</v>
      </c>
      <c r="M198">
        <f t="shared" si="25"/>
        <v>0</v>
      </c>
      <c r="N198" s="57">
        <f t="shared" si="18"/>
        <v>0</v>
      </c>
      <c r="O198" s="57">
        <f t="shared" si="19"/>
        <v>0</v>
      </c>
      <c r="P198" s="57">
        <f t="shared" si="22"/>
        <v>0</v>
      </c>
      <c r="Q198" s="52"/>
      <c r="R198" s="71">
        <f t="shared" si="23"/>
        <v>0</v>
      </c>
      <c r="S198" s="78">
        <f>'фев 2019'!W199</f>
        <v>-1484.3516999999999</v>
      </c>
      <c r="T198" s="100">
        <f t="shared" si="20"/>
        <v>-1484.3516999999999</v>
      </c>
      <c r="U198" s="77"/>
      <c r="V198" s="52"/>
      <c r="W198" s="52">
        <f t="shared" si="21"/>
        <v>-1484.3516999999999</v>
      </c>
    </row>
    <row r="199" spans="1:23" ht="15" thickBot="1">
      <c r="A199" s="3">
        <v>1897779</v>
      </c>
      <c r="B199" s="83">
        <v>43400</v>
      </c>
      <c r="C199" s="4">
        <v>181</v>
      </c>
      <c r="D199" s="94">
        <v>12569</v>
      </c>
      <c r="E199" s="94">
        <v>7149</v>
      </c>
      <c r="F199" s="91">
        <v>3920</v>
      </c>
      <c r="G199" s="4" t="s">
        <v>9</v>
      </c>
      <c r="H199" s="40">
        <f>E199-'май 2018'!E205</f>
        <v>1364</v>
      </c>
      <c r="I199" s="42">
        <f>F199-'май 2018'!F205</f>
        <v>649</v>
      </c>
      <c r="J199" s="51">
        <v>7148</v>
      </c>
      <c r="K199" s="51">
        <v>3920</v>
      </c>
      <c r="L199">
        <f t="shared" si="25"/>
        <v>1</v>
      </c>
      <c r="M199">
        <f t="shared" si="25"/>
        <v>0</v>
      </c>
      <c r="N199" s="57">
        <f t="shared" ref="N199:N250" si="26">L199*6.18</f>
        <v>6.18</v>
      </c>
      <c r="O199" s="57">
        <f t="shared" ref="O199:O250" si="27">M199*2.29</f>
        <v>0</v>
      </c>
      <c r="P199" s="57">
        <f t="shared" si="22"/>
        <v>6.18</v>
      </c>
      <c r="Q199" s="52"/>
      <c r="R199" s="71">
        <f t="shared" si="23"/>
        <v>6.3653999999999993</v>
      </c>
      <c r="S199" s="78">
        <f>'фев 2019'!W200</f>
        <v>56.773599999999995</v>
      </c>
      <c r="T199" s="96">
        <f t="shared" si="20"/>
        <v>63.138999999999996</v>
      </c>
      <c r="U199" s="77"/>
      <c r="V199" s="52"/>
      <c r="W199" s="52">
        <f t="shared" si="21"/>
        <v>63.138999999999996</v>
      </c>
    </row>
    <row r="200" spans="1:23" ht="15" thickBot="1">
      <c r="A200" s="3">
        <v>1897632</v>
      </c>
      <c r="B200" s="105">
        <v>43235</v>
      </c>
      <c r="C200" s="106">
        <v>182</v>
      </c>
      <c r="D200" s="107">
        <v>10256</v>
      </c>
      <c r="E200" s="107">
        <v>2</v>
      </c>
      <c r="F200" s="108">
        <v>0</v>
      </c>
      <c r="G200" s="106" t="s">
        <v>9</v>
      </c>
      <c r="H200" s="109">
        <f>E200-'май 2018'!E206</f>
        <v>-4926</v>
      </c>
      <c r="I200" s="110">
        <f>F200-'май 2018'!F206</f>
        <v>-4503</v>
      </c>
      <c r="J200" s="111">
        <v>2</v>
      </c>
      <c r="K200" s="111">
        <v>0</v>
      </c>
      <c r="L200" s="112">
        <f t="shared" si="25"/>
        <v>0</v>
      </c>
      <c r="M200" s="112">
        <f t="shared" si="25"/>
        <v>0</v>
      </c>
      <c r="N200" s="81">
        <f t="shared" si="26"/>
        <v>0</v>
      </c>
      <c r="O200" s="81">
        <f t="shared" si="27"/>
        <v>0</v>
      </c>
      <c r="P200" s="81">
        <f t="shared" si="22"/>
        <v>0</v>
      </c>
      <c r="Q200" s="70"/>
      <c r="R200" s="81">
        <f t="shared" si="23"/>
        <v>0</v>
      </c>
      <c r="S200" s="78">
        <f>'фев 2019'!W201</f>
        <v>0</v>
      </c>
      <c r="T200" s="96">
        <f t="shared" si="20"/>
        <v>0</v>
      </c>
      <c r="U200" s="77"/>
      <c r="V200" s="52"/>
      <c r="W200" s="52">
        <f t="shared" si="21"/>
        <v>0</v>
      </c>
    </row>
    <row r="201" spans="1:23" ht="15" thickBot="1">
      <c r="A201" s="3">
        <v>1853681</v>
      </c>
      <c r="B201" s="83">
        <v>43400</v>
      </c>
      <c r="C201" s="4">
        <v>183</v>
      </c>
      <c r="D201" s="94">
        <v>6097</v>
      </c>
      <c r="E201" s="94">
        <v>3261</v>
      </c>
      <c r="F201" s="91">
        <v>1699</v>
      </c>
      <c r="G201" s="4" t="s">
        <v>9</v>
      </c>
      <c r="H201" s="40">
        <f>E201-'май 2018'!E207</f>
        <v>403</v>
      </c>
      <c r="I201" s="42">
        <f>F201-'май 2018'!F207</f>
        <v>183</v>
      </c>
      <c r="J201" s="51">
        <v>3261</v>
      </c>
      <c r="K201" s="51">
        <v>1699</v>
      </c>
      <c r="L201">
        <f t="shared" si="25"/>
        <v>0</v>
      </c>
      <c r="M201">
        <f t="shared" si="25"/>
        <v>0</v>
      </c>
      <c r="N201" s="57">
        <f t="shared" si="26"/>
        <v>0</v>
      </c>
      <c r="O201" s="57">
        <f t="shared" si="27"/>
        <v>0</v>
      </c>
      <c r="P201" s="57">
        <f t="shared" si="22"/>
        <v>0</v>
      </c>
      <c r="Q201" s="52"/>
      <c r="R201" s="71">
        <f t="shared" si="23"/>
        <v>0</v>
      </c>
      <c r="S201" s="78">
        <f>'фев 2019'!W202</f>
        <v>336.73790000000002</v>
      </c>
      <c r="T201" s="77">
        <f t="shared" ref="T201:T248" si="28">R201+S201</f>
        <v>336.73790000000002</v>
      </c>
      <c r="U201" s="77"/>
      <c r="V201" s="52"/>
      <c r="W201" s="52">
        <f t="shared" ref="W201:W250" si="29">T201-U201</f>
        <v>336.73790000000002</v>
      </c>
    </row>
    <row r="202" spans="1:23" ht="15" thickBot="1">
      <c r="A202" s="3">
        <v>1853630</v>
      </c>
      <c r="B202" s="83">
        <v>43400</v>
      </c>
      <c r="C202" s="4">
        <v>184</v>
      </c>
      <c r="D202" s="94">
        <v>3605</v>
      </c>
      <c r="E202" s="94">
        <v>2734</v>
      </c>
      <c r="F202" s="91">
        <v>802</v>
      </c>
      <c r="G202" s="4" t="s">
        <v>9</v>
      </c>
      <c r="H202" s="40">
        <f>E202-'май 2018'!E208</f>
        <v>282</v>
      </c>
      <c r="I202" s="42">
        <f>F202-'май 2018'!F208</f>
        <v>67</v>
      </c>
      <c r="J202" s="51">
        <v>2734</v>
      </c>
      <c r="K202" s="51">
        <v>802</v>
      </c>
      <c r="L202">
        <f t="shared" si="25"/>
        <v>0</v>
      </c>
      <c r="M202">
        <f t="shared" si="25"/>
        <v>0</v>
      </c>
      <c r="N202" s="57">
        <f t="shared" si="26"/>
        <v>0</v>
      </c>
      <c r="O202" s="57">
        <f t="shared" si="27"/>
        <v>0</v>
      </c>
      <c r="P202" s="57">
        <f t="shared" si="22"/>
        <v>0</v>
      </c>
      <c r="Q202" s="52"/>
      <c r="R202" s="71">
        <f t="shared" si="23"/>
        <v>0</v>
      </c>
      <c r="S202" s="78">
        <f>'фев 2019'!W203</f>
        <v>123.6206</v>
      </c>
      <c r="T202" s="77">
        <f t="shared" si="28"/>
        <v>123.6206</v>
      </c>
      <c r="U202" s="77"/>
      <c r="V202" s="52"/>
      <c r="W202" s="52">
        <f t="shared" si="29"/>
        <v>123.6206</v>
      </c>
    </row>
    <row r="203" spans="1:23" ht="15" thickBot="1">
      <c r="A203" s="3">
        <v>1893327</v>
      </c>
      <c r="B203" s="83">
        <v>43400</v>
      </c>
      <c r="C203" s="4">
        <v>185</v>
      </c>
      <c r="D203" s="94">
        <v>2</v>
      </c>
      <c r="E203" s="94">
        <v>0</v>
      </c>
      <c r="F203" s="91">
        <v>1</v>
      </c>
      <c r="G203" s="4" t="s">
        <v>9</v>
      </c>
      <c r="H203" s="40">
        <f>E203-'май 2018'!E209</f>
        <v>0</v>
      </c>
      <c r="I203" s="42">
        <f>F203-'май 2018'!F209</f>
        <v>0</v>
      </c>
      <c r="J203" s="51">
        <v>0</v>
      </c>
      <c r="K203" s="51">
        <v>1</v>
      </c>
      <c r="L203">
        <f t="shared" si="25"/>
        <v>0</v>
      </c>
      <c r="M203">
        <f t="shared" si="25"/>
        <v>0</v>
      </c>
      <c r="N203" s="57">
        <f t="shared" si="26"/>
        <v>0</v>
      </c>
      <c r="O203" s="57">
        <f t="shared" si="27"/>
        <v>0</v>
      </c>
      <c r="P203" s="57">
        <f t="shared" ref="P203:P250" si="30">N203+O203</f>
        <v>0</v>
      </c>
      <c r="Q203" s="52"/>
      <c r="R203" s="71">
        <f t="shared" ref="R203:R250" si="31">P203+P203*3%-Q203</f>
        <v>0</v>
      </c>
      <c r="S203" s="78">
        <f>'фев 2019'!W204</f>
        <v>2.1526999999999998</v>
      </c>
      <c r="T203" s="87">
        <f t="shared" si="28"/>
        <v>2.1526999999999998</v>
      </c>
      <c r="U203" s="77"/>
      <c r="V203" s="52"/>
      <c r="W203" s="52">
        <f t="shared" si="29"/>
        <v>2.1526999999999998</v>
      </c>
    </row>
    <row r="204" spans="1:23" ht="15" thickBot="1">
      <c r="A204" s="3">
        <v>1899423</v>
      </c>
      <c r="B204" s="83">
        <v>43400</v>
      </c>
      <c r="C204" s="4">
        <v>186</v>
      </c>
      <c r="D204" s="94">
        <v>8345</v>
      </c>
      <c r="E204" s="94">
        <v>5605</v>
      </c>
      <c r="F204" s="91">
        <v>2777</v>
      </c>
      <c r="G204" s="4" t="s">
        <v>9</v>
      </c>
      <c r="H204" s="40">
        <f>E204-'май 2018'!E210</f>
        <v>4204</v>
      </c>
      <c r="I204" s="42">
        <f>F204-'май 2018'!F210</f>
        <v>2089</v>
      </c>
      <c r="J204" s="51">
        <v>5449</v>
      </c>
      <c r="K204" s="51">
        <v>2709</v>
      </c>
      <c r="L204">
        <f t="shared" si="25"/>
        <v>156</v>
      </c>
      <c r="M204">
        <f t="shared" si="25"/>
        <v>68</v>
      </c>
      <c r="N204" s="57">
        <f t="shared" si="26"/>
        <v>964.07999999999993</v>
      </c>
      <c r="O204" s="57">
        <f t="shared" si="27"/>
        <v>155.72</v>
      </c>
      <c r="P204" s="57">
        <f t="shared" si="30"/>
        <v>1119.8</v>
      </c>
      <c r="Q204" s="52">
        <f>'фев 2019'!V205</f>
        <v>-2538.3580999999986</v>
      </c>
      <c r="R204" s="102">
        <f t="shared" si="31"/>
        <v>3691.7520999999988</v>
      </c>
      <c r="S204" s="104">
        <v>0</v>
      </c>
      <c r="T204" s="96">
        <f t="shared" si="28"/>
        <v>3691.7520999999988</v>
      </c>
      <c r="U204" s="77"/>
      <c r="V204" s="52"/>
      <c r="W204" s="52">
        <f t="shared" si="29"/>
        <v>3691.7520999999988</v>
      </c>
    </row>
    <row r="205" spans="1:23" ht="15" thickBot="1">
      <c r="A205" s="3">
        <v>1899629</v>
      </c>
      <c r="B205" s="83">
        <v>43400</v>
      </c>
      <c r="C205" s="4">
        <v>187</v>
      </c>
      <c r="D205" s="94">
        <v>4937</v>
      </c>
      <c r="E205" s="94">
        <v>3141</v>
      </c>
      <c r="F205" s="91">
        <v>1333</v>
      </c>
      <c r="G205" s="4" t="s">
        <v>9</v>
      </c>
      <c r="H205" s="40">
        <f>E205-'май 2018'!E211</f>
        <v>542</v>
      </c>
      <c r="I205" s="42">
        <f>F205-'май 2018'!F211</f>
        <v>283</v>
      </c>
      <c r="J205" s="51">
        <v>3141</v>
      </c>
      <c r="K205" s="51">
        <v>1333</v>
      </c>
      <c r="L205">
        <f t="shared" si="25"/>
        <v>0</v>
      </c>
      <c r="M205">
        <f t="shared" si="25"/>
        <v>0</v>
      </c>
      <c r="N205" s="57">
        <f t="shared" si="26"/>
        <v>0</v>
      </c>
      <c r="O205" s="57">
        <f t="shared" si="27"/>
        <v>0</v>
      </c>
      <c r="P205" s="57">
        <f t="shared" si="30"/>
        <v>0</v>
      </c>
      <c r="Q205" s="52"/>
      <c r="R205" s="81">
        <f t="shared" si="31"/>
        <v>0</v>
      </c>
      <c r="S205" s="104">
        <f>'фев 2019'!W206</f>
        <v>0</v>
      </c>
      <c r="T205" s="96">
        <f t="shared" si="28"/>
        <v>0</v>
      </c>
      <c r="U205" s="77"/>
      <c r="V205" s="52"/>
      <c r="W205" s="52">
        <f t="shared" si="29"/>
        <v>0</v>
      </c>
    </row>
    <row r="206" spans="1:23" ht="15" thickBot="1">
      <c r="A206" s="3">
        <v>1899972</v>
      </c>
      <c r="B206" s="83">
        <v>43400</v>
      </c>
      <c r="C206" s="4">
        <v>188</v>
      </c>
      <c r="D206" s="94">
        <v>6578</v>
      </c>
      <c r="E206" s="94">
        <v>3667</v>
      </c>
      <c r="F206" s="91">
        <v>2385</v>
      </c>
      <c r="G206" s="4" t="s">
        <v>9</v>
      </c>
      <c r="H206" s="40">
        <f>E206-'май 2018'!E212</f>
        <v>564</v>
      </c>
      <c r="I206" s="42">
        <f>F206-'май 2018'!F212</f>
        <v>368</v>
      </c>
      <c r="J206" s="51">
        <v>3667</v>
      </c>
      <c r="K206" s="51">
        <v>2385</v>
      </c>
      <c r="L206">
        <f t="shared" si="25"/>
        <v>0</v>
      </c>
      <c r="M206">
        <f t="shared" si="25"/>
        <v>0</v>
      </c>
      <c r="N206" s="57">
        <f t="shared" si="26"/>
        <v>0</v>
      </c>
      <c r="O206" s="57">
        <f t="shared" si="27"/>
        <v>0</v>
      </c>
      <c r="P206" s="57">
        <f t="shared" si="30"/>
        <v>0</v>
      </c>
      <c r="Q206" s="52"/>
      <c r="R206" s="71">
        <f t="shared" si="31"/>
        <v>0</v>
      </c>
      <c r="S206" s="78">
        <f>'фев 2019'!W207</f>
        <v>0</v>
      </c>
      <c r="T206" s="77">
        <f t="shared" si="28"/>
        <v>0</v>
      </c>
      <c r="U206" s="77"/>
      <c r="V206" s="52"/>
      <c r="W206" s="52">
        <f t="shared" si="29"/>
        <v>0</v>
      </c>
    </row>
    <row r="207" spans="1:23" ht="15" thickBot="1">
      <c r="A207" s="3">
        <v>1896976</v>
      </c>
      <c r="B207" s="83">
        <v>43400</v>
      </c>
      <c r="C207" s="4">
        <v>189</v>
      </c>
      <c r="D207" s="94">
        <v>862</v>
      </c>
      <c r="E207" s="94">
        <v>650</v>
      </c>
      <c r="F207" s="91">
        <v>197</v>
      </c>
      <c r="G207" s="4" t="s">
        <v>9</v>
      </c>
      <c r="H207" s="40">
        <f>E207-'май 2018'!E213</f>
        <v>152</v>
      </c>
      <c r="I207" s="42">
        <f>F207-'май 2018'!F213</f>
        <v>20</v>
      </c>
      <c r="J207" s="51">
        <v>650</v>
      </c>
      <c r="K207" s="51">
        <v>197</v>
      </c>
      <c r="L207">
        <f t="shared" si="25"/>
        <v>0</v>
      </c>
      <c r="M207">
        <f t="shared" si="25"/>
        <v>0</v>
      </c>
      <c r="N207" s="57">
        <f t="shared" si="26"/>
        <v>0</v>
      </c>
      <c r="O207" s="57">
        <f t="shared" si="27"/>
        <v>0</v>
      </c>
      <c r="P207" s="57">
        <f t="shared" si="30"/>
        <v>0</v>
      </c>
      <c r="Q207" s="52"/>
      <c r="R207" s="71">
        <f t="shared" si="31"/>
        <v>0</v>
      </c>
      <c r="S207" s="78">
        <f>'фев 2019'!W208</f>
        <v>278.5197</v>
      </c>
      <c r="T207" s="97">
        <f t="shared" si="28"/>
        <v>278.5197</v>
      </c>
      <c r="U207" s="77"/>
      <c r="V207" s="52"/>
      <c r="W207" s="52">
        <f t="shared" si="29"/>
        <v>278.5197</v>
      </c>
    </row>
    <row r="208" spans="1:23" ht="15" thickBot="1">
      <c r="A208" s="3">
        <v>1897847</v>
      </c>
      <c r="B208" s="83">
        <v>43400</v>
      </c>
      <c r="C208" s="4">
        <v>190</v>
      </c>
      <c r="D208" s="94">
        <v>522</v>
      </c>
      <c r="E208" s="94">
        <v>188</v>
      </c>
      <c r="F208" s="91">
        <v>148</v>
      </c>
      <c r="G208" s="4" t="s">
        <v>9</v>
      </c>
      <c r="H208" s="40">
        <f>E208-'май 2018'!E214</f>
        <v>13</v>
      </c>
      <c r="I208" s="42">
        <f>F208-'май 2018'!F214</f>
        <v>7</v>
      </c>
      <c r="J208" s="51">
        <v>188</v>
      </c>
      <c r="K208" s="51">
        <v>148</v>
      </c>
      <c r="L208">
        <f t="shared" si="25"/>
        <v>0</v>
      </c>
      <c r="M208">
        <f t="shared" si="25"/>
        <v>0</v>
      </c>
      <c r="N208" s="57">
        <f t="shared" si="26"/>
        <v>0</v>
      </c>
      <c r="O208" s="57">
        <f t="shared" si="27"/>
        <v>0</v>
      </c>
      <c r="P208" s="57">
        <f t="shared" si="30"/>
        <v>0</v>
      </c>
      <c r="Q208" s="52"/>
      <c r="R208" s="71">
        <f t="shared" si="31"/>
        <v>0</v>
      </c>
      <c r="S208" s="78">
        <f>'фев 2019'!W209</f>
        <v>0</v>
      </c>
      <c r="T208" s="77">
        <f t="shared" si="28"/>
        <v>0</v>
      </c>
      <c r="U208" s="77"/>
      <c r="V208" s="52"/>
      <c r="W208" s="52">
        <f t="shared" si="29"/>
        <v>0</v>
      </c>
    </row>
    <row r="209" spans="1:23" ht="15" thickBot="1">
      <c r="A209" s="3">
        <v>1898127</v>
      </c>
      <c r="B209" s="83">
        <v>43400</v>
      </c>
      <c r="C209" s="4">
        <v>191</v>
      </c>
      <c r="D209" s="94">
        <v>224</v>
      </c>
      <c r="E209" s="94">
        <v>129</v>
      </c>
      <c r="F209" s="91">
        <v>65</v>
      </c>
      <c r="G209" s="4" t="s">
        <v>9</v>
      </c>
      <c r="H209" s="40">
        <f>E209-'май 2018'!E215</f>
        <v>2</v>
      </c>
      <c r="I209" s="42">
        <f>F209-'май 2018'!F215</f>
        <v>1</v>
      </c>
      <c r="J209" s="51">
        <v>129</v>
      </c>
      <c r="K209" s="51">
        <v>65</v>
      </c>
      <c r="L209">
        <f t="shared" si="25"/>
        <v>0</v>
      </c>
      <c r="M209">
        <f t="shared" si="25"/>
        <v>0</v>
      </c>
      <c r="N209" s="57">
        <f t="shared" si="26"/>
        <v>0</v>
      </c>
      <c r="O209" s="57">
        <f t="shared" si="27"/>
        <v>0</v>
      </c>
      <c r="P209" s="57">
        <f t="shared" si="30"/>
        <v>0</v>
      </c>
      <c r="Q209" s="52"/>
      <c r="R209" s="71">
        <f t="shared" si="31"/>
        <v>0</v>
      </c>
      <c r="S209" s="78">
        <f>'фев 2019'!W210</f>
        <v>911.31309999999996</v>
      </c>
      <c r="T209" s="87">
        <f t="shared" si="28"/>
        <v>911.31309999999996</v>
      </c>
      <c r="U209" s="77"/>
      <c r="V209" s="52"/>
      <c r="W209" s="52">
        <f t="shared" si="29"/>
        <v>911.31309999999996</v>
      </c>
    </row>
    <row r="210" spans="1:23" ht="15" thickBot="1">
      <c r="A210" s="3">
        <v>1889667</v>
      </c>
      <c r="B210" s="83">
        <v>43400</v>
      </c>
      <c r="C210" s="4">
        <v>192</v>
      </c>
      <c r="D210" s="94">
        <v>49255</v>
      </c>
      <c r="E210" s="94">
        <v>29696</v>
      </c>
      <c r="F210" s="91">
        <v>17595</v>
      </c>
      <c r="G210" s="4" t="s">
        <v>9</v>
      </c>
      <c r="H210" s="40">
        <f>E210-'май 2018'!E216</f>
        <v>3092</v>
      </c>
      <c r="I210" s="42">
        <f>F210-'май 2018'!F216</f>
        <v>1935</v>
      </c>
      <c r="J210" s="51">
        <v>29418</v>
      </c>
      <c r="K210" s="51">
        <v>17397</v>
      </c>
      <c r="L210">
        <f t="shared" si="25"/>
        <v>278</v>
      </c>
      <c r="M210">
        <f t="shared" si="25"/>
        <v>198</v>
      </c>
      <c r="N210" s="57">
        <f t="shared" si="26"/>
        <v>1718.04</v>
      </c>
      <c r="O210" s="57">
        <f t="shared" si="27"/>
        <v>453.42</v>
      </c>
      <c r="P210" s="57">
        <f t="shared" si="30"/>
        <v>2171.46</v>
      </c>
      <c r="Q210" s="52">
        <f>'фев 2019'!V211</f>
        <v>0.4621000000015556</v>
      </c>
      <c r="R210" s="102">
        <f t="shared" si="31"/>
        <v>2236.1416999999983</v>
      </c>
      <c r="S210" s="104">
        <v>0</v>
      </c>
      <c r="T210" s="96">
        <f t="shared" si="28"/>
        <v>2236.1416999999983</v>
      </c>
      <c r="U210" s="62">
        <v>2236</v>
      </c>
      <c r="V210" s="52">
        <f>U210-T210</f>
        <v>-0.14169999999830907</v>
      </c>
      <c r="W210" s="52">
        <f t="shared" si="29"/>
        <v>0.14169999999830907</v>
      </c>
    </row>
    <row r="211" spans="1:23" ht="15" thickBot="1">
      <c r="A211" s="3">
        <v>1740272</v>
      </c>
      <c r="B211" s="83">
        <v>43400</v>
      </c>
      <c r="C211" s="4">
        <v>193</v>
      </c>
      <c r="D211" s="94">
        <v>1931</v>
      </c>
      <c r="E211" s="94">
        <v>1291</v>
      </c>
      <c r="F211" s="91">
        <v>367</v>
      </c>
      <c r="G211" s="4" t="s">
        <v>9</v>
      </c>
      <c r="H211" s="40">
        <f>E211-'май 2018'!E217</f>
        <v>142</v>
      </c>
      <c r="I211" s="42">
        <f>F211-'май 2018'!F217</f>
        <v>46</v>
      </c>
      <c r="J211" s="51">
        <v>1291</v>
      </c>
      <c r="K211" s="51">
        <v>367</v>
      </c>
      <c r="L211">
        <f t="shared" si="25"/>
        <v>0</v>
      </c>
      <c r="M211">
        <f t="shared" si="25"/>
        <v>0</v>
      </c>
      <c r="N211" s="57">
        <f t="shared" si="26"/>
        <v>0</v>
      </c>
      <c r="O211" s="57">
        <f t="shared" si="27"/>
        <v>0</v>
      </c>
      <c r="P211" s="57">
        <f t="shared" si="30"/>
        <v>0</v>
      </c>
      <c r="Q211" s="52"/>
      <c r="R211" s="102">
        <f t="shared" si="31"/>
        <v>0</v>
      </c>
      <c r="S211" s="104">
        <f>'фев 2019'!W212</f>
        <v>424.41149999999999</v>
      </c>
      <c r="T211" s="96">
        <f t="shared" si="28"/>
        <v>424.41149999999999</v>
      </c>
      <c r="U211" s="77"/>
      <c r="V211" s="52"/>
      <c r="W211" s="52">
        <f t="shared" si="29"/>
        <v>424.41149999999999</v>
      </c>
    </row>
    <row r="212" spans="1:23" ht="15" thickBot="1">
      <c r="A212" s="3">
        <v>1852311</v>
      </c>
      <c r="B212" s="83">
        <v>43400</v>
      </c>
      <c r="C212" s="4">
        <v>194</v>
      </c>
      <c r="D212" s="94">
        <v>34278</v>
      </c>
      <c r="E212" s="94">
        <v>20942</v>
      </c>
      <c r="F212" s="91">
        <v>14091</v>
      </c>
      <c r="G212" s="4" t="s">
        <v>9</v>
      </c>
      <c r="H212" s="40">
        <f>E212-'май 2018'!E218</f>
        <v>5101</v>
      </c>
      <c r="I212" s="42">
        <f>F212-'май 2018'!F218</f>
        <v>3646</v>
      </c>
      <c r="J212" s="51">
        <v>20191</v>
      </c>
      <c r="K212" s="51">
        <v>13620</v>
      </c>
      <c r="L212">
        <f t="shared" ref="L212:M243" si="32">E212-J212</f>
        <v>751</v>
      </c>
      <c r="M212">
        <f t="shared" si="32"/>
        <v>471</v>
      </c>
      <c r="N212" s="57">
        <f t="shared" si="26"/>
        <v>4641.1799999999994</v>
      </c>
      <c r="O212" s="57">
        <f t="shared" si="27"/>
        <v>1078.5899999999999</v>
      </c>
      <c r="P212" s="57">
        <f t="shared" si="30"/>
        <v>5719.7699999999995</v>
      </c>
      <c r="Q212" s="52"/>
      <c r="R212" s="102">
        <f t="shared" si="31"/>
        <v>5891.3630999999996</v>
      </c>
      <c r="S212" s="104">
        <f>'фев 2019'!W213</f>
        <v>0</v>
      </c>
      <c r="T212" s="96">
        <f t="shared" si="28"/>
        <v>5891.3630999999996</v>
      </c>
      <c r="U212" s="62">
        <f>T212</f>
        <v>5891.3630999999996</v>
      </c>
      <c r="V212" s="52"/>
      <c r="W212" s="52">
        <f t="shared" si="29"/>
        <v>0</v>
      </c>
    </row>
    <row r="213" spans="1:23" ht="15" thickBot="1">
      <c r="A213" s="3">
        <v>1895326</v>
      </c>
      <c r="B213" s="83">
        <v>43400</v>
      </c>
      <c r="C213" s="4">
        <v>195</v>
      </c>
      <c r="D213" s="94">
        <v>11</v>
      </c>
      <c r="E213" s="94">
        <v>10</v>
      </c>
      <c r="F213" s="91">
        <v>0</v>
      </c>
      <c r="G213" s="4" t="s">
        <v>9</v>
      </c>
      <c r="H213" s="40">
        <f>E213-'май 2018'!E219</f>
        <v>6</v>
      </c>
      <c r="I213" s="42">
        <f>F213-'май 2018'!F219</f>
        <v>0</v>
      </c>
      <c r="J213" s="51">
        <v>10</v>
      </c>
      <c r="K213" s="51">
        <v>0</v>
      </c>
      <c r="L213">
        <f t="shared" si="32"/>
        <v>0</v>
      </c>
      <c r="M213">
        <f t="shared" si="32"/>
        <v>0</v>
      </c>
      <c r="N213" s="57">
        <f t="shared" si="26"/>
        <v>0</v>
      </c>
      <c r="O213" s="57">
        <f t="shared" si="27"/>
        <v>0</v>
      </c>
      <c r="P213" s="57">
        <f t="shared" si="30"/>
        <v>0</v>
      </c>
      <c r="Q213" s="52"/>
      <c r="R213" s="71">
        <f t="shared" si="31"/>
        <v>0</v>
      </c>
      <c r="S213" s="78">
        <f>'фев 2019'!W214</f>
        <v>6.2624000000000004</v>
      </c>
      <c r="T213" s="77">
        <f t="shared" si="28"/>
        <v>6.2624000000000004</v>
      </c>
      <c r="U213" s="77"/>
      <c r="V213" s="52"/>
      <c r="W213" s="52">
        <f t="shared" si="29"/>
        <v>6.2624000000000004</v>
      </c>
    </row>
    <row r="214" spans="1:23" ht="15" thickBot="1">
      <c r="A214" s="3">
        <v>1843877</v>
      </c>
      <c r="B214" s="83">
        <v>43400</v>
      </c>
      <c r="C214" s="4">
        <v>196</v>
      </c>
      <c r="D214" s="94">
        <v>17933</v>
      </c>
      <c r="E214" s="94">
        <v>13052</v>
      </c>
      <c r="F214" s="91">
        <v>4327</v>
      </c>
      <c r="G214" s="4" t="s">
        <v>9</v>
      </c>
      <c r="H214" s="40">
        <f>E214-'май 2018'!E220</f>
        <v>1321</v>
      </c>
      <c r="I214" s="42">
        <f>F214-'май 2018'!F220</f>
        <v>520</v>
      </c>
      <c r="J214" s="51">
        <v>13050</v>
      </c>
      <c r="K214" s="51">
        <v>4327</v>
      </c>
      <c r="L214">
        <f t="shared" si="32"/>
        <v>2</v>
      </c>
      <c r="M214">
        <f t="shared" si="32"/>
        <v>0</v>
      </c>
      <c r="N214" s="57">
        <f t="shared" si="26"/>
        <v>12.36</v>
      </c>
      <c r="O214" s="57">
        <f t="shared" si="27"/>
        <v>0</v>
      </c>
      <c r="P214" s="57">
        <f t="shared" si="30"/>
        <v>12.36</v>
      </c>
      <c r="Q214" s="52"/>
      <c r="R214" s="71">
        <f t="shared" si="31"/>
        <v>12.730799999999999</v>
      </c>
      <c r="S214" s="78">
        <f>'фев 2019'!W215</f>
        <v>-449.38960000000003</v>
      </c>
      <c r="T214" s="100">
        <f t="shared" si="28"/>
        <v>-436.65880000000004</v>
      </c>
      <c r="U214" s="77"/>
      <c r="V214" s="52"/>
      <c r="W214" s="52">
        <f t="shared" si="29"/>
        <v>-436.65880000000004</v>
      </c>
    </row>
    <row r="215" spans="1:23" ht="15" thickBot="1">
      <c r="A215" s="3">
        <v>1848923</v>
      </c>
      <c r="B215" s="83">
        <v>43400</v>
      </c>
      <c r="C215" s="4">
        <v>197</v>
      </c>
      <c r="D215" s="94">
        <v>1529</v>
      </c>
      <c r="E215" s="94">
        <v>863</v>
      </c>
      <c r="F215" s="91">
        <v>561</v>
      </c>
      <c r="G215" s="4" t="s">
        <v>9</v>
      </c>
      <c r="H215" s="40">
        <f>E215-'май 2018'!E221</f>
        <v>214</v>
      </c>
      <c r="I215" s="42">
        <f>F215-'май 2018'!F221</f>
        <v>140</v>
      </c>
      <c r="J215" s="51">
        <v>863</v>
      </c>
      <c r="K215" s="51">
        <v>561</v>
      </c>
      <c r="L215">
        <f t="shared" si="32"/>
        <v>0</v>
      </c>
      <c r="M215">
        <f t="shared" si="32"/>
        <v>0</v>
      </c>
      <c r="N215" s="57">
        <f t="shared" si="26"/>
        <v>0</v>
      </c>
      <c r="O215" s="57">
        <f t="shared" si="27"/>
        <v>0</v>
      </c>
      <c r="P215" s="57">
        <f t="shared" si="30"/>
        <v>0</v>
      </c>
      <c r="Q215" s="52"/>
      <c r="R215" s="71">
        <f t="shared" si="31"/>
        <v>0</v>
      </c>
      <c r="S215" s="78">
        <f>'фев 2019'!W216</f>
        <v>-535.73760000000004</v>
      </c>
      <c r="T215" s="72">
        <f t="shared" si="28"/>
        <v>-535.73760000000004</v>
      </c>
      <c r="U215" s="77"/>
      <c r="V215" s="52"/>
      <c r="W215" s="52">
        <f t="shared" si="29"/>
        <v>-535.73760000000004</v>
      </c>
    </row>
    <row r="216" spans="1:23" ht="15" thickBot="1">
      <c r="A216" s="3">
        <v>1847481</v>
      </c>
      <c r="B216" s="83">
        <v>43400</v>
      </c>
      <c r="C216" s="4">
        <v>198</v>
      </c>
      <c r="D216" s="94">
        <v>30</v>
      </c>
      <c r="E216" s="94">
        <v>21</v>
      </c>
      <c r="F216" s="91">
        <v>5</v>
      </c>
      <c r="G216" s="4" t="s">
        <v>9</v>
      </c>
      <c r="H216" s="40">
        <f>E216-'май 2018'!E222</f>
        <v>0</v>
      </c>
      <c r="I216" s="42">
        <f>F216-'май 2018'!F222</f>
        <v>0</v>
      </c>
      <c r="J216" s="51">
        <v>21</v>
      </c>
      <c r="K216" s="51">
        <v>5</v>
      </c>
      <c r="L216">
        <f t="shared" si="32"/>
        <v>0</v>
      </c>
      <c r="M216">
        <f t="shared" si="32"/>
        <v>0</v>
      </c>
      <c r="N216" s="57">
        <f t="shared" si="26"/>
        <v>0</v>
      </c>
      <c r="O216" s="57">
        <f t="shared" si="27"/>
        <v>0</v>
      </c>
      <c r="P216" s="57">
        <f t="shared" si="30"/>
        <v>0</v>
      </c>
      <c r="Q216" s="52"/>
      <c r="R216" s="71">
        <f t="shared" si="31"/>
        <v>0</v>
      </c>
      <c r="S216" s="78">
        <f>'фев 2019'!W217</f>
        <v>0</v>
      </c>
      <c r="T216" s="77">
        <f t="shared" si="28"/>
        <v>0</v>
      </c>
      <c r="U216" s="77"/>
      <c r="V216" s="52"/>
      <c r="W216" s="52">
        <f t="shared" si="29"/>
        <v>0</v>
      </c>
    </row>
    <row r="217" spans="1:23" ht="15" thickBot="1">
      <c r="A217" s="3">
        <v>1740207</v>
      </c>
      <c r="B217" s="83">
        <v>43400</v>
      </c>
      <c r="C217" s="4">
        <v>199</v>
      </c>
      <c r="D217" s="94">
        <v>216</v>
      </c>
      <c r="E217" s="94">
        <v>141</v>
      </c>
      <c r="F217" s="91">
        <v>15</v>
      </c>
      <c r="G217" s="4" t="s">
        <v>9</v>
      </c>
      <c r="H217" s="40">
        <f>E217-'май 2018'!E223</f>
        <v>13</v>
      </c>
      <c r="I217" s="42">
        <f>F217-'май 2018'!F223</f>
        <v>1</v>
      </c>
      <c r="J217" s="51">
        <v>141</v>
      </c>
      <c r="K217" s="51">
        <v>15</v>
      </c>
      <c r="L217">
        <f t="shared" si="32"/>
        <v>0</v>
      </c>
      <c r="M217">
        <f t="shared" si="32"/>
        <v>0</v>
      </c>
      <c r="N217" s="57">
        <f t="shared" si="26"/>
        <v>0</v>
      </c>
      <c r="O217" s="57">
        <f t="shared" si="27"/>
        <v>0</v>
      </c>
      <c r="P217" s="57">
        <f t="shared" si="30"/>
        <v>0</v>
      </c>
      <c r="Q217" s="52"/>
      <c r="R217" s="71">
        <f t="shared" si="31"/>
        <v>0</v>
      </c>
      <c r="S217" s="78">
        <f>'фев 2019'!W218</f>
        <v>6.2624000000000004</v>
      </c>
      <c r="T217" s="77">
        <f t="shared" si="28"/>
        <v>6.2624000000000004</v>
      </c>
      <c r="U217" s="77"/>
      <c r="V217" s="52"/>
      <c r="W217" s="52">
        <f t="shared" si="29"/>
        <v>6.2624000000000004</v>
      </c>
    </row>
    <row r="218" spans="1:23" ht="15" thickBot="1">
      <c r="A218" s="3">
        <v>1848269</v>
      </c>
      <c r="B218" s="83">
        <v>43400</v>
      </c>
      <c r="C218" s="4">
        <v>200</v>
      </c>
      <c r="D218" s="94">
        <v>2742</v>
      </c>
      <c r="E218" s="94">
        <v>1467</v>
      </c>
      <c r="F218" s="91">
        <v>735</v>
      </c>
      <c r="G218" s="4" t="s">
        <v>9</v>
      </c>
      <c r="H218" s="40">
        <f>E218-'май 2018'!E224</f>
        <v>88</v>
      </c>
      <c r="I218" s="42">
        <f>F218-'май 2018'!F224</f>
        <v>64</v>
      </c>
      <c r="J218" s="51">
        <v>1463</v>
      </c>
      <c r="K218" s="51">
        <v>735</v>
      </c>
      <c r="L218">
        <f t="shared" si="32"/>
        <v>4</v>
      </c>
      <c r="M218">
        <f t="shared" si="32"/>
        <v>0</v>
      </c>
      <c r="N218" s="57">
        <f t="shared" si="26"/>
        <v>24.72</v>
      </c>
      <c r="O218" s="57">
        <f t="shared" si="27"/>
        <v>0</v>
      </c>
      <c r="P218" s="57">
        <f t="shared" si="30"/>
        <v>24.72</v>
      </c>
      <c r="Q218" s="52"/>
      <c r="R218" s="71">
        <f t="shared" si="31"/>
        <v>25.461599999999997</v>
      </c>
      <c r="S218" s="78">
        <f>'фев 2019'!W219</f>
        <v>145.85830000000001</v>
      </c>
      <c r="T218" s="77">
        <f t="shared" si="28"/>
        <v>171.31990000000002</v>
      </c>
      <c r="U218" s="77"/>
      <c r="V218" s="52"/>
      <c r="W218" s="52">
        <f t="shared" si="29"/>
        <v>171.31990000000002</v>
      </c>
    </row>
    <row r="219" spans="1:23" ht="15" thickBot="1">
      <c r="A219" s="3">
        <v>1898657</v>
      </c>
      <c r="B219" s="83">
        <v>43400</v>
      </c>
      <c r="C219" s="4">
        <v>201</v>
      </c>
      <c r="D219" s="92">
        <v>3326</v>
      </c>
      <c r="E219" s="94">
        <v>2456</v>
      </c>
      <c r="F219" s="91">
        <v>532</v>
      </c>
      <c r="G219" s="4" t="s">
        <v>9</v>
      </c>
      <c r="H219" s="40">
        <f>E219-'май 2018'!E225</f>
        <v>447</v>
      </c>
      <c r="I219" s="42">
        <f>F219-'май 2018'!F225</f>
        <v>99</v>
      </c>
      <c r="J219" s="51">
        <v>2456</v>
      </c>
      <c r="K219" s="51">
        <v>531</v>
      </c>
      <c r="L219">
        <f t="shared" si="32"/>
        <v>0</v>
      </c>
      <c r="M219">
        <f t="shared" si="32"/>
        <v>1</v>
      </c>
      <c r="N219" s="57">
        <f t="shared" si="26"/>
        <v>0</v>
      </c>
      <c r="O219" s="57">
        <f t="shared" si="27"/>
        <v>2.29</v>
      </c>
      <c r="P219" s="57">
        <f t="shared" si="30"/>
        <v>2.29</v>
      </c>
      <c r="Q219" s="52"/>
      <c r="R219" s="71">
        <f t="shared" si="31"/>
        <v>2.3587000000000002</v>
      </c>
      <c r="S219" s="78">
        <f>'фев 2019'!W220</f>
        <v>-5.480299999999998</v>
      </c>
      <c r="T219" s="100">
        <f t="shared" si="28"/>
        <v>-3.1215999999999977</v>
      </c>
      <c r="U219" s="77"/>
      <c r="V219" s="52"/>
      <c r="W219" s="52">
        <f t="shared" si="29"/>
        <v>-3.1215999999999977</v>
      </c>
    </row>
    <row r="220" spans="1:23" ht="15" thickBot="1">
      <c r="A220" s="3">
        <v>1896502</v>
      </c>
      <c r="B220" s="83">
        <v>43400</v>
      </c>
      <c r="C220" s="4">
        <v>203</v>
      </c>
      <c r="D220" s="94">
        <v>594</v>
      </c>
      <c r="E220" s="94">
        <v>451</v>
      </c>
      <c r="F220" s="91">
        <v>99</v>
      </c>
      <c r="G220" s="4" t="s">
        <v>9</v>
      </c>
      <c r="H220" s="40">
        <f>E220-'май 2018'!E227</f>
        <v>83</v>
      </c>
      <c r="I220" s="42">
        <f>F220-'май 2018'!F227</f>
        <v>3</v>
      </c>
      <c r="J220" s="51">
        <v>451</v>
      </c>
      <c r="K220" s="51">
        <v>99</v>
      </c>
      <c r="L220">
        <f t="shared" si="32"/>
        <v>0</v>
      </c>
      <c r="M220">
        <f t="shared" si="32"/>
        <v>0</v>
      </c>
      <c r="N220" s="57">
        <f t="shared" si="26"/>
        <v>0</v>
      </c>
      <c r="O220" s="57">
        <f t="shared" si="27"/>
        <v>0</v>
      </c>
      <c r="P220" s="57">
        <f t="shared" si="30"/>
        <v>0</v>
      </c>
      <c r="Q220" s="52"/>
      <c r="R220" s="71">
        <f t="shared" si="31"/>
        <v>0</v>
      </c>
      <c r="S220" s="78">
        <f>'фев 2019'!W221</f>
        <v>2.3587000000000002</v>
      </c>
      <c r="T220" s="77">
        <f>R220+S220</f>
        <v>2.3587000000000002</v>
      </c>
      <c r="U220" s="77"/>
      <c r="V220" s="52"/>
      <c r="W220" s="52">
        <f t="shared" si="29"/>
        <v>2.3587000000000002</v>
      </c>
    </row>
    <row r="221" spans="1:23" ht="15" thickBot="1">
      <c r="A221" s="3">
        <v>1894950</v>
      </c>
      <c r="B221" s="83">
        <v>43400</v>
      </c>
      <c r="C221" s="4">
        <v>204</v>
      </c>
      <c r="D221" s="94">
        <v>2258</v>
      </c>
      <c r="E221" s="94">
        <v>1414</v>
      </c>
      <c r="F221" s="91">
        <v>842</v>
      </c>
      <c r="G221" s="4" t="s">
        <v>9</v>
      </c>
      <c r="H221" s="40">
        <f>E221-'май 2018'!E228</f>
        <v>102</v>
      </c>
      <c r="I221" s="42">
        <f>F221-'май 2018'!F228</f>
        <v>51</v>
      </c>
      <c r="J221" s="51">
        <v>1414</v>
      </c>
      <c r="K221" s="51">
        <v>842</v>
      </c>
      <c r="L221">
        <f t="shared" si="32"/>
        <v>0</v>
      </c>
      <c r="M221">
        <f t="shared" si="32"/>
        <v>0</v>
      </c>
      <c r="N221" s="57">
        <f t="shared" si="26"/>
        <v>0</v>
      </c>
      <c r="O221" s="57">
        <f t="shared" si="27"/>
        <v>0</v>
      </c>
      <c r="P221" s="57">
        <f t="shared" si="30"/>
        <v>0</v>
      </c>
      <c r="Q221" s="52"/>
      <c r="R221" s="71">
        <f t="shared" si="31"/>
        <v>0</v>
      </c>
      <c r="S221" s="78">
        <f>'фев 2019'!W222</f>
        <v>182.74260000000001</v>
      </c>
      <c r="T221" s="77">
        <f t="shared" si="28"/>
        <v>182.74260000000001</v>
      </c>
      <c r="U221" s="77"/>
      <c r="V221" s="52"/>
      <c r="W221" s="52">
        <f t="shared" si="29"/>
        <v>182.74260000000001</v>
      </c>
    </row>
    <row r="222" spans="1:23" ht="15" thickBot="1">
      <c r="A222" s="3">
        <v>1895371</v>
      </c>
      <c r="B222" s="83">
        <v>43400</v>
      </c>
      <c r="C222" s="4">
        <v>205</v>
      </c>
      <c r="D222" s="94">
        <v>19216</v>
      </c>
      <c r="E222" s="94">
        <v>12058</v>
      </c>
      <c r="F222" s="91">
        <v>4905</v>
      </c>
      <c r="G222" s="4" t="s">
        <v>9</v>
      </c>
      <c r="H222" s="40">
        <f>E222-'май 2018'!E229</f>
        <v>979</v>
      </c>
      <c r="I222" s="42">
        <f>F222-'май 2018'!F229</f>
        <v>364</v>
      </c>
      <c r="J222" s="51">
        <v>12058</v>
      </c>
      <c r="K222" s="51">
        <v>4905</v>
      </c>
      <c r="L222">
        <f t="shared" si="32"/>
        <v>0</v>
      </c>
      <c r="M222">
        <f t="shared" si="32"/>
        <v>0</v>
      </c>
      <c r="N222" s="57">
        <f t="shared" si="26"/>
        <v>0</v>
      </c>
      <c r="O222" s="57">
        <f t="shared" si="27"/>
        <v>0</v>
      </c>
      <c r="P222" s="57">
        <f t="shared" si="30"/>
        <v>0</v>
      </c>
      <c r="Q222" s="52"/>
      <c r="R222" s="71">
        <f t="shared" si="31"/>
        <v>0</v>
      </c>
      <c r="S222" s="78">
        <f>'фев 2019'!W223</f>
        <v>0</v>
      </c>
      <c r="T222" s="96">
        <f t="shared" si="28"/>
        <v>0</v>
      </c>
      <c r="U222" s="77"/>
      <c r="V222" s="52"/>
      <c r="W222" s="52">
        <f t="shared" si="29"/>
        <v>0</v>
      </c>
    </row>
    <row r="223" spans="1:23" ht="15" thickBot="1">
      <c r="A223" s="3">
        <v>1889777</v>
      </c>
      <c r="B223" s="83">
        <v>43400</v>
      </c>
      <c r="C223" s="4">
        <v>206</v>
      </c>
      <c r="D223" s="94">
        <v>11540</v>
      </c>
      <c r="E223" s="94">
        <v>6349</v>
      </c>
      <c r="F223" s="91">
        <v>3333</v>
      </c>
      <c r="G223" s="4" t="s">
        <v>9</v>
      </c>
      <c r="H223" s="40">
        <f>E223-'май 2018'!E230</f>
        <v>237</v>
      </c>
      <c r="I223" s="42">
        <f>F223-'май 2018'!F230</f>
        <v>306</v>
      </c>
      <c r="J223" s="51">
        <v>6347</v>
      </c>
      <c r="K223" s="51">
        <v>3332</v>
      </c>
      <c r="L223">
        <f t="shared" si="32"/>
        <v>2</v>
      </c>
      <c r="M223">
        <f t="shared" si="32"/>
        <v>1</v>
      </c>
      <c r="N223" s="57">
        <f t="shared" si="26"/>
        <v>12.36</v>
      </c>
      <c r="O223" s="57">
        <f t="shared" si="27"/>
        <v>2.29</v>
      </c>
      <c r="P223" s="57">
        <f t="shared" si="30"/>
        <v>14.649999999999999</v>
      </c>
      <c r="Q223" s="52"/>
      <c r="R223" s="71">
        <f t="shared" si="31"/>
        <v>15.089499999999999</v>
      </c>
      <c r="S223" s="78">
        <f>'фев 2019'!W224</f>
        <v>29.828800000000001</v>
      </c>
      <c r="T223" s="77">
        <f t="shared" si="28"/>
        <v>44.918300000000002</v>
      </c>
      <c r="U223" s="77"/>
      <c r="V223" s="52"/>
      <c r="W223" s="52">
        <f t="shared" si="29"/>
        <v>44.918300000000002</v>
      </c>
    </row>
    <row r="224" spans="1:23" ht="15" thickBot="1">
      <c r="A224" s="3">
        <v>1894390</v>
      </c>
      <c r="B224" s="83">
        <v>43400</v>
      </c>
      <c r="C224" s="4">
        <v>207</v>
      </c>
      <c r="D224" s="94">
        <v>5343</v>
      </c>
      <c r="E224" s="94">
        <v>3670</v>
      </c>
      <c r="F224" s="91">
        <v>967</v>
      </c>
      <c r="G224" s="4" t="s">
        <v>9</v>
      </c>
      <c r="H224" s="40">
        <f>E224-'май 2018'!E231</f>
        <v>406</v>
      </c>
      <c r="I224" s="42">
        <f>F224-'май 2018'!F231</f>
        <v>171</v>
      </c>
      <c r="J224" s="51">
        <v>3670</v>
      </c>
      <c r="K224" s="51">
        <v>967</v>
      </c>
      <c r="L224">
        <f t="shared" si="32"/>
        <v>0</v>
      </c>
      <c r="M224">
        <f t="shared" si="32"/>
        <v>0</v>
      </c>
      <c r="N224" s="57">
        <f t="shared" si="26"/>
        <v>0</v>
      </c>
      <c r="O224" s="57">
        <f t="shared" si="27"/>
        <v>0</v>
      </c>
      <c r="P224" s="57">
        <f t="shared" si="30"/>
        <v>0</v>
      </c>
      <c r="Q224" s="52"/>
      <c r="R224" s="71">
        <f t="shared" si="31"/>
        <v>0</v>
      </c>
      <c r="S224" s="78">
        <f>'фев 2019'!W225</f>
        <v>6.3653999999999993</v>
      </c>
      <c r="T224" s="96">
        <f t="shared" si="28"/>
        <v>6.3653999999999993</v>
      </c>
      <c r="U224" s="77"/>
      <c r="V224" s="52"/>
      <c r="W224" s="52">
        <f t="shared" si="29"/>
        <v>6.3653999999999993</v>
      </c>
    </row>
    <row r="225" spans="1:23" ht="15" thickBot="1">
      <c r="A225" s="3">
        <v>1899670</v>
      </c>
      <c r="B225" s="83">
        <v>43400</v>
      </c>
      <c r="C225" s="4">
        <v>208</v>
      </c>
      <c r="D225" s="94">
        <v>1295</v>
      </c>
      <c r="E225" s="94">
        <v>804</v>
      </c>
      <c r="F225" s="91">
        <v>329</v>
      </c>
      <c r="G225" s="4" t="s">
        <v>9</v>
      </c>
      <c r="H225" s="40">
        <f>E225-'май 2018'!E232</f>
        <v>89</v>
      </c>
      <c r="I225" s="42">
        <f>F225-'май 2018'!F232</f>
        <v>29</v>
      </c>
      <c r="J225" s="51">
        <v>804</v>
      </c>
      <c r="K225" s="51">
        <v>329</v>
      </c>
      <c r="L225">
        <f t="shared" si="32"/>
        <v>0</v>
      </c>
      <c r="M225">
        <f t="shared" si="32"/>
        <v>0</v>
      </c>
      <c r="N225" s="57">
        <f t="shared" si="26"/>
        <v>0</v>
      </c>
      <c r="O225" s="57">
        <f t="shared" si="27"/>
        <v>0</v>
      </c>
      <c r="P225" s="57">
        <f t="shared" si="30"/>
        <v>0</v>
      </c>
      <c r="Q225" s="52"/>
      <c r="R225" s="71">
        <f t="shared" si="31"/>
        <v>0</v>
      </c>
      <c r="S225" s="78">
        <f>'фев 2019'!W226</f>
        <v>224.26190000000003</v>
      </c>
      <c r="T225" s="77">
        <f t="shared" si="28"/>
        <v>224.26190000000003</v>
      </c>
      <c r="U225" s="77"/>
      <c r="V225" s="52"/>
      <c r="W225" s="52">
        <f t="shared" si="29"/>
        <v>224.26190000000003</v>
      </c>
    </row>
    <row r="226" spans="1:23" ht="15" thickBot="1">
      <c r="A226" s="3">
        <v>1897013</v>
      </c>
      <c r="B226" s="83">
        <v>43400</v>
      </c>
      <c r="C226" s="4">
        <v>209</v>
      </c>
      <c r="D226" s="94">
        <v>2678</v>
      </c>
      <c r="E226" s="94">
        <v>1994</v>
      </c>
      <c r="F226" s="91">
        <v>500</v>
      </c>
      <c r="G226" s="4" t="s">
        <v>9</v>
      </c>
      <c r="H226" s="40">
        <f>E226-'май 2018'!E233</f>
        <v>223</v>
      </c>
      <c r="I226" s="42">
        <f>F226-'май 2018'!F233</f>
        <v>82</v>
      </c>
      <c r="J226" s="51">
        <v>1994</v>
      </c>
      <c r="K226" s="51">
        <v>500</v>
      </c>
      <c r="L226">
        <f t="shared" si="32"/>
        <v>0</v>
      </c>
      <c r="M226">
        <f t="shared" si="32"/>
        <v>0</v>
      </c>
      <c r="N226" s="57">
        <f t="shared" si="26"/>
        <v>0</v>
      </c>
      <c r="O226" s="57">
        <f t="shared" si="27"/>
        <v>0</v>
      </c>
      <c r="P226" s="57">
        <f t="shared" si="30"/>
        <v>0</v>
      </c>
      <c r="Q226" s="52"/>
      <c r="R226" s="71">
        <f t="shared" si="31"/>
        <v>0</v>
      </c>
      <c r="S226" s="78">
        <f>'фев 2019'!W227</f>
        <v>497.88140000000004</v>
      </c>
      <c r="T226" s="77">
        <f t="shared" si="28"/>
        <v>497.88140000000004</v>
      </c>
      <c r="U226" s="77"/>
      <c r="V226" s="52"/>
      <c r="W226" s="52">
        <f t="shared" si="29"/>
        <v>497.88140000000004</v>
      </c>
    </row>
    <row r="227" spans="1:23" ht="15" thickBot="1">
      <c r="A227" s="3">
        <v>1899197</v>
      </c>
      <c r="B227" s="83">
        <v>43400</v>
      </c>
      <c r="C227" s="4">
        <v>210</v>
      </c>
      <c r="D227" s="94">
        <v>8826</v>
      </c>
      <c r="E227" s="94">
        <v>6350</v>
      </c>
      <c r="F227" s="91">
        <v>2855</v>
      </c>
      <c r="G227" s="4" t="s">
        <v>9</v>
      </c>
      <c r="H227" s="40">
        <f>E227-'май 2018'!E234</f>
        <v>2700</v>
      </c>
      <c r="I227" s="42">
        <f>F227-'май 2018'!F234</f>
        <v>1277</v>
      </c>
      <c r="J227" s="51">
        <v>6063</v>
      </c>
      <c r="K227" s="51">
        <v>2720</v>
      </c>
      <c r="L227">
        <f t="shared" si="32"/>
        <v>287</v>
      </c>
      <c r="M227">
        <f t="shared" si="32"/>
        <v>135</v>
      </c>
      <c r="N227" s="57">
        <f t="shared" si="26"/>
        <v>1773.6599999999999</v>
      </c>
      <c r="O227" s="57">
        <f t="shared" si="27"/>
        <v>309.14999999999998</v>
      </c>
      <c r="P227" s="57">
        <f t="shared" si="30"/>
        <v>2082.81</v>
      </c>
      <c r="Q227" s="52">
        <f>'фев 2019'!V228</f>
        <v>2.8898000000001502</v>
      </c>
      <c r="R227" s="102">
        <f t="shared" si="31"/>
        <v>2142.4044999999996</v>
      </c>
      <c r="S227" s="104">
        <v>0</v>
      </c>
      <c r="T227" s="97">
        <f t="shared" si="28"/>
        <v>2142.4044999999996</v>
      </c>
      <c r="U227" s="73">
        <f>2142.4</f>
        <v>2142.4</v>
      </c>
      <c r="V227" s="52"/>
      <c r="W227" s="52">
        <f t="shared" si="29"/>
        <v>4.4999999995525286E-3</v>
      </c>
    </row>
    <row r="228" spans="1:23" ht="15" thickBot="1">
      <c r="A228" s="6">
        <v>5038466</v>
      </c>
      <c r="B228" s="83">
        <v>43400</v>
      </c>
      <c r="C228" s="4" t="s">
        <v>31</v>
      </c>
      <c r="D228" s="94">
        <v>185647</v>
      </c>
      <c r="E228" s="94">
        <v>99036</v>
      </c>
      <c r="F228" s="91">
        <v>59754</v>
      </c>
      <c r="G228" s="8" t="s">
        <v>16</v>
      </c>
      <c r="H228" s="40">
        <f>E228-'май 2018'!E235</f>
        <v>7777</v>
      </c>
      <c r="I228" s="42">
        <f>F228-'май 2018'!F235</f>
        <v>5572</v>
      </c>
      <c r="J228" s="51">
        <v>98208</v>
      </c>
      <c r="K228" s="51">
        <v>58955</v>
      </c>
      <c r="L228">
        <f t="shared" si="32"/>
        <v>828</v>
      </c>
      <c r="M228">
        <f t="shared" si="32"/>
        <v>799</v>
      </c>
      <c r="N228" s="57">
        <f t="shared" si="26"/>
        <v>5117.04</v>
      </c>
      <c r="O228" s="57">
        <f t="shared" si="27"/>
        <v>1829.71</v>
      </c>
      <c r="P228" s="57">
        <f t="shared" si="30"/>
        <v>6946.75</v>
      </c>
      <c r="Q228" s="52"/>
      <c r="R228" s="102">
        <f t="shared" si="31"/>
        <v>7155.1525000000001</v>
      </c>
      <c r="S228" s="104">
        <f>'фев 2019'!W229</f>
        <v>0</v>
      </c>
      <c r="T228" s="96">
        <f t="shared" si="28"/>
        <v>7155.1525000000001</v>
      </c>
      <c r="U228" s="62">
        <f>T228</f>
        <v>7155.1525000000001</v>
      </c>
      <c r="V228" s="52"/>
      <c r="W228" s="52">
        <f t="shared" si="29"/>
        <v>0</v>
      </c>
    </row>
    <row r="229" spans="1:23" ht="15" thickBot="1">
      <c r="A229" s="3">
        <v>1892442</v>
      </c>
      <c r="B229" s="83">
        <v>43400</v>
      </c>
      <c r="C229" s="4">
        <v>212</v>
      </c>
      <c r="D229" s="94">
        <v>25068</v>
      </c>
      <c r="E229" s="94">
        <v>16282</v>
      </c>
      <c r="F229" s="91">
        <v>9698</v>
      </c>
      <c r="G229" s="4" t="s">
        <v>9</v>
      </c>
      <c r="H229" s="40">
        <f>E229-'май 2018'!E236</f>
        <v>12884</v>
      </c>
      <c r="I229" s="42">
        <f>F229-'май 2018'!F236</f>
        <v>7887</v>
      </c>
      <c r="J229" s="51">
        <v>14512</v>
      </c>
      <c r="K229" s="51">
        <v>8513</v>
      </c>
      <c r="L229">
        <f t="shared" si="32"/>
        <v>1770</v>
      </c>
      <c r="M229">
        <f t="shared" si="32"/>
        <v>1185</v>
      </c>
      <c r="N229" s="57">
        <f t="shared" si="26"/>
        <v>10938.6</v>
      </c>
      <c r="O229" s="57">
        <f t="shared" si="27"/>
        <v>2713.65</v>
      </c>
      <c r="P229" s="57">
        <f t="shared" si="30"/>
        <v>13652.25</v>
      </c>
      <c r="Q229" s="52"/>
      <c r="R229" s="71">
        <f>P229+P229*3%-Q229</f>
        <v>14061.817499999999</v>
      </c>
      <c r="S229" s="78">
        <f>'фев 2019'!W230</f>
        <v>24253.940699999999</v>
      </c>
      <c r="T229" s="96">
        <f t="shared" si="28"/>
        <v>38315.758199999997</v>
      </c>
      <c r="U229" s="69">
        <v>15000</v>
      </c>
      <c r="V229" s="52"/>
      <c r="W229" s="52">
        <f t="shared" si="29"/>
        <v>23315.758199999997</v>
      </c>
    </row>
    <row r="230" spans="1:23" ht="15" thickBot="1">
      <c r="A230" s="3">
        <v>1899368</v>
      </c>
      <c r="B230" s="83">
        <v>43400</v>
      </c>
      <c r="C230" s="4">
        <v>213</v>
      </c>
      <c r="D230" s="94">
        <v>1573</v>
      </c>
      <c r="E230" s="94">
        <v>1057</v>
      </c>
      <c r="F230" s="91">
        <v>515</v>
      </c>
      <c r="G230" s="4" t="s">
        <v>9</v>
      </c>
      <c r="H230" s="40">
        <f>E230-'май 2018'!E237</f>
        <v>252</v>
      </c>
      <c r="I230" s="42">
        <f>F230-'май 2018'!F237</f>
        <v>193</v>
      </c>
      <c r="J230" s="51">
        <v>1057</v>
      </c>
      <c r="K230" s="51">
        <v>515</v>
      </c>
      <c r="L230">
        <f t="shared" si="32"/>
        <v>0</v>
      </c>
      <c r="M230">
        <f t="shared" si="32"/>
        <v>0</v>
      </c>
      <c r="N230" s="57">
        <f t="shared" si="26"/>
        <v>0</v>
      </c>
      <c r="O230" s="57">
        <f t="shared" si="27"/>
        <v>0</v>
      </c>
      <c r="P230" s="57">
        <f t="shared" si="30"/>
        <v>0</v>
      </c>
      <c r="Q230" s="52"/>
      <c r="R230" s="71">
        <f t="shared" si="31"/>
        <v>0</v>
      </c>
      <c r="S230" s="78">
        <f>'фев 2019'!W231</f>
        <v>0</v>
      </c>
      <c r="T230" s="77">
        <f t="shared" si="28"/>
        <v>0</v>
      </c>
      <c r="U230" s="77"/>
      <c r="V230" s="52"/>
      <c r="W230" s="52">
        <f t="shared" si="29"/>
        <v>0</v>
      </c>
    </row>
    <row r="231" spans="1:23" ht="15" thickBot="1">
      <c r="A231" s="3">
        <v>1899373</v>
      </c>
      <c r="B231" s="83">
        <v>43400</v>
      </c>
      <c r="C231" s="4">
        <v>214</v>
      </c>
      <c r="D231" s="94">
        <v>1500</v>
      </c>
      <c r="E231" s="94">
        <v>913</v>
      </c>
      <c r="F231" s="91">
        <v>370</v>
      </c>
      <c r="G231" s="4" t="s">
        <v>9</v>
      </c>
      <c r="H231" s="40">
        <f>E231-'май 2018'!E238</f>
        <v>136</v>
      </c>
      <c r="I231" s="42">
        <f>F231-'май 2018'!F238</f>
        <v>59</v>
      </c>
      <c r="J231" s="51">
        <v>913</v>
      </c>
      <c r="K231" s="51">
        <v>370</v>
      </c>
      <c r="L231">
        <f t="shared" si="32"/>
        <v>0</v>
      </c>
      <c r="M231">
        <f t="shared" si="32"/>
        <v>0</v>
      </c>
      <c r="N231" s="57">
        <f t="shared" si="26"/>
        <v>0</v>
      </c>
      <c r="O231" s="57">
        <f t="shared" si="27"/>
        <v>0</v>
      </c>
      <c r="P231" s="57">
        <f t="shared" si="30"/>
        <v>0</v>
      </c>
      <c r="Q231" s="52"/>
      <c r="R231" s="71">
        <f t="shared" si="31"/>
        <v>0</v>
      </c>
      <c r="S231" s="78">
        <f>'фев 2019'!W232</f>
        <v>6.2624000000000004</v>
      </c>
      <c r="T231" s="77">
        <f t="shared" si="28"/>
        <v>6.2624000000000004</v>
      </c>
      <c r="U231" s="77"/>
      <c r="V231" s="52"/>
      <c r="W231" s="52">
        <f t="shared" si="29"/>
        <v>6.2624000000000004</v>
      </c>
    </row>
    <row r="232" spans="1:23" ht="15" thickBot="1">
      <c r="A232" s="3">
        <v>1892709</v>
      </c>
      <c r="B232" s="83">
        <v>43400</v>
      </c>
      <c r="C232" s="4">
        <v>215</v>
      </c>
      <c r="D232" s="94">
        <v>5336</v>
      </c>
      <c r="E232" s="94">
        <v>2744</v>
      </c>
      <c r="F232" s="91">
        <v>2109</v>
      </c>
      <c r="G232" s="4" t="s">
        <v>9</v>
      </c>
      <c r="H232" s="40">
        <f>E232-'май 2018'!E239</f>
        <v>305</v>
      </c>
      <c r="I232" s="42">
        <f>F232-'май 2018'!F239</f>
        <v>170</v>
      </c>
      <c r="J232" s="51">
        <v>2744</v>
      </c>
      <c r="K232" s="51">
        <v>2109</v>
      </c>
      <c r="L232">
        <f t="shared" si="32"/>
        <v>0</v>
      </c>
      <c r="M232">
        <f t="shared" si="32"/>
        <v>0</v>
      </c>
      <c r="N232" s="57">
        <f t="shared" si="26"/>
        <v>0</v>
      </c>
      <c r="O232" s="57">
        <f t="shared" si="27"/>
        <v>0</v>
      </c>
      <c r="P232" s="57">
        <f t="shared" si="30"/>
        <v>0</v>
      </c>
      <c r="Q232" s="52"/>
      <c r="R232" s="71">
        <f t="shared" si="31"/>
        <v>0</v>
      </c>
      <c r="S232" s="78">
        <f>'фев 2019'!W233</f>
        <v>493.74699999999996</v>
      </c>
      <c r="T232" s="88">
        <f t="shared" si="28"/>
        <v>493.74699999999996</v>
      </c>
      <c r="U232" s="77"/>
      <c r="V232" s="52"/>
      <c r="W232" s="52">
        <f t="shared" si="29"/>
        <v>493.74699999999996</v>
      </c>
    </row>
    <row r="233" spans="1:23" ht="15" thickBot="1">
      <c r="A233" s="3">
        <v>1893414</v>
      </c>
      <c r="B233" s="83">
        <v>43400</v>
      </c>
      <c r="C233" s="4">
        <v>216</v>
      </c>
      <c r="D233" s="94">
        <v>3587</v>
      </c>
      <c r="E233" s="94">
        <v>2117</v>
      </c>
      <c r="F233" s="91">
        <v>1240</v>
      </c>
      <c r="G233" s="4" t="s">
        <v>9</v>
      </c>
      <c r="H233" s="40">
        <f>E233-'май 2018'!E240</f>
        <v>361</v>
      </c>
      <c r="I233" s="42">
        <f>F233-'май 2018'!F240</f>
        <v>75</v>
      </c>
      <c r="J233" s="51">
        <v>2117</v>
      </c>
      <c r="K233" s="51">
        <v>1240</v>
      </c>
      <c r="L233">
        <f t="shared" si="32"/>
        <v>0</v>
      </c>
      <c r="M233">
        <f t="shared" si="32"/>
        <v>0</v>
      </c>
      <c r="N233" s="57">
        <f t="shared" si="26"/>
        <v>0</v>
      </c>
      <c r="O233" s="57">
        <f t="shared" si="27"/>
        <v>0</v>
      </c>
      <c r="P233" s="57">
        <f t="shared" si="30"/>
        <v>0</v>
      </c>
      <c r="Q233" s="52"/>
      <c r="R233" s="71">
        <f t="shared" si="31"/>
        <v>0</v>
      </c>
      <c r="S233" s="78">
        <f>'фев 2019'!W234</f>
        <v>0</v>
      </c>
      <c r="T233" s="96">
        <f t="shared" si="28"/>
        <v>0</v>
      </c>
      <c r="U233" s="77"/>
      <c r="V233" s="52"/>
      <c r="W233" s="52">
        <f t="shared" si="29"/>
        <v>0</v>
      </c>
    </row>
    <row r="234" spans="1:23" ht="15" thickBot="1">
      <c r="A234" s="3">
        <v>1898643</v>
      </c>
      <c r="B234" s="83">
        <v>43400</v>
      </c>
      <c r="C234" s="4">
        <v>217</v>
      </c>
      <c r="D234" s="94">
        <v>12715</v>
      </c>
      <c r="E234" s="94">
        <v>7362</v>
      </c>
      <c r="F234" s="91">
        <v>5248</v>
      </c>
      <c r="G234" s="4" t="s">
        <v>9</v>
      </c>
      <c r="H234" s="40">
        <f>E234-'май 2018'!E241</f>
        <v>640</v>
      </c>
      <c r="I234" s="42">
        <f>F234-'май 2018'!F241</f>
        <v>1106</v>
      </c>
      <c r="J234" s="51">
        <v>7303</v>
      </c>
      <c r="K234" s="51">
        <v>5013</v>
      </c>
      <c r="L234">
        <f t="shared" si="32"/>
        <v>59</v>
      </c>
      <c r="M234">
        <f t="shared" si="32"/>
        <v>235</v>
      </c>
      <c r="N234" s="57">
        <f t="shared" si="26"/>
        <v>364.62</v>
      </c>
      <c r="O234" s="57">
        <f t="shared" si="27"/>
        <v>538.15</v>
      </c>
      <c r="P234" s="57">
        <f t="shared" si="30"/>
        <v>902.77</v>
      </c>
      <c r="Q234" s="52"/>
      <c r="R234" s="102">
        <f t="shared" si="31"/>
        <v>929.85309999999993</v>
      </c>
      <c r="S234" s="104">
        <f>'фев 2019'!W235</f>
        <v>-325.83079999999984</v>
      </c>
      <c r="T234" s="97">
        <f t="shared" si="28"/>
        <v>604.02230000000009</v>
      </c>
      <c r="U234" s="73">
        <f>T234</f>
        <v>604.02230000000009</v>
      </c>
      <c r="V234" s="52"/>
      <c r="W234" s="52">
        <f t="shared" si="29"/>
        <v>0</v>
      </c>
    </row>
    <row r="235" spans="1:23" ht="15" thickBot="1">
      <c r="A235" s="3">
        <v>1896535</v>
      </c>
      <c r="B235" s="83">
        <v>43400</v>
      </c>
      <c r="C235" s="4">
        <v>218</v>
      </c>
      <c r="D235" s="94">
        <v>4334</v>
      </c>
      <c r="E235" s="94">
        <v>2837</v>
      </c>
      <c r="F235" s="91">
        <v>1264</v>
      </c>
      <c r="G235" s="4" t="s">
        <v>9</v>
      </c>
      <c r="H235" s="40">
        <f>E235-'май 2018'!E242</f>
        <v>421</v>
      </c>
      <c r="I235" s="42">
        <f>F235-'май 2018'!F242</f>
        <v>170</v>
      </c>
      <c r="J235" s="51">
        <v>2837</v>
      </c>
      <c r="K235" s="51">
        <v>1264</v>
      </c>
      <c r="L235">
        <f t="shared" si="32"/>
        <v>0</v>
      </c>
      <c r="M235">
        <f t="shared" si="32"/>
        <v>0</v>
      </c>
      <c r="N235" s="57">
        <f t="shared" si="26"/>
        <v>0</v>
      </c>
      <c r="O235" s="57">
        <f t="shared" si="27"/>
        <v>0</v>
      </c>
      <c r="P235" s="57">
        <f t="shared" si="30"/>
        <v>0</v>
      </c>
      <c r="Q235" s="52"/>
      <c r="R235" s="71">
        <f t="shared" si="31"/>
        <v>0</v>
      </c>
      <c r="S235" s="78">
        <f>'фев 2019'!W236</f>
        <v>297.7833</v>
      </c>
      <c r="T235" s="77">
        <f t="shared" si="28"/>
        <v>297.7833</v>
      </c>
      <c r="U235" s="77"/>
      <c r="V235" s="52"/>
      <c r="W235" s="52">
        <f t="shared" si="29"/>
        <v>297.7833</v>
      </c>
    </row>
    <row r="236" spans="1:23" ht="15" thickBot="1">
      <c r="A236" s="3">
        <v>1740616</v>
      </c>
      <c r="B236" s="83">
        <v>43400</v>
      </c>
      <c r="C236" s="4">
        <v>219</v>
      </c>
      <c r="D236" s="94">
        <v>1208</v>
      </c>
      <c r="E236" s="94">
        <v>761</v>
      </c>
      <c r="F236" s="91">
        <v>186</v>
      </c>
      <c r="G236" s="4" t="s">
        <v>9</v>
      </c>
      <c r="H236" s="40">
        <f>E236-'май 2018'!E243</f>
        <v>40</v>
      </c>
      <c r="I236" s="42">
        <f>F236-'май 2018'!F243</f>
        <v>11</v>
      </c>
      <c r="J236" s="51">
        <v>761</v>
      </c>
      <c r="K236" s="51">
        <v>186</v>
      </c>
      <c r="L236">
        <f t="shared" si="32"/>
        <v>0</v>
      </c>
      <c r="M236">
        <f t="shared" si="32"/>
        <v>0</v>
      </c>
      <c r="N236" s="57">
        <f t="shared" si="26"/>
        <v>0</v>
      </c>
      <c r="O236" s="57">
        <f t="shared" si="27"/>
        <v>0</v>
      </c>
      <c r="P236" s="57">
        <f t="shared" si="30"/>
        <v>0</v>
      </c>
      <c r="Q236" s="52"/>
      <c r="R236" s="71">
        <f t="shared" si="31"/>
        <v>0</v>
      </c>
      <c r="S236" s="78">
        <f>'фев 2019'!W237</f>
        <v>71.893999999999991</v>
      </c>
      <c r="T236" s="77">
        <f t="shared" si="28"/>
        <v>71.893999999999991</v>
      </c>
      <c r="U236" s="77"/>
      <c r="V236" s="52"/>
      <c r="W236" s="52">
        <f t="shared" si="29"/>
        <v>71.893999999999991</v>
      </c>
    </row>
    <row r="237" spans="1:23" ht="15" thickBot="1">
      <c r="A237" s="3">
        <v>1792893</v>
      </c>
      <c r="B237" s="83">
        <v>43400</v>
      </c>
      <c r="C237" s="4">
        <v>220</v>
      </c>
      <c r="D237" s="94">
        <v>6045</v>
      </c>
      <c r="E237" s="94">
        <v>3541</v>
      </c>
      <c r="F237" s="91">
        <v>1999</v>
      </c>
      <c r="G237" s="4" t="s">
        <v>9</v>
      </c>
      <c r="H237" s="40">
        <f>E237-'май 2018'!E244</f>
        <v>797</v>
      </c>
      <c r="I237" s="42">
        <f>F237-'май 2018'!F244</f>
        <v>462</v>
      </c>
      <c r="J237" s="51">
        <v>3541</v>
      </c>
      <c r="K237" s="51">
        <v>1999</v>
      </c>
      <c r="L237">
        <f t="shared" si="32"/>
        <v>0</v>
      </c>
      <c r="M237">
        <f t="shared" si="32"/>
        <v>0</v>
      </c>
      <c r="N237" s="57">
        <f t="shared" si="26"/>
        <v>0</v>
      </c>
      <c r="O237" s="57">
        <f t="shared" si="27"/>
        <v>0</v>
      </c>
      <c r="P237" s="57">
        <f t="shared" si="30"/>
        <v>0</v>
      </c>
      <c r="Q237" s="52"/>
      <c r="R237" s="71">
        <f t="shared" si="31"/>
        <v>0</v>
      </c>
      <c r="S237" s="78">
        <f>'фев 2019'!W238</f>
        <v>-556.73320000000001</v>
      </c>
      <c r="T237" s="100">
        <f t="shared" si="28"/>
        <v>-556.73320000000001</v>
      </c>
      <c r="U237" s="77"/>
      <c r="V237" s="52"/>
      <c r="W237" s="52">
        <f t="shared" si="29"/>
        <v>-556.73320000000001</v>
      </c>
    </row>
    <row r="238" spans="1:23" ht="15" thickBot="1">
      <c r="A238" s="3">
        <v>1897101</v>
      </c>
      <c r="B238" s="83">
        <v>43400</v>
      </c>
      <c r="C238" s="4">
        <v>221</v>
      </c>
      <c r="D238" s="94">
        <v>5220</v>
      </c>
      <c r="E238" s="94">
        <v>3591</v>
      </c>
      <c r="F238" s="91">
        <v>1011</v>
      </c>
      <c r="G238" s="4" t="s">
        <v>9</v>
      </c>
      <c r="H238" s="40">
        <f>E238-'май 2018'!E245</f>
        <v>531</v>
      </c>
      <c r="I238" s="42">
        <f>F238-'май 2018'!F245</f>
        <v>129</v>
      </c>
      <c r="J238" s="51">
        <v>3589</v>
      </c>
      <c r="K238" s="51">
        <v>1010</v>
      </c>
      <c r="L238">
        <f t="shared" si="32"/>
        <v>2</v>
      </c>
      <c r="M238">
        <f t="shared" si="32"/>
        <v>1</v>
      </c>
      <c r="N238" s="57">
        <f t="shared" si="26"/>
        <v>12.36</v>
      </c>
      <c r="O238" s="57">
        <f t="shared" si="27"/>
        <v>2.29</v>
      </c>
      <c r="P238" s="57">
        <f t="shared" si="30"/>
        <v>14.649999999999999</v>
      </c>
      <c r="Q238" s="52"/>
      <c r="R238" s="71">
        <f t="shared" si="31"/>
        <v>15.089499999999999</v>
      </c>
      <c r="S238" s="78">
        <f>'фев 2019'!W239</f>
        <v>21.351900000000001</v>
      </c>
      <c r="T238" s="97">
        <f t="shared" si="28"/>
        <v>36.441400000000002</v>
      </c>
      <c r="U238" s="71"/>
      <c r="V238" s="52"/>
      <c r="W238" s="52">
        <f t="shared" si="29"/>
        <v>36.441400000000002</v>
      </c>
    </row>
    <row r="239" spans="1:23" ht="15" thickBot="1">
      <c r="A239" s="3">
        <v>1899043</v>
      </c>
      <c r="B239" s="83">
        <v>43400</v>
      </c>
      <c r="C239" s="4">
        <v>222</v>
      </c>
      <c r="D239" s="94">
        <v>45389</v>
      </c>
      <c r="E239" s="94">
        <v>29630</v>
      </c>
      <c r="F239" s="91">
        <v>16267</v>
      </c>
      <c r="G239" s="4" t="s">
        <v>9</v>
      </c>
      <c r="H239" s="40">
        <f>E239-'май 2018'!E246</f>
        <v>3524</v>
      </c>
      <c r="I239" s="42">
        <f>F239-'май 2018'!F246</f>
        <v>1854</v>
      </c>
      <c r="J239" s="51">
        <v>29233</v>
      </c>
      <c r="K239" s="51">
        <v>16041</v>
      </c>
      <c r="L239">
        <f t="shared" si="32"/>
        <v>397</v>
      </c>
      <c r="M239">
        <f t="shared" si="32"/>
        <v>226</v>
      </c>
      <c r="N239" s="57">
        <f t="shared" si="26"/>
        <v>2453.46</v>
      </c>
      <c r="O239" s="57">
        <f t="shared" si="27"/>
        <v>517.54</v>
      </c>
      <c r="P239" s="57">
        <f t="shared" si="30"/>
        <v>2971</v>
      </c>
      <c r="Q239" s="52">
        <f>'фев 2019'!V240</f>
        <v>-3309.5720999999985</v>
      </c>
      <c r="R239" s="102">
        <f>P239+P239*3%-Q239</f>
        <v>6369.7020999999986</v>
      </c>
      <c r="S239" s="104">
        <v>0</v>
      </c>
      <c r="T239" s="96">
        <f t="shared" si="28"/>
        <v>6369.7020999999986</v>
      </c>
      <c r="U239" s="62">
        <v>6369.7</v>
      </c>
      <c r="V239" s="52">
        <f>U239-T239</f>
        <v>-2.0999999987907358E-3</v>
      </c>
      <c r="W239" s="52">
        <f t="shared" si="29"/>
        <v>2.0999999987907358E-3</v>
      </c>
    </row>
    <row r="240" spans="1:23" ht="15" thickBot="1">
      <c r="A240" s="3">
        <v>1899227</v>
      </c>
      <c r="B240" s="83">
        <v>43400</v>
      </c>
      <c r="C240" s="4">
        <v>223</v>
      </c>
      <c r="D240" s="94">
        <v>2225</v>
      </c>
      <c r="E240" s="94">
        <v>1201</v>
      </c>
      <c r="F240" s="91">
        <v>1019</v>
      </c>
      <c r="G240" s="4" t="s">
        <v>9</v>
      </c>
      <c r="H240" s="40">
        <f>E240-'май 2018'!E247</f>
        <v>408</v>
      </c>
      <c r="I240" s="42">
        <f>F240-'май 2018'!F247</f>
        <v>327</v>
      </c>
      <c r="J240" s="51">
        <v>1201</v>
      </c>
      <c r="K240" s="51">
        <v>1019</v>
      </c>
      <c r="L240">
        <f t="shared" si="32"/>
        <v>0</v>
      </c>
      <c r="M240">
        <f t="shared" si="32"/>
        <v>0</v>
      </c>
      <c r="N240" s="57">
        <f t="shared" si="26"/>
        <v>0</v>
      </c>
      <c r="O240" s="57">
        <f t="shared" si="27"/>
        <v>0</v>
      </c>
      <c r="P240" s="57">
        <f t="shared" si="30"/>
        <v>0</v>
      </c>
      <c r="Q240" s="52"/>
      <c r="R240" s="71">
        <f t="shared" si="31"/>
        <v>0</v>
      </c>
      <c r="S240" s="78">
        <f>'фев 2019'!W241</f>
        <v>171.79370000000003</v>
      </c>
      <c r="T240" s="77">
        <f t="shared" si="28"/>
        <v>171.79370000000003</v>
      </c>
      <c r="U240" s="77"/>
      <c r="V240" s="52"/>
      <c r="W240" s="52">
        <f t="shared" si="29"/>
        <v>171.79370000000003</v>
      </c>
    </row>
    <row r="241" spans="1:23" ht="15" thickBot="1">
      <c r="A241" s="3">
        <v>1889771</v>
      </c>
      <c r="B241" s="83">
        <v>43400</v>
      </c>
      <c r="C241" s="4">
        <v>224</v>
      </c>
      <c r="D241" s="94">
        <v>16996</v>
      </c>
      <c r="E241" s="94">
        <v>11370</v>
      </c>
      <c r="F241" s="91">
        <v>5618</v>
      </c>
      <c r="G241" s="4" t="s">
        <v>9</v>
      </c>
      <c r="H241" s="40">
        <f>E241-'май 2018'!E248</f>
        <v>966</v>
      </c>
      <c r="I241" s="42">
        <f>F241-'май 2018'!F248</f>
        <v>497</v>
      </c>
      <c r="J241" s="51">
        <v>11370</v>
      </c>
      <c r="K241" s="51">
        <v>5618</v>
      </c>
      <c r="L241">
        <f t="shared" si="32"/>
        <v>0</v>
      </c>
      <c r="M241">
        <f t="shared" si="32"/>
        <v>0</v>
      </c>
      <c r="N241" s="57">
        <f t="shared" si="26"/>
        <v>0</v>
      </c>
      <c r="O241" s="57">
        <f t="shared" si="27"/>
        <v>0</v>
      </c>
      <c r="P241" s="57">
        <f t="shared" si="30"/>
        <v>0</v>
      </c>
      <c r="Q241" s="52"/>
      <c r="R241" s="72">
        <f t="shared" si="31"/>
        <v>0</v>
      </c>
      <c r="S241" s="78">
        <f>'фев 2019'!W242</f>
        <v>-0.84750000000002501</v>
      </c>
      <c r="T241" s="100">
        <f t="shared" si="28"/>
        <v>-0.84750000000002501</v>
      </c>
      <c r="U241" s="77"/>
      <c r="V241" s="52"/>
      <c r="W241" s="52">
        <f t="shared" si="29"/>
        <v>-0.84750000000002501</v>
      </c>
    </row>
    <row r="242" spans="1:23" ht="15" thickBot="1">
      <c r="A242" s="3">
        <v>1899013</v>
      </c>
      <c r="B242" s="83">
        <v>43400</v>
      </c>
      <c r="C242" s="56">
        <v>225</v>
      </c>
      <c r="D242" s="94">
        <v>13590</v>
      </c>
      <c r="E242" s="94">
        <v>8736</v>
      </c>
      <c r="F242" s="91">
        <v>3678</v>
      </c>
      <c r="G242" s="4" t="s">
        <v>9</v>
      </c>
      <c r="H242" s="40">
        <f>E242-'май 2018'!E249</f>
        <v>764</v>
      </c>
      <c r="I242" s="42">
        <f>F242-'май 2018'!F249</f>
        <v>318</v>
      </c>
      <c r="J242" s="51">
        <v>8736</v>
      </c>
      <c r="K242" s="51">
        <v>3678</v>
      </c>
      <c r="L242">
        <f t="shared" si="32"/>
        <v>0</v>
      </c>
      <c r="M242">
        <f t="shared" si="32"/>
        <v>0</v>
      </c>
      <c r="N242" s="57">
        <f t="shared" si="26"/>
        <v>0</v>
      </c>
      <c r="O242" s="57">
        <f t="shared" si="27"/>
        <v>0</v>
      </c>
      <c r="P242" s="57">
        <f t="shared" si="30"/>
        <v>0</v>
      </c>
      <c r="Q242" s="52"/>
      <c r="R242" s="102">
        <f t="shared" si="31"/>
        <v>0</v>
      </c>
      <c r="S242" s="104">
        <f>'фев 2019'!W243</f>
        <v>395.14080000000001</v>
      </c>
      <c r="T242" s="96">
        <f t="shared" si="28"/>
        <v>395.14080000000001</v>
      </c>
      <c r="U242" s="77"/>
      <c r="V242" s="52"/>
      <c r="W242" s="52">
        <f t="shared" si="29"/>
        <v>395.14080000000001</v>
      </c>
    </row>
    <row r="243" spans="1:23" ht="15" thickBot="1">
      <c r="A243" s="3">
        <v>1899223</v>
      </c>
      <c r="B243" s="83">
        <v>43400</v>
      </c>
      <c r="C243" s="56">
        <v>226</v>
      </c>
      <c r="D243" s="94">
        <v>21276</v>
      </c>
      <c r="E243" s="94">
        <v>14024</v>
      </c>
      <c r="F243" s="91">
        <v>7222</v>
      </c>
      <c r="G243" s="4" t="s">
        <v>9</v>
      </c>
      <c r="H243" s="40">
        <f>E243-'май 2018'!E250</f>
        <v>771</v>
      </c>
      <c r="I243" s="42">
        <f>F243-'май 2018'!F250</f>
        <v>187</v>
      </c>
      <c r="J243" s="51">
        <v>14023</v>
      </c>
      <c r="K243" s="51">
        <v>7222</v>
      </c>
      <c r="L243">
        <f t="shared" si="32"/>
        <v>1</v>
      </c>
      <c r="M243">
        <f t="shared" si="32"/>
        <v>0</v>
      </c>
      <c r="N243" s="57">
        <f t="shared" si="26"/>
        <v>6.18</v>
      </c>
      <c r="O243" s="57">
        <f t="shared" si="27"/>
        <v>0</v>
      </c>
      <c r="P243" s="57">
        <f t="shared" si="30"/>
        <v>6.18</v>
      </c>
      <c r="Q243" s="52"/>
      <c r="R243" s="71">
        <f t="shared" si="31"/>
        <v>6.3653999999999993</v>
      </c>
      <c r="S243" s="78">
        <f>'фев 2019'!W244</f>
        <v>-73.269199999999998</v>
      </c>
      <c r="T243" s="100">
        <f t="shared" si="28"/>
        <v>-66.903800000000004</v>
      </c>
      <c r="U243" s="77"/>
      <c r="V243" s="52"/>
      <c r="W243" s="52">
        <f t="shared" si="29"/>
        <v>-66.903800000000004</v>
      </c>
    </row>
    <row r="244" spans="1:23" ht="15" thickBot="1">
      <c r="A244" s="3">
        <v>1899128</v>
      </c>
      <c r="B244" s="83">
        <v>43400</v>
      </c>
      <c r="C244" s="4">
        <v>227</v>
      </c>
      <c r="D244" s="94">
        <v>6228</v>
      </c>
      <c r="E244" s="94">
        <v>3552</v>
      </c>
      <c r="F244" s="91">
        <v>2591</v>
      </c>
      <c r="G244" s="4" t="s">
        <v>9</v>
      </c>
      <c r="H244" s="40">
        <f>E244-'май 2018'!E251</f>
        <v>436</v>
      </c>
      <c r="I244" s="42">
        <f>F244-'май 2018'!F251</f>
        <v>277</v>
      </c>
      <c r="J244" s="51">
        <v>3552</v>
      </c>
      <c r="K244" s="51">
        <v>2591</v>
      </c>
      <c r="L244">
        <f t="shared" ref="L244:M250" si="33">E244-J244</f>
        <v>0</v>
      </c>
      <c r="M244">
        <f t="shared" si="33"/>
        <v>0</v>
      </c>
      <c r="N244" s="57">
        <f t="shared" si="26"/>
        <v>0</v>
      </c>
      <c r="O244" s="57">
        <f t="shared" si="27"/>
        <v>0</v>
      </c>
      <c r="P244" s="57">
        <f t="shared" si="30"/>
        <v>0</v>
      </c>
      <c r="Q244" s="52"/>
      <c r="R244" s="71">
        <f t="shared" si="31"/>
        <v>0</v>
      </c>
      <c r="S244" s="78">
        <f>'фев 2019'!W245</f>
        <v>3372.3539000000001</v>
      </c>
      <c r="T244" s="88">
        <f t="shared" si="28"/>
        <v>3372.3539000000001</v>
      </c>
      <c r="U244" s="62">
        <v>3500</v>
      </c>
      <c r="V244" s="52">
        <f>U244-T244</f>
        <v>127.64609999999993</v>
      </c>
      <c r="W244" s="52">
        <f t="shared" si="29"/>
        <v>-127.64609999999993</v>
      </c>
    </row>
    <row r="245" spans="1:23" ht="15" thickBot="1">
      <c r="A245" s="3">
        <v>1899037</v>
      </c>
      <c r="B245" s="83">
        <v>43400</v>
      </c>
      <c r="C245" s="4">
        <v>228</v>
      </c>
      <c r="D245" s="94">
        <v>18532</v>
      </c>
      <c r="E245" s="94">
        <v>12427</v>
      </c>
      <c r="F245" s="91">
        <v>5915</v>
      </c>
      <c r="G245" s="4" t="s">
        <v>9</v>
      </c>
      <c r="H245" s="40">
        <f>E245-'май 2018'!E252</f>
        <v>729</v>
      </c>
      <c r="I245" s="42">
        <f>F245-'май 2018'!F252</f>
        <v>351</v>
      </c>
      <c r="J245" s="51">
        <v>12427</v>
      </c>
      <c r="K245" s="51">
        <v>5915</v>
      </c>
      <c r="L245">
        <f t="shared" si="33"/>
        <v>0</v>
      </c>
      <c r="M245">
        <f t="shared" si="33"/>
        <v>0</v>
      </c>
      <c r="N245" s="57">
        <f t="shared" si="26"/>
        <v>0</v>
      </c>
      <c r="O245" s="57">
        <f t="shared" si="27"/>
        <v>0</v>
      </c>
      <c r="P245" s="57">
        <f t="shared" si="30"/>
        <v>0</v>
      </c>
      <c r="Q245" s="52"/>
      <c r="R245" s="71">
        <f t="shared" si="31"/>
        <v>0</v>
      </c>
      <c r="S245" s="78">
        <f>'фев 2019'!W246</f>
        <v>18.787200000000002</v>
      </c>
      <c r="T245" s="96">
        <f>R245+S245</f>
        <v>18.787200000000002</v>
      </c>
      <c r="U245" s="77"/>
      <c r="V245" s="52"/>
      <c r="W245" s="52">
        <f t="shared" si="29"/>
        <v>18.787200000000002</v>
      </c>
    </row>
    <row r="246" spans="1:23" ht="15" thickBot="1">
      <c r="A246" s="3">
        <v>2825538</v>
      </c>
      <c r="B246" s="83">
        <v>43400</v>
      </c>
      <c r="C246" s="4">
        <v>229</v>
      </c>
      <c r="D246" s="94">
        <v>114</v>
      </c>
      <c r="E246" s="94">
        <v>113</v>
      </c>
      <c r="F246" s="91">
        <v>1</v>
      </c>
      <c r="G246" s="56" t="s">
        <v>9</v>
      </c>
      <c r="H246" s="65">
        <f>E246-'май 2018'!E253</f>
        <v>113</v>
      </c>
      <c r="I246" s="66">
        <f>F246-'май 2018'!F253</f>
        <v>1</v>
      </c>
      <c r="J246" s="51">
        <v>113</v>
      </c>
      <c r="K246" s="51">
        <v>1</v>
      </c>
      <c r="L246">
        <f t="shared" si="33"/>
        <v>0</v>
      </c>
      <c r="M246">
        <f t="shared" si="33"/>
        <v>0</v>
      </c>
      <c r="N246" s="57">
        <f t="shared" si="26"/>
        <v>0</v>
      </c>
      <c r="O246" s="57">
        <f t="shared" si="27"/>
        <v>0</v>
      </c>
      <c r="P246" s="57">
        <f t="shared" si="30"/>
        <v>0</v>
      </c>
      <c r="Q246" s="52"/>
      <c r="R246" s="71">
        <f t="shared" si="31"/>
        <v>0</v>
      </c>
      <c r="S246" s="78">
        <f>'фев 2019'!W247</f>
        <v>0</v>
      </c>
      <c r="T246" s="96">
        <f t="shared" si="28"/>
        <v>0</v>
      </c>
      <c r="U246" s="77"/>
      <c r="V246" s="52"/>
      <c r="W246" s="52">
        <f t="shared" si="29"/>
        <v>0</v>
      </c>
    </row>
    <row r="247" spans="1:23" ht="15" thickBot="1">
      <c r="A247" s="3">
        <v>1899092</v>
      </c>
      <c r="B247" s="83">
        <v>43400</v>
      </c>
      <c r="C247" s="4">
        <v>230</v>
      </c>
      <c r="D247" s="94">
        <v>4113</v>
      </c>
      <c r="E247" s="94">
        <v>3032</v>
      </c>
      <c r="F247" s="91">
        <v>973</v>
      </c>
      <c r="G247" s="4" t="s">
        <v>9</v>
      </c>
      <c r="H247" s="40">
        <f>E247-'май 2018'!E254</f>
        <v>205</v>
      </c>
      <c r="I247" s="42">
        <f>F247-'май 2018'!F254</f>
        <v>39</v>
      </c>
      <c r="J247" s="51">
        <v>3031</v>
      </c>
      <c r="K247" s="51">
        <v>973</v>
      </c>
      <c r="L247">
        <f t="shared" si="33"/>
        <v>1</v>
      </c>
      <c r="M247">
        <f t="shared" si="33"/>
        <v>0</v>
      </c>
      <c r="N247" s="57">
        <f t="shared" si="26"/>
        <v>6.18</v>
      </c>
      <c r="O247" s="57">
        <f t="shared" si="27"/>
        <v>0</v>
      </c>
      <c r="P247" s="57">
        <f t="shared" si="30"/>
        <v>6.18</v>
      </c>
      <c r="Q247" s="52"/>
      <c r="R247" s="71">
        <f t="shared" si="31"/>
        <v>6.3653999999999993</v>
      </c>
      <c r="S247" s="78">
        <f>'фев 2019'!W248</f>
        <v>38.552900000000001</v>
      </c>
      <c r="T247" s="77">
        <f t="shared" si="28"/>
        <v>44.918300000000002</v>
      </c>
      <c r="U247" s="77"/>
      <c r="V247" s="52"/>
      <c r="W247" s="52">
        <f t="shared" si="29"/>
        <v>44.918300000000002</v>
      </c>
    </row>
    <row r="248" spans="1:23" ht="15" thickBot="1">
      <c r="A248" s="3">
        <v>1897345</v>
      </c>
      <c r="B248" s="83">
        <v>43400</v>
      </c>
      <c r="C248" s="4">
        <v>231</v>
      </c>
      <c r="D248" s="94">
        <v>2911</v>
      </c>
      <c r="E248" s="94">
        <v>1732</v>
      </c>
      <c r="F248" s="91">
        <v>1086</v>
      </c>
      <c r="G248" s="4" t="s">
        <v>9</v>
      </c>
      <c r="H248" s="40">
        <f>E248-'май 2018'!E255</f>
        <v>17</v>
      </c>
      <c r="I248" s="42">
        <f>F248-'май 2018'!F255</f>
        <v>8</v>
      </c>
      <c r="J248" s="51">
        <v>1732</v>
      </c>
      <c r="K248" s="51">
        <v>1086</v>
      </c>
      <c r="L248">
        <f t="shared" si="33"/>
        <v>0</v>
      </c>
      <c r="M248">
        <f t="shared" si="33"/>
        <v>0</v>
      </c>
      <c r="N248" s="57">
        <f t="shared" si="26"/>
        <v>0</v>
      </c>
      <c r="O248" s="57">
        <f t="shared" si="27"/>
        <v>0</v>
      </c>
      <c r="P248" s="57">
        <f t="shared" si="30"/>
        <v>0</v>
      </c>
      <c r="Q248" s="52"/>
      <c r="R248" s="71">
        <f t="shared" si="31"/>
        <v>0</v>
      </c>
      <c r="S248" s="78">
        <f>'фев 2019'!W249</f>
        <v>0</v>
      </c>
      <c r="T248" s="99">
        <f t="shared" si="28"/>
        <v>0</v>
      </c>
      <c r="U248" s="77"/>
      <c r="V248" s="52"/>
      <c r="W248" s="52">
        <f t="shared" si="29"/>
        <v>0</v>
      </c>
    </row>
    <row r="249" spans="1:23" ht="15" thickBot="1">
      <c r="A249" s="3">
        <v>1896384</v>
      </c>
      <c r="B249" s="83">
        <v>43400</v>
      </c>
      <c r="C249" s="4">
        <v>232</v>
      </c>
      <c r="D249" s="94">
        <v>5392</v>
      </c>
      <c r="E249" s="94">
        <v>4050</v>
      </c>
      <c r="F249" s="91">
        <v>1328</v>
      </c>
      <c r="G249" s="4" t="s">
        <v>9</v>
      </c>
      <c r="H249" s="40">
        <f>E249-'май 2018'!E256</f>
        <v>1368</v>
      </c>
      <c r="I249" s="42">
        <f>F249-'май 2018'!F256</f>
        <v>478</v>
      </c>
      <c r="J249" s="51">
        <v>4050</v>
      </c>
      <c r="K249" s="51">
        <v>1328</v>
      </c>
      <c r="L249">
        <f t="shared" si="33"/>
        <v>0</v>
      </c>
      <c r="M249">
        <f t="shared" si="33"/>
        <v>0</v>
      </c>
      <c r="N249" s="57">
        <f t="shared" si="26"/>
        <v>0</v>
      </c>
      <c r="O249" s="57">
        <f t="shared" si="27"/>
        <v>0</v>
      </c>
      <c r="P249" s="57">
        <f t="shared" si="30"/>
        <v>0</v>
      </c>
      <c r="Q249" s="52"/>
      <c r="R249" s="71">
        <f t="shared" si="31"/>
        <v>0</v>
      </c>
      <c r="S249" s="78">
        <f>'фев 2019'!W250</f>
        <v>-495.39500000000004</v>
      </c>
      <c r="T249" s="100">
        <f>R249+S249</f>
        <v>-495.39500000000004</v>
      </c>
      <c r="U249" s="71"/>
      <c r="V249" s="52"/>
      <c r="W249" s="52">
        <f t="shared" si="29"/>
        <v>-495.39500000000004</v>
      </c>
    </row>
    <row r="250" spans="1:23" ht="15" thickBot="1">
      <c r="A250" s="3">
        <v>1892172</v>
      </c>
      <c r="B250" s="83">
        <v>43400</v>
      </c>
      <c r="C250" s="4">
        <v>233</v>
      </c>
      <c r="D250" s="94">
        <v>4244</v>
      </c>
      <c r="E250" s="94">
        <v>3533</v>
      </c>
      <c r="F250" s="91">
        <v>692</v>
      </c>
      <c r="G250" s="4" t="s">
        <v>9</v>
      </c>
      <c r="H250" s="40">
        <f>E250-'май 2018'!E257</f>
        <v>456</v>
      </c>
      <c r="I250" s="42">
        <f>F250-'май 2018'!F257</f>
        <v>116</v>
      </c>
      <c r="J250" s="51">
        <v>3533</v>
      </c>
      <c r="K250" s="51">
        <v>692</v>
      </c>
      <c r="L250">
        <f t="shared" si="33"/>
        <v>0</v>
      </c>
      <c r="M250">
        <f t="shared" si="33"/>
        <v>0</v>
      </c>
      <c r="N250" s="57">
        <f t="shared" si="26"/>
        <v>0</v>
      </c>
      <c r="O250" s="57">
        <f t="shared" si="27"/>
        <v>0</v>
      </c>
      <c r="P250" s="57">
        <f t="shared" si="30"/>
        <v>0</v>
      </c>
      <c r="Q250" s="52"/>
      <c r="R250" s="71">
        <f t="shared" si="31"/>
        <v>0</v>
      </c>
      <c r="S250" s="78">
        <f>'фев 2019'!W251</f>
        <v>31.414999999999999</v>
      </c>
      <c r="T250" s="97">
        <f>R250+S250</f>
        <v>31.414999999999999</v>
      </c>
      <c r="U250" s="71"/>
      <c r="V250" s="52"/>
      <c r="W250" s="52">
        <f t="shared" si="29"/>
        <v>31.414999999999999</v>
      </c>
    </row>
    <row r="251" spans="1:23" ht="15" thickBot="1">
      <c r="A251" s="13" t="s">
        <v>35</v>
      </c>
      <c r="B251" s="14"/>
      <c r="C251" s="14"/>
      <c r="D251" s="14"/>
      <c r="E251" s="14"/>
      <c r="F251" s="14"/>
      <c r="G251" s="14"/>
      <c r="H251" s="43">
        <f>SUM(H8:H250)-H102</f>
        <v>187209</v>
      </c>
      <c r="I251" s="44">
        <f>SUM(I8:I250)-I102</f>
        <v>103223</v>
      </c>
      <c r="Q251" s="52"/>
      <c r="S251" s="75"/>
      <c r="T251" s="55"/>
      <c r="U251" s="77"/>
      <c r="V251" s="52"/>
    </row>
    <row r="252" spans="1:23">
      <c r="D252" s="26"/>
      <c r="E252" s="26"/>
      <c r="F252" s="26"/>
      <c r="G252" s="26"/>
      <c r="H252" s="45">
        <f>H7+H102</f>
        <v>1731</v>
      </c>
      <c r="I252" s="45">
        <f>I7+I102</f>
        <v>1331</v>
      </c>
      <c r="L252">
        <f>SUM(L7:L251)</f>
        <v>11168</v>
      </c>
      <c r="M252">
        <f>SUM(M7:M251)</f>
        <v>7416</v>
      </c>
      <c r="P252" s="52">
        <f>SUM(P8:P251)</f>
        <v>84839.39</v>
      </c>
      <c r="Q252" s="52">
        <f>SUM(Q7:Q251)</f>
        <v>-5632.6642999999949</v>
      </c>
      <c r="R252" s="52">
        <f>SUM(R8:R251)</f>
        <v>93095.235999999975</v>
      </c>
      <c r="S252" s="76">
        <f>SUM(S8:S251)</f>
        <v>36082.572</v>
      </c>
      <c r="T252" s="52">
        <f>SUM(T8:T251)</f>
        <v>142061.94880000001</v>
      </c>
      <c r="U252" s="52">
        <f>SUM(U8:U250)</f>
        <v>111781.65779999999</v>
      </c>
      <c r="V252" s="52">
        <f>SUM(V8:V251)</f>
        <v>9152.3795000000046</v>
      </c>
      <c r="W252" s="52">
        <f>SUM(W8:W251)</f>
        <v>30280.29099999999</v>
      </c>
    </row>
    <row r="253" spans="1:23">
      <c r="S253" s="52"/>
      <c r="U253" s="52"/>
      <c r="V253" s="52"/>
    </row>
    <row r="254" spans="1:23">
      <c r="R254" s="52">
        <f>R252+S252</f>
        <v>129177.80799999998</v>
      </c>
      <c r="T254" s="52"/>
      <c r="U254" s="52"/>
      <c r="V254" s="52"/>
    </row>
    <row r="255" spans="1:23">
      <c r="T255" s="52"/>
    </row>
    <row r="257" spans="18:18">
      <c r="R257" s="52">
        <f>T252-U252</f>
        <v>30280.291000000027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59"/>
  <sheetViews>
    <sheetView topLeftCell="C65" workbookViewId="0">
      <selection activeCell="Q80" sqref="Q80"/>
    </sheetView>
  </sheetViews>
  <sheetFormatPr defaultRowHeight="14.4"/>
  <cols>
    <col min="1" max="1" width="9" customWidth="1"/>
    <col min="2" max="2" width="15.6640625" customWidth="1"/>
    <col min="4" max="4" width="14.6640625" customWidth="1"/>
    <col min="5" max="5" width="14" customWidth="1"/>
    <col min="6" max="6" width="13.6640625" customWidth="1"/>
    <col min="7" max="7" width="15.109375" hidden="1" customWidth="1"/>
    <col min="8" max="9" width="0" style="27" hidden="1" customWidth="1"/>
    <col min="16" max="16" width="12.6640625" customWidth="1"/>
    <col min="17" max="17" width="9.88671875" customWidth="1"/>
    <col min="18" max="18" width="9.88671875" bestFit="1" customWidth="1"/>
    <col min="19" max="20" width="10.33203125" customWidth="1"/>
    <col min="21" max="22" width="9.6640625" customWidth="1"/>
  </cols>
  <sheetData>
    <row r="1" spans="1:23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23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23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23" ht="15" thickBot="1">
      <c r="A4" s="3"/>
      <c r="B4" s="5"/>
      <c r="C4" s="4"/>
      <c r="D4" s="4"/>
      <c r="E4" s="4"/>
      <c r="F4" s="4"/>
      <c r="G4" s="4"/>
      <c r="H4" s="40"/>
      <c r="I4" s="42"/>
    </row>
    <row r="5" spans="1:23" ht="15" thickBot="1">
      <c r="A5" s="3">
        <v>1901533</v>
      </c>
      <c r="B5" s="4"/>
      <c r="C5" s="4"/>
      <c r="D5" s="4"/>
      <c r="E5" s="4"/>
      <c r="F5" s="4"/>
      <c r="G5" s="4" t="s">
        <v>10</v>
      </c>
      <c r="H5" s="40"/>
      <c r="I5" s="42"/>
    </row>
    <row r="6" spans="1:23" ht="43.8" thickBot="1">
      <c r="A6" s="3">
        <v>2876912</v>
      </c>
      <c r="B6" s="4"/>
      <c r="C6" s="4"/>
      <c r="D6" s="4"/>
      <c r="E6" s="4"/>
      <c r="F6" s="4"/>
      <c r="G6" s="4" t="s">
        <v>7</v>
      </c>
      <c r="H6" s="40"/>
      <c r="I6" s="42"/>
      <c r="J6" s="53" t="s">
        <v>45</v>
      </c>
      <c r="K6" s="53" t="s">
        <v>46</v>
      </c>
      <c r="L6" s="53" t="s">
        <v>47</v>
      </c>
      <c r="M6" s="53" t="s">
        <v>48</v>
      </c>
      <c r="N6" s="53" t="s">
        <v>43</v>
      </c>
      <c r="O6" s="53" t="s">
        <v>44</v>
      </c>
      <c r="P6" s="53"/>
      <c r="Q6" s="53" t="s">
        <v>41</v>
      </c>
      <c r="R6" s="53" t="s">
        <v>81</v>
      </c>
      <c r="S6" s="74" t="s">
        <v>82</v>
      </c>
      <c r="T6" s="53" t="s">
        <v>83</v>
      </c>
      <c r="U6" s="84" t="s">
        <v>61</v>
      </c>
      <c r="V6" s="53" t="s">
        <v>41</v>
      </c>
      <c r="W6" s="84" t="s">
        <v>65</v>
      </c>
    </row>
    <row r="7" spans="1:23" ht="15" thickBot="1">
      <c r="A7" s="34">
        <v>1897429</v>
      </c>
      <c r="B7" s="82">
        <v>43400</v>
      </c>
      <c r="C7" s="129" t="s">
        <v>11</v>
      </c>
      <c r="D7" s="130">
        <v>31197</v>
      </c>
      <c r="E7" s="130">
        <v>16728</v>
      </c>
      <c r="F7" s="131">
        <v>11059</v>
      </c>
      <c r="G7" s="120" t="s">
        <v>9</v>
      </c>
      <c r="H7" s="122">
        <f>E7-'май 2018'!E7</f>
        <v>1639</v>
      </c>
      <c r="I7" s="123">
        <f>F7-'май 2018'!F7</f>
        <v>1139</v>
      </c>
      <c r="J7" s="124">
        <v>16591</v>
      </c>
      <c r="K7" s="124">
        <v>10974</v>
      </c>
      <c r="L7" s="125">
        <f t="shared" ref="L7:M68" si="0">E7-J7</f>
        <v>137</v>
      </c>
      <c r="M7" s="125">
        <f t="shared" si="0"/>
        <v>85</v>
      </c>
      <c r="N7" s="126">
        <f>L7*6.18</f>
        <v>846.66</v>
      </c>
      <c r="O7" s="126">
        <f>M7*2.29</f>
        <v>194.65</v>
      </c>
      <c r="P7" s="126">
        <f t="shared" ref="P7" si="1">N7+O7</f>
        <v>1041.31</v>
      </c>
      <c r="Q7" s="127"/>
      <c r="R7" s="126">
        <f>P7+P7*3%-Q7</f>
        <v>1072.5492999999999</v>
      </c>
      <c r="S7" s="128">
        <v>0</v>
      </c>
      <c r="T7" s="127">
        <f>R7+S7</f>
        <v>1072.5492999999999</v>
      </c>
      <c r="U7" s="77"/>
      <c r="V7" s="77"/>
    </row>
    <row r="8" spans="1:23" ht="15" thickBot="1">
      <c r="A8" s="3">
        <v>1899148</v>
      </c>
      <c r="B8" s="83">
        <v>43400</v>
      </c>
      <c r="C8" s="4">
        <v>1</v>
      </c>
      <c r="D8" s="94">
        <v>26063</v>
      </c>
      <c r="E8" s="92">
        <v>17246</v>
      </c>
      <c r="F8" s="92">
        <v>9056</v>
      </c>
      <c r="G8" s="4" t="s">
        <v>9</v>
      </c>
      <c r="H8" s="40">
        <f>E8-'май 2018'!E8</f>
        <v>2340</v>
      </c>
      <c r="I8" s="42">
        <f>F8-'май 2018'!F8</f>
        <v>1262</v>
      </c>
      <c r="J8" s="51">
        <v>17061</v>
      </c>
      <c r="K8" s="51">
        <v>8974</v>
      </c>
      <c r="L8">
        <f>E8-J8</f>
        <v>185</v>
      </c>
      <c r="M8">
        <f t="shared" si="0"/>
        <v>82</v>
      </c>
      <c r="N8" s="57">
        <f t="shared" ref="N8:N71" si="2">L8*6.18</f>
        <v>1143.3</v>
      </c>
      <c r="O8" s="57">
        <f t="shared" ref="O8:O71" si="3">M8*2.29</f>
        <v>187.78</v>
      </c>
      <c r="P8" s="57">
        <f>N8+O8</f>
        <v>1331.08</v>
      </c>
      <c r="Q8" s="52"/>
      <c r="R8" s="102">
        <f t="shared" ref="R8" si="4">P8+P8*3%-Q8</f>
        <v>1371.0123999999998</v>
      </c>
      <c r="S8" s="104">
        <f>'март 2019'!W8</f>
        <v>-9.0023999999998523</v>
      </c>
      <c r="T8" s="97">
        <f>R8+S8</f>
        <v>1362.01</v>
      </c>
      <c r="U8" s="77"/>
      <c r="V8" s="77"/>
      <c r="W8" s="52">
        <f>T8-U8</f>
        <v>1362.01</v>
      </c>
    </row>
    <row r="9" spans="1:23" ht="15" thickBot="1">
      <c r="A9" s="3">
        <v>1899138</v>
      </c>
      <c r="B9" s="83">
        <v>43400</v>
      </c>
      <c r="C9" s="4">
        <v>2</v>
      </c>
      <c r="D9" s="94">
        <v>7810</v>
      </c>
      <c r="E9" s="94">
        <v>5124</v>
      </c>
      <c r="F9" s="94">
        <v>2855</v>
      </c>
      <c r="G9" s="4" t="s">
        <v>9</v>
      </c>
      <c r="H9" s="40">
        <f>E9-'май 2018'!E9</f>
        <v>610</v>
      </c>
      <c r="I9" s="42">
        <f>F9-'май 2018'!F9</f>
        <v>240</v>
      </c>
      <c r="J9" s="51">
        <v>5049</v>
      </c>
      <c r="K9" s="51">
        <v>2828</v>
      </c>
      <c r="L9">
        <f t="shared" si="0"/>
        <v>75</v>
      </c>
      <c r="M9">
        <f t="shared" si="0"/>
        <v>27</v>
      </c>
      <c r="N9" s="57">
        <f t="shared" si="2"/>
        <v>463.5</v>
      </c>
      <c r="O9" s="57">
        <f t="shared" si="3"/>
        <v>61.83</v>
      </c>
      <c r="P9" s="57">
        <f>N9+O9</f>
        <v>525.33000000000004</v>
      </c>
      <c r="Q9" s="52"/>
      <c r="R9" s="71">
        <f>P9+P9*3%-Q9</f>
        <v>541.08990000000006</v>
      </c>
      <c r="S9" s="78">
        <f>'март 2019'!W9</f>
        <v>-1680.3185000000008</v>
      </c>
      <c r="T9" s="72">
        <f t="shared" ref="T9:T72" si="5">R9+S9</f>
        <v>-1139.2286000000008</v>
      </c>
      <c r="U9" s="77"/>
      <c r="V9" s="77"/>
      <c r="W9" s="52">
        <f t="shared" ref="W9:W72" si="6">T9-U9</f>
        <v>-1139.2286000000008</v>
      </c>
    </row>
    <row r="10" spans="1:23" ht="15" thickBot="1">
      <c r="A10" s="3">
        <v>1896559</v>
      </c>
      <c r="B10" s="83">
        <v>43400</v>
      </c>
      <c r="C10" s="4">
        <v>3</v>
      </c>
      <c r="D10" s="94">
        <v>3509</v>
      </c>
      <c r="E10" s="94">
        <v>2272</v>
      </c>
      <c r="F10" s="94">
        <v>1016</v>
      </c>
      <c r="G10" s="4" t="s">
        <v>9</v>
      </c>
      <c r="H10" s="40">
        <f>E10-'май 2018'!E10</f>
        <v>393</v>
      </c>
      <c r="I10" s="42">
        <f>F10-'май 2018'!F10</f>
        <v>140</v>
      </c>
      <c r="J10" s="51">
        <v>2267</v>
      </c>
      <c r="K10" s="51">
        <v>1010</v>
      </c>
      <c r="L10">
        <f t="shared" si="0"/>
        <v>5</v>
      </c>
      <c r="M10">
        <f t="shared" si="0"/>
        <v>6</v>
      </c>
      <c r="N10" s="57">
        <f t="shared" si="2"/>
        <v>30.9</v>
      </c>
      <c r="O10" s="57">
        <f t="shared" si="3"/>
        <v>13.74</v>
      </c>
      <c r="P10" s="57">
        <f>N10+O10</f>
        <v>44.64</v>
      </c>
      <c r="Q10" s="52"/>
      <c r="R10" s="102">
        <f>P10+P10*3%-Q10</f>
        <v>45.979199999999999</v>
      </c>
      <c r="S10" s="104">
        <f>'март 2019'!W10</f>
        <v>652.61829999999998</v>
      </c>
      <c r="T10" s="96">
        <f t="shared" si="5"/>
        <v>698.59749999999997</v>
      </c>
      <c r="U10" s="62">
        <v>698.6</v>
      </c>
      <c r="V10" s="77"/>
      <c r="W10" s="52">
        <f t="shared" si="6"/>
        <v>-2.5000000000545697E-3</v>
      </c>
    </row>
    <row r="11" spans="1:23" ht="15" thickBot="1">
      <c r="A11" s="3">
        <v>1898264</v>
      </c>
      <c r="B11" s="83">
        <v>43400</v>
      </c>
      <c r="C11" s="4">
        <v>4</v>
      </c>
      <c r="D11" s="94">
        <v>5973</v>
      </c>
      <c r="E11" s="94">
        <v>3575</v>
      </c>
      <c r="F11" s="94">
        <v>1938</v>
      </c>
      <c r="G11" s="4" t="s">
        <v>9</v>
      </c>
      <c r="H11" s="40">
        <f>E11-'май 2018'!E11</f>
        <v>402</v>
      </c>
      <c r="I11" s="42">
        <f>F11-'май 2018'!F11</f>
        <v>262</v>
      </c>
      <c r="J11" s="51">
        <v>3575</v>
      </c>
      <c r="K11" s="51">
        <v>1938</v>
      </c>
      <c r="L11">
        <f t="shared" si="0"/>
        <v>0</v>
      </c>
      <c r="M11">
        <f t="shared" si="0"/>
        <v>0</v>
      </c>
      <c r="N11" s="57">
        <f t="shared" si="2"/>
        <v>0</v>
      </c>
      <c r="O11" s="57">
        <f t="shared" si="3"/>
        <v>0</v>
      </c>
      <c r="P11" s="57">
        <f t="shared" ref="P11:P74" si="7">N11+O11</f>
        <v>0</v>
      </c>
      <c r="Q11" s="52"/>
      <c r="R11" s="71">
        <f t="shared" ref="R11:R74" si="8">P11+P11*3%-Q11</f>
        <v>0</v>
      </c>
      <c r="S11" s="78">
        <f>'март 2019'!W11</f>
        <v>657.99790000000019</v>
      </c>
      <c r="T11" s="77">
        <f t="shared" si="5"/>
        <v>657.99790000000019</v>
      </c>
      <c r="U11" s="77"/>
      <c r="V11" s="77"/>
      <c r="W11" s="52">
        <f t="shared" si="6"/>
        <v>657.99790000000019</v>
      </c>
    </row>
    <row r="12" spans="1:23" ht="15" thickBot="1">
      <c r="A12" s="3">
        <v>1899140</v>
      </c>
      <c r="B12" s="83">
        <v>43400</v>
      </c>
      <c r="C12" s="4">
        <v>5</v>
      </c>
      <c r="D12" s="94">
        <v>3603</v>
      </c>
      <c r="E12" s="94">
        <v>2399</v>
      </c>
      <c r="F12" s="94">
        <v>1169</v>
      </c>
      <c r="G12" s="4" t="s">
        <v>9</v>
      </c>
      <c r="H12" s="40">
        <f>E12-'май 2018'!E12</f>
        <v>324</v>
      </c>
      <c r="I12" s="42">
        <f>F12-'май 2018'!F12</f>
        <v>202</v>
      </c>
      <c r="J12" s="51">
        <v>2399</v>
      </c>
      <c r="K12" s="51">
        <v>1169</v>
      </c>
      <c r="L12">
        <f t="shared" si="0"/>
        <v>0</v>
      </c>
      <c r="M12">
        <f t="shared" si="0"/>
        <v>0</v>
      </c>
      <c r="N12" s="57">
        <f t="shared" si="2"/>
        <v>0</v>
      </c>
      <c r="O12" s="57">
        <f t="shared" si="3"/>
        <v>0</v>
      </c>
      <c r="P12" s="57">
        <f t="shared" si="7"/>
        <v>0</v>
      </c>
      <c r="Q12" s="52"/>
      <c r="R12" s="71">
        <f t="shared" si="8"/>
        <v>0</v>
      </c>
      <c r="S12" s="78">
        <f>'март 2019'!W12</f>
        <v>104.58620000000001</v>
      </c>
      <c r="T12" s="77">
        <f t="shared" si="5"/>
        <v>104.58620000000001</v>
      </c>
      <c r="U12" s="77"/>
      <c r="V12" s="77"/>
      <c r="W12" s="52">
        <f t="shared" si="6"/>
        <v>104.58620000000001</v>
      </c>
    </row>
    <row r="13" spans="1:23" ht="15" thickBot="1">
      <c r="A13" s="3">
        <v>1898866</v>
      </c>
      <c r="B13" s="83">
        <v>43400</v>
      </c>
      <c r="C13" s="4">
        <v>6</v>
      </c>
      <c r="D13" s="94">
        <v>2510</v>
      </c>
      <c r="E13" s="94">
        <v>1525</v>
      </c>
      <c r="F13" s="94">
        <v>649</v>
      </c>
      <c r="G13" s="4" t="s">
        <v>9</v>
      </c>
      <c r="H13" s="40">
        <f>E13-'май 2018'!E13</f>
        <v>139</v>
      </c>
      <c r="I13" s="42">
        <f>F13-'май 2018'!F13</f>
        <v>53</v>
      </c>
      <c r="J13" s="51">
        <v>1522</v>
      </c>
      <c r="K13" s="51">
        <v>648</v>
      </c>
      <c r="L13">
        <f t="shared" si="0"/>
        <v>3</v>
      </c>
      <c r="M13">
        <f t="shared" si="0"/>
        <v>1</v>
      </c>
      <c r="N13" s="57">
        <f t="shared" si="2"/>
        <v>18.54</v>
      </c>
      <c r="O13" s="57">
        <f t="shared" si="3"/>
        <v>2.29</v>
      </c>
      <c r="P13" s="57">
        <f t="shared" si="7"/>
        <v>20.83</v>
      </c>
      <c r="Q13" s="52"/>
      <c r="R13" s="71">
        <f t="shared" si="8"/>
        <v>21.454899999999999</v>
      </c>
      <c r="S13" s="78">
        <f>'март 2019'!W13</f>
        <v>-579.53339999999992</v>
      </c>
      <c r="T13" s="100">
        <f t="shared" si="5"/>
        <v>-558.07849999999996</v>
      </c>
      <c r="U13" s="77"/>
      <c r="V13" s="77"/>
      <c r="W13" s="52">
        <f t="shared" si="6"/>
        <v>-558.07849999999996</v>
      </c>
    </row>
    <row r="14" spans="1:23" ht="15" thickBot="1">
      <c r="A14" s="3">
        <v>1899216</v>
      </c>
      <c r="B14" s="83">
        <v>43400</v>
      </c>
      <c r="C14" s="4">
        <v>7</v>
      </c>
      <c r="D14" s="94">
        <v>46747</v>
      </c>
      <c r="E14" s="94">
        <v>30300</v>
      </c>
      <c r="F14" s="94">
        <v>17027</v>
      </c>
      <c r="G14" s="4" t="s">
        <v>9</v>
      </c>
      <c r="H14" s="40">
        <f>E14-'май 2018'!E14</f>
        <v>1580</v>
      </c>
      <c r="I14" s="42">
        <f>F14-'май 2018'!F14</f>
        <v>1187</v>
      </c>
      <c r="J14" s="51">
        <v>30113</v>
      </c>
      <c r="K14" s="51">
        <v>16838</v>
      </c>
      <c r="L14">
        <f t="shared" si="0"/>
        <v>187</v>
      </c>
      <c r="M14">
        <f t="shared" si="0"/>
        <v>189</v>
      </c>
      <c r="N14" s="57">
        <f t="shared" si="2"/>
        <v>1155.6599999999999</v>
      </c>
      <c r="O14" s="57">
        <f t="shared" si="3"/>
        <v>432.81</v>
      </c>
      <c r="P14" s="57">
        <f t="shared" si="7"/>
        <v>1588.4699999999998</v>
      </c>
      <c r="Q14" s="52"/>
      <c r="R14" s="102">
        <f t="shared" si="8"/>
        <v>1636.1240999999998</v>
      </c>
      <c r="S14" s="104">
        <f>'март 2019'!W14</f>
        <v>3123.3926000000001</v>
      </c>
      <c r="T14" s="96">
        <f t="shared" si="5"/>
        <v>4759.5167000000001</v>
      </c>
      <c r="U14" s="77"/>
      <c r="V14" s="77"/>
      <c r="W14" s="52">
        <f t="shared" si="6"/>
        <v>4759.5167000000001</v>
      </c>
    </row>
    <row r="15" spans="1:23" ht="15" thickBot="1">
      <c r="A15" s="3">
        <v>1892234</v>
      </c>
      <c r="B15" s="83">
        <v>43400</v>
      </c>
      <c r="C15" s="4">
        <v>8</v>
      </c>
      <c r="D15" s="94">
        <v>2989</v>
      </c>
      <c r="E15" s="94">
        <v>2229</v>
      </c>
      <c r="F15" s="94">
        <v>682</v>
      </c>
      <c r="G15" s="4" t="s">
        <v>9</v>
      </c>
      <c r="H15" s="40">
        <f>E15-'май 2018'!E15</f>
        <v>159</v>
      </c>
      <c r="I15" s="42">
        <f>F15-'май 2018'!F15</f>
        <v>60</v>
      </c>
      <c r="J15" s="51">
        <v>2228</v>
      </c>
      <c r="K15" s="51">
        <v>682</v>
      </c>
      <c r="L15">
        <f t="shared" si="0"/>
        <v>1</v>
      </c>
      <c r="M15">
        <f t="shared" si="0"/>
        <v>0</v>
      </c>
      <c r="N15" s="57">
        <f t="shared" si="2"/>
        <v>6.18</v>
      </c>
      <c r="O15" s="57">
        <f t="shared" si="3"/>
        <v>0</v>
      </c>
      <c r="P15" s="57">
        <f t="shared" si="7"/>
        <v>6.18</v>
      </c>
      <c r="Q15" s="52"/>
      <c r="R15" s="71">
        <f t="shared" si="8"/>
        <v>6.3653999999999993</v>
      </c>
      <c r="S15" s="78">
        <f>'март 2019'!W15</f>
        <v>314.00580000000002</v>
      </c>
      <c r="T15" s="77">
        <f t="shared" si="5"/>
        <v>320.37120000000004</v>
      </c>
      <c r="U15" s="77"/>
      <c r="V15" s="77"/>
      <c r="W15" s="52">
        <f t="shared" si="6"/>
        <v>320.37120000000004</v>
      </c>
    </row>
    <row r="16" spans="1:23" ht="15" thickBot="1">
      <c r="A16" s="3">
        <v>1897340</v>
      </c>
      <c r="B16" s="83">
        <v>43400</v>
      </c>
      <c r="C16" s="4">
        <v>9</v>
      </c>
      <c r="D16" s="94">
        <v>24</v>
      </c>
      <c r="E16" s="94">
        <v>6</v>
      </c>
      <c r="F16" s="94">
        <v>2</v>
      </c>
      <c r="G16" s="4" t="s">
        <v>9</v>
      </c>
      <c r="H16" s="40">
        <f>E16-'май 2018'!E16</f>
        <v>6</v>
      </c>
      <c r="I16" s="42">
        <f>F16-'май 2018'!F16</f>
        <v>2</v>
      </c>
      <c r="J16" s="51">
        <v>6</v>
      </c>
      <c r="K16" s="51">
        <v>2</v>
      </c>
      <c r="L16">
        <f t="shared" si="0"/>
        <v>0</v>
      </c>
      <c r="M16">
        <f t="shared" si="0"/>
        <v>0</v>
      </c>
      <c r="N16" s="57">
        <f t="shared" si="2"/>
        <v>0</v>
      </c>
      <c r="O16" s="57">
        <f t="shared" si="3"/>
        <v>0</v>
      </c>
      <c r="P16" s="57">
        <f t="shared" si="7"/>
        <v>0</v>
      </c>
      <c r="Q16" s="52"/>
      <c r="R16" s="71">
        <f t="shared" si="8"/>
        <v>0</v>
      </c>
      <c r="S16" s="78">
        <f>'март 2019'!W16</f>
        <v>0</v>
      </c>
      <c r="T16" s="77">
        <f t="shared" si="5"/>
        <v>0</v>
      </c>
      <c r="U16" s="77"/>
      <c r="V16" s="77"/>
      <c r="W16" s="52">
        <f t="shared" si="6"/>
        <v>0</v>
      </c>
    </row>
    <row r="17" spans="1:23" ht="15" thickBot="1">
      <c r="A17" s="3">
        <v>1897151</v>
      </c>
      <c r="B17" s="83">
        <v>43400</v>
      </c>
      <c r="C17" s="4" t="s">
        <v>12</v>
      </c>
      <c r="D17" s="94">
        <v>235</v>
      </c>
      <c r="E17" s="94">
        <v>0</v>
      </c>
      <c r="F17" s="94">
        <v>0</v>
      </c>
      <c r="G17" s="4" t="s">
        <v>9</v>
      </c>
      <c r="H17" s="40">
        <f>E17-'май 2018'!E17</f>
        <v>-6</v>
      </c>
      <c r="I17" s="42">
        <f>F17-'май 2018'!F17</f>
        <v>-2</v>
      </c>
      <c r="J17" s="51">
        <v>0</v>
      </c>
      <c r="K17" s="51">
        <v>0</v>
      </c>
      <c r="L17">
        <f t="shared" si="0"/>
        <v>0</v>
      </c>
      <c r="M17">
        <f t="shared" si="0"/>
        <v>0</v>
      </c>
      <c r="N17" s="57">
        <f t="shared" si="2"/>
        <v>0</v>
      </c>
      <c r="O17" s="57">
        <f t="shared" si="3"/>
        <v>0</v>
      </c>
      <c r="P17" s="57">
        <f t="shared" si="7"/>
        <v>0</v>
      </c>
      <c r="Q17" s="52"/>
      <c r="R17" s="71">
        <f t="shared" si="8"/>
        <v>0</v>
      </c>
      <c r="S17" s="78">
        <f>'март 2019'!W17</f>
        <v>40.1494</v>
      </c>
      <c r="T17" s="72">
        <f t="shared" si="5"/>
        <v>40.1494</v>
      </c>
      <c r="U17" s="77"/>
      <c r="V17" s="77"/>
      <c r="W17" s="52">
        <f t="shared" si="6"/>
        <v>40.1494</v>
      </c>
    </row>
    <row r="18" spans="1:23" ht="15" thickBot="1">
      <c r="A18" s="3">
        <v>1897229</v>
      </c>
      <c r="B18" s="83">
        <v>43400</v>
      </c>
      <c r="C18" s="4">
        <v>10</v>
      </c>
      <c r="D18" s="94">
        <v>2349</v>
      </c>
      <c r="E18" s="94">
        <v>1690</v>
      </c>
      <c r="F18" s="94">
        <v>444</v>
      </c>
      <c r="G18" s="4" t="s">
        <v>9</v>
      </c>
      <c r="H18" s="40">
        <f>E18-'май 2018'!E18</f>
        <v>256</v>
      </c>
      <c r="I18" s="42">
        <f>F18-'май 2018'!F18</f>
        <v>58</v>
      </c>
      <c r="J18" s="51">
        <v>1690</v>
      </c>
      <c r="K18" s="51">
        <v>444</v>
      </c>
      <c r="L18">
        <f t="shared" si="0"/>
        <v>0</v>
      </c>
      <c r="M18">
        <f t="shared" si="0"/>
        <v>0</v>
      </c>
      <c r="N18" s="57">
        <f t="shared" si="2"/>
        <v>0</v>
      </c>
      <c r="O18" s="57">
        <f t="shared" si="3"/>
        <v>0</v>
      </c>
      <c r="P18" s="57">
        <f t="shared" si="7"/>
        <v>0</v>
      </c>
      <c r="Q18" s="52"/>
      <c r="R18" s="71">
        <f t="shared" si="8"/>
        <v>0</v>
      </c>
      <c r="S18" s="78">
        <f>'март 2019'!W18</f>
        <v>6.2624000000000004</v>
      </c>
      <c r="T18" s="77">
        <f t="shared" si="5"/>
        <v>6.2624000000000004</v>
      </c>
      <c r="U18" s="77"/>
      <c r="V18" s="77"/>
      <c r="W18" s="52">
        <f t="shared" si="6"/>
        <v>6.2624000000000004</v>
      </c>
    </row>
    <row r="19" spans="1:23" ht="15" thickBot="1">
      <c r="A19" s="3">
        <v>1897104</v>
      </c>
      <c r="B19" s="83">
        <v>43400</v>
      </c>
      <c r="C19" s="4">
        <v>11</v>
      </c>
      <c r="D19" s="94">
        <v>23475</v>
      </c>
      <c r="E19" s="94">
        <v>14336</v>
      </c>
      <c r="F19" s="94">
        <v>9677</v>
      </c>
      <c r="G19" s="4" t="s">
        <v>9</v>
      </c>
      <c r="H19" s="40">
        <f>E19-'май 2018'!E19</f>
        <v>2315</v>
      </c>
      <c r="I19" s="42">
        <f>F19-'май 2018'!F19</f>
        <v>1593</v>
      </c>
      <c r="J19" s="51">
        <v>14195</v>
      </c>
      <c r="K19" s="51">
        <v>9581</v>
      </c>
      <c r="L19">
        <f t="shared" si="0"/>
        <v>141</v>
      </c>
      <c r="M19">
        <f t="shared" si="0"/>
        <v>96</v>
      </c>
      <c r="N19" s="57">
        <f t="shared" si="2"/>
        <v>871.38</v>
      </c>
      <c r="O19" s="57">
        <f t="shared" si="3"/>
        <v>219.84</v>
      </c>
      <c r="P19" s="57">
        <f t="shared" si="7"/>
        <v>1091.22</v>
      </c>
      <c r="Q19" s="52"/>
      <c r="R19" s="102">
        <f t="shared" si="8"/>
        <v>1123.9566</v>
      </c>
      <c r="S19" s="104">
        <f>'март 2019'!W19</f>
        <v>0</v>
      </c>
      <c r="T19" s="96">
        <f t="shared" si="5"/>
        <v>1123.9566</v>
      </c>
      <c r="U19" s="62">
        <v>1123.96</v>
      </c>
      <c r="V19" s="77"/>
      <c r="W19" s="52">
        <f t="shared" si="6"/>
        <v>-3.4000000000560249E-3</v>
      </c>
    </row>
    <row r="20" spans="1:23" ht="15" thickBot="1">
      <c r="A20" s="3">
        <v>1897192</v>
      </c>
      <c r="B20" s="83">
        <v>43400</v>
      </c>
      <c r="C20" s="4">
        <v>12</v>
      </c>
      <c r="D20" s="94">
        <v>8517</v>
      </c>
      <c r="E20" s="94">
        <v>6236</v>
      </c>
      <c r="F20" s="94">
        <v>2126</v>
      </c>
      <c r="G20" s="4" t="s">
        <v>9</v>
      </c>
      <c r="H20" s="40">
        <f>E20-'май 2018'!E20</f>
        <v>610</v>
      </c>
      <c r="I20" s="42">
        <f>F20-'май 2018'!F20</f>
        <v>201</v>
      </c>
      <c r="J20" s="51">
        <v>6199</v>
      </c>
      <c r="K20" s="51">
        <v>2122</v>
      </c>
      <c r="L20">
        <f t="shared" si="0"/>
        <v>37</v>
      </c>
      <c r="M20">
        <f t="shared" si="0"/>
        <v>4</v>
      </c>
      <c r="N20" s="57">
        <f t="shared" si="2"/>
        <v>228.66</v>
      </c>
      <c r="O20" s="57">
        <f t="shared" si="3"/>
        <v>9.16</v>
      </c>
      <c r="P20" s="57">
        <f t="shared" si="7"/>
        <v>237.82</v>
      </c>
      <c r="Q20" s="52"/>
      <c r="R20" s="71">
        <f t="shared" si="8"/>
        <v>244.9546</v>
      </c>
      <c r="S20" s="78">
        <f>'март 2019'!W20</f>
        <v>-283.15950000000004</v>
      </c>
      <c r="T20" s="72">
        <f t="shared" si="5"/>
        <v>-38.204900000000038</v>
      </c>
      <c r="U20" s="77"/>
      <c r="V20" s="77"/>
      <c r="W20" s="52">
        <f t="shared" si="6"/>
        <v>-38.204900000000038</v>
      </c>
    </row>
    <row r="21" spans="1:23" ht="15" thickBot="1">
      <c r="A21" s="3">
        <v>1898874</v>
      </c>
      <c r="B21" s="83">
        <v>43400</v>
      </c>
      <c r="C21" s="4">
        <v>13</v>
      </c>
      <c r="D21" s="94">
        <v>21342</v>
      </c>
      <c r="E21" s="94">
        <v>14058</v>
      </c>
      <c r="F21" s="94">
        <v>6162</v>
      </c>
      <c r="G21" s="4" t="s">
        <v>9</v>
      </c>
      <c r="H21" s="40">
        <f>E21-'май 2018'!E21</f>
        <v>1768</v>
      </c>
      <c r="I21" s="42">
        <f>F21-'май 2018'!F21</f>
        <v>922</v>
      </c>
      <c r="J21" s="51">
        <v>14027</v>
      </c>
      <c r="K21" s="51">
        <v>6150</v>
      </c>
      <c r="L21">
        <f t="shared" si="0"/>
        <v>31</v>
      </c>
      <c r="M21">
        <f t="shared" si="0"/>
        <v>12</v>
      </c>
      <c r="N21" s="57">
        <f t="shared" si="2"/>
        <v>191.57999999999998</v>
      </c>
      <c r="O21" s="57">
        <f t="shared" si="3"/>
        <v>27.48</v>
      </c>
      <c r="P21" s="57">
        <f t="shared" si="7"/>
        <v>219.05999999999997</v>
      </c>
      <c r="Q21" s="52"/>
      <c r="R21" s="102">
        <f t="shared" si="8"/>
        <v>225.63179999999997</v>
      </c>
      <c r="S21" s="104">
        <f>'март 2019'!W21</f>
        <v>35.367600000000039</v>
      </c>
      <c r="T21" s="96">
        <f t="shared" si="5"/>
        <v>260.99940000000004</v>
      </c>
      <c r="U21" s="77"/>
      <c r="V21" s="77"/>
      <c r="W21" s="52">
        <f t="shared" si="6"/>
        <v>260.99940000000004</v>
      </c>
    </row>
    <row r="22" spans="1:23" ht="15" thickBot="1">
      <c r="A22" s="3">
        <v>1892500</v>
      </c>
      <c r="B22" s="83">
        <v>43400</v>
      </c>
      <c r="C22" s="4" t="s">
        <v>13</v>
      </c>
      <c r="D22" s="94">
        <v>13748</v>
      </c>
      <c r="E22" s="94">
        <v>10416</v>
      </c>
      <c r="F22" s="94">
        <v>3213</v>
      </c>
      <c r="G22" s="4" t="s">
        <v>9</v>
      </c>
      <c r="H22" s="40">
        <f>E22-'май 2018'!E22</f>
        <v>9533</v>
      </c>
      <c r="I22" s="42">
        <f>F22-'май 2018'!F22</f>
        <v>2834</v>
      </c>
      <c r="J22" s="51">
        <v>10405</v>
      </c>
      <c r="K22" s="51">
        <v>3208</v>
      </c>
      <c r="L22">
        <f t="shared" si="0"/>
        <v>11</v>
      </c>
      <c r="M22">
        <f t="shared" si="0"/>
        <v>5</v>
      </c>
      <c r="N22" s="57">
        <f t="shared" si="2"/>
        <v>67.97999999999999</v>
      </c>
      <c r="O22" s="57">
        <f t="shared" si="3"/>
        <v>11.45</v>
      </c>
      <c r="P22" s="57">
        <f t="shared" si="7"/>
        <v>79.429999999999993</v>
      </c>
      <c r="Q22" s="52"/>
      <c r="R22" s="71">
        <f t="shared" si="8"/>
        <v>81.812899999999999</v>
      </c>
      <c r="S22" s="78">
        <f>'март 2019'!W22</f>
        <v>-870.33920000000001</v>
      </c>
      <c r="T22" s="100">
        <f t="shared" si="5"/>
        <v>-788.52629999999999</v>
      </c>
      <c r="U22" s="77"/>
      <c r="V22" s="77"/>
      <c r="W22" s="52">
        <f t="shared" si="6"/>
        <v>-788.52629999999999</v>
      </c>
    </row>
    <row r="23" spans="1:23" ht="15" thickBot="1">
      <c r="A23" s="3">
        <v>1897270</v>
      </c>
      <c r="B23" s="83">
        <v>43400</v>
      </c>
      <c r="C23" s="4">
        <v>14</v>
      </c>
      <c r="D23" s="94">
        <v>1348</v>
      </c>
      <c r="E23" s="94">
        <v>883</v>
      </c>
      <c r="F23" s="94">
        <v>379</v>
      </c>
      <c r="G23" s="4" t="s">
        <v>9</v>
      </c>
      <c r="H23" s="40">
        <f>E23-'май 2018'!E23</f>
        <v>-8800</v>
      </c>
      <c r="I23" s="42">
        <f>F23-'май 2018'!F23</f>
        <v>-2439</v>
      </c>
      <c r="J23" s="51">
        <v>883</v>
      </c>
      <c r="K23" s="51">
        <v>379</v>
      </c>
      <c r="L23">
        <f t="shared" si="0"/>
        <v>0</v>
      </c>
      <c r="M23">
        <f t="shared" si="0"/>
        <v>0</v>
      </c>
      <c r="N23" s="57">
        <f t="shared" si="2"/>
        <v>0</v>
      </c>
      <c r="O23" s="57">
        <f t="shared" si="3"/>
        <v>0</v>
      </c>
      <c r="P23" s="57">
        <f t="shared" si="7"/>
        <v>0</v>
      </c>
      <c r="Q23" s="52"/>
      <c r="R23" s="71">
        <f t="shared" si="8"/>
        <v>0</v>
      </c>
      <c r="S23" s="78">
        <f>'март 2019'!W23</f>
        <v>0</v>
      </c>
      <c r="T23" s="96">
        <f t="shared" si="5"/>
        <v>0</v>
      </c>
      <c r="U23" s="77"/>
      <c r="V23" s="77"/>
      <c r="W23" s="52">
        <f t="shared" si="6"/>
        <v>0</v>
      </c>
    </row>
    <row r="24" spans="1:23" ht="15" thickBot="1">
      <c r="A24" s="3">
        <v>1893468</v>
      </c>
      <c r="B24" s="83">
        <v>43400</v>
      </c>
      <c r="C24" s="4">
        <v>15</v>
      </c>
      <c r="D24" s="94">
        <v>3287</v>
      </c>
      <c r="E24" s="94">
        <v>2759</v>
      </c>
      <c r="F24" s="94">
        <v>435</v>
      </c>
      <c r="G24" s="4" t="s">
        <v>9</v>
      </c>
      <c r="H24" s="40">
        <f>E24-'май 2018'!E24</f>
        <v>434</v>
      </c>
      <c r="I24" s="42">
        <f>F24-'май 2018'!F24</f>
        <v>82</v>
      </c>
      <c r="J24" s="51">
        <v>2715</v>
      </c>
      <c r="K24" s="51">
        <v>435</v>
      </c>
      <c r="L24">
        <f t="shared" si="0"/>
        <v>44</v>
      </c>
      <c r="M24">
        <f t="shared" si="0"/>
        <v>0</v>
      </c>
      <c r="N24" s="57">
        <f t="shared" si="2"/>
        <v>271.91999999999996</v>
      </c>
      <c r="O24" s="57">
        <f t="shared" si="3"/>
        <v>0</v>
      </c>
      <c r="P24" s="57">
        <f t="shared" si="7"/>
        <v>271.91999999999996</v>
      </c>
      <c r="Q24" s="52"/>
      <c r="R24" s="71">
        <f t="shared" si="8"/>
        <v>280.07759999999996</v>
      </c>
      <c r="S24" s="78">
        <f>'март 2019'!W24</f>
        <v>1888.7934000000002</v>
      </c>
      <c r="T24" s="77">
        <f t="shared" si="5"/>
        <v>2168.8710000000001</v>
      </c>
      <c r="U24" s="77"/>
      <c r="V24" s="77"/>
      <c r="W24" s="52">
        <f t="shared" si="6"/>
        <v>2168.8710000000001</v>
      </c>
    </row>
    <row r="25" spans="1:23" ht="15" thickBot="1">
      <c r="A25" s="3">
        <v>1897320</v>
      </c>
      <c r="B25" s="83">
        <v>43400</v>
      </c>
      <c r="C25" s="4">
        <v>16</v>
      </c>
      <c r="D25" s="94">
        <v>16200</v>
      </c>
      <c r="E25" s="94">
        <v>10233</v>
      </c>
      <c r="F25" s="94">
        <v>5978</v>
      </c>
      <c r="G25" s="4" t="s">
        <v>9</v>
      </c>
      <c r="H25" s="40">
        <f>E25-'май 2018'!E25</f>
        <v>1985</v>
      </c>
      <c r="I25" s="42">
        <f>F25-'май 2018'!F25</f>
        <v>1163</v>
      </c>
      <c r="J25" s="51">
        <v>10179</v>
      </c>
      <c r="K25" s="51">
        <v>5962</v>
      </c>
      <c r="L25">
        <f t="shared" si="0"/>
        <v>54</v>
      </c>
      <c r="M25">
        <f t="shared" si="0"/>
        <v>16</v>
      </c>
      <c r="N25" s="57">
        <f t="shared" si="2"/>
        <v>333.71999999999997</v>
      </c>
      <c r="O25" s="57">
        <f t="shared" si="3"/>
        <v>36.64</v>
      </c>
      <c r="P25" s="57">
        <f t="shared" si="7"/>
        <v>370.35999999999996</v>
      </c>
      <c r="Q25" s="52"/>
      <c r="R25" s="102">
        <f t="shared" si="8"/>
        <v>381.47079999999994</v>
      </c>
      <c r="S25" s="104">
        <f>'март 2019'!W25</f>
        <v>8.7240999999999982</v>
      </c>
      <c r="T25" s="96">
        <f>R25+S25</f>
        <v>390.19489999999996</v>
      </c>
      <c r="U25" s="62">
        <v>500</v>
      </c>
      <c r="V25" s="77">
        <f>U25-T25</f>
        <v>109.80510000000004</v>
      </c>
      <c r="W25" s="52">
        <f t="shared" si="6"/>
        <v>-109.80510000000004</v>
      </c>
    </row>
    <row r="26" spans="1:23" ht="15" thickBot="1">
      <c r="A26" s="3">
        <v>1897141</v>
      </c>
      <c r="B26" s="83">
        <v>43400</v>
      </c>
      <c r="C26" s="4">
        <v>17</v>
      </c>
      <c r="D26" s="94">
        <v>4821</v>
      </c>
      <c r="E26" s="94">
        <v>2620</v>
      </c>
      <c r="F26" s="94">
        <v>1149</v>
      </c>
      <c r="G26" s="4" t="s">
        <v>9</v>
      </c>
      <c r="H26" s="40">
        <f>E26-'май 2018'!E26</f>
        <v>353</v>
      </c>
      <c r="I26" s="42">
        <f>F26-'май 2018'!F26</f>
        <v>136</v>
      </c>
      <c r="J26" s="51">
        <v>2620</v>
      </c>
      <c r="K26" s="51">
        <v>1149</v>
      </c>
      <c r="L26">
        <f t="shared" si="0"/>
        <v>0</v>
      </c>
      <c r="M26">
        <f t="shared" si="0"/>
        <v>0</v>
      </c>
      <c r="N26" s="57">
        <f t="shared" si="2"/>
        <v>0</v>
      </c>
      <c r="O26" s="57">
        <f t="shared" si="3"/>
        <v>0</v>
      </c>
      <c r="P26" s="57">
        <f t="shared" si="7"/>
        <v>0</v>
      </c>
      <c r="Q26" s="52"/>
      <c r="R26" s="71">
        <f t="shared" si="8"/>
        <v>0</v>
      </c>
      <c r="S26" s="78">
        <f>'март 2019'!W26</f>
        <v>279.68619999999999</v>
      </c>
      <c r="T26" s="77">
        <f t="shared" si="5"/>
        <v>279.68619999999999</v>
      </c>
      <c r="U26" s="77"/>
      <c r="V26" s="77"/>
      <c r="W26" s="52">
        <f t="shared" si="6"/>
        <v>279.68619999999999</v>
      </c>
    </row>
    <row r="27" spans="1:23" ht="15" thickBot="1">
      <c r="A27" s="3">
        <v>1887572</v>
      </c>
      <c r="B27" s="83">
        <v>43400</v>
      </c>
      <c r="C27" s="4">
        <v>18</v>
      </c>
      <c r="D27" s="94">
        <v>1616</v>
      </c>
      <c r="E27" s="94">
        <v>1000</v>
      </c>
      <c r="F27" s="94">
        <v>435</v>
      </c>
      <c r="G27" s="4" t="s">
        <v>9</v>
      </c>
      <c r="H27" s="40">
        <f>E27-'май 2018'!E27</f>
        <v>237</v>
      </c>
      <c r="I27" s="42">
        <f>F27-'май 2018'!F27</f>
        <v>111</v>
      </c>
      <c r="J27" s="51">
        <v>1000</v>
      </c>
      <c r="K27" s="51">
        <v>435</v>
      </c>
      <c r="L27">
        <f t="shared" si="0"/>
        <v>0</v>
      </c>
      <c r="M27">
        <f t="shared" si="0"/>
        <v>0</v>
      </c>
      <c r="N27" s="57">
        <f t="shared" si="2"/>
        <v>0</v>
      </c>
      <c r="O27" s="57">
        <f t="shared" si="3"/>
        <v>0</v>
      </c>
      <c r="P27" s="57">
        <f t="shared" si="7"/>
        <v>0</v>
      </c>
      <c r="Q27" s="52"/>
      <c r="R27" s="71">
        <f t="shared" si="8"/>
        <v>0</v>
      </c>
      <c r="S27" s="78">
        <f>'март 2019'!W27</f>
        <v>6.2624000000000004</v>
      </c>
      <c r="T27" s="96">
        <f t="shared" si="5"/>
        <v>6.2624000000000004</v>
      </c>
      <c r="U27" s="77"/>
      <c r="V27" s="77"/>
      <c r="W27" s="52">
        <f t="shared" si="6"/>
        <v>6.2624000000000004</v>
      </c>
    </row>
    <row r="28" spans="1:23" ht="15" thickBot="1">
      <c r="A28" s="3">
        <v>1892454</v>
      </c>
      <c r="B28" s="83">
        <v>43400</v>
      </c>
      <c r="C28" s="4">
        <v>19</v>
      </c>
      <c r="D28" s="94">
        <v>887</v>
      </c>
      <c r="E28" s="94">
        <v>631</v>
      </c>
      <c r="F28" s="94">
        <v>151</v>
      </c>
      <c r="G28" s="4" t="s">
        <v>9</v>
      </c>
      <c r="H28" s="40">
        <f>E28-'май 2018'!E28</f>
        <v>102</v>
      </c>
      <c r="I28" s="42">
        <f>F28-'май 2018'!F28</f>
        <v>26</v>
      </c>
      <c r="J28" s="51">
        <v>629</v>
      </c>
      <c r="K28" s="51">
        <v>151</v>
      </c>
      <c r="L28">
        <f t="shared" si="0"/>
        <v>2</v>
      </c>
      <c r="M28">
        <f t="shared" si="0"/>
        <v>0</v>
      </c>
      <c r="N28" s="57">
        <f t="shared" si="2"/>
        <v>12.36</v>
      </c>
      <c r="O28" s="57">
        <f t="shared" si="3"/>
        <v>0</v>
      </c>
      <c r="P28" s="57">
        <f t="shared" si="7"/>
        <v>12.36</v>
      </c>
      <c r="Q28" s="52"/>
      <c r="R28" s="71">
        <f t="shared" si="8"/>
        <v>12.730799999999999</v>
      </c>
      <c r="S28" s="78">
        <f>'март 2019'!W28</f>
        <v>6.2624000000000004</v>
      </c>
      <c r="T28" s="96">
        <f t="shared" si="5"/>
        <v>18.993199999999998</v>
      </c>
      <c r="U28" s="77"/>
      <c r="V28" s="77"/>
      <c r="W28" s="52">
        <f t="shared" si="6"/>
        <v>18.993199999999998</v>
      </c>
    </row>
    <row r="29" spans="1:23" ht="15" thickBot="1">
      <c r="A29" s="3">
        <v>1898867</v>
      </c>
      <c r="B29" s="83">
        <v>43400.541666666664</v>
      </c>
      <c r="C29" s="4">
        <v>20</v>
      </c>
      <c r="D29" s="94">
        <v>164</v>
      </c>
      <c r="E29" s="94">
        <v>80</v>
      </c>
      <c r="F29" s="94">
        <v>66</v>
      </c>
      <c r="G29" s="4" t="s">
        <v>9</v>
      </c>
      <c r="H29" s="40">
        <f>E29-'май 2018'!E29</f>
        <v>0</v>
      </c>
      <c r="I29" s="42">
        <f>F29-'май 2018'!F29</f>
        <v>0</v>
      </c>
      <c r="J29" s="51">
        <v>80</v>
      </c>
      <c r="K29" s="51">
        <v>66</v>
      </c>
      <c r="L29">
        <f t="shared" si="0"/>
        <v>0</v>
      </c>
      <c r="M29">
        <f t="shared" si="0"/>
        <v>0</v>
      </c>
      <c r="N29" s="57">
        <f t="shared" si="2"/>
        <v>0</v>
      </c>
      <c r="O29" s="57">
        <f t="shared" si="3"/>
        <v>0</v>
      </c>
      <c r="P29" s="57">
        <f t="shared" si="7"/>
        <v>0</v>
      </c>
      <c r="Q29" s="52"/>
      <c r="R29" s="71">
        <f t="shared" si="8"/>
        <v>0</v>
      </c>
      <c r="S29" s="78">
        <f>'март 2019'!W29</f>
        <v>0</v>
      </c>
      <c r="T29" s="87">
        <f t="shared" si="5"/>
        <v>0</v>
      </c>
      <c r="U29" s="77"/>
      <c r="V29" s="77"/>
      <c r="W29" s="52">
        <f t="shared" si="6"/>
        <v>0</v>
      </c>
    </row>
    <row r="30" spans="1:23" ht="15" thickBot="1">
      <c r="A30" s="3">
        <v>1897243</v>
      </c>
      <c r="B30" s="83">
        <v>43400</v>
      </c>
      <c r="C30" s="4">
        <v>21</v>
      </c>
      <c r="D30" s="94">
        <v>2851</v>
      </c>
      <c r="E30" s="94">
        <v>2181</v>
      </c>
      <c r="F30" s="94">
        <v>667</v>
      </c>
      <c r="G30" s="4" t="s">
        <v>9</v>
      </c>
      <c r="H30" s="40">
        <f>E30-'май 2018'!E30</f>
        <v>264</v>
      </c>
      <c r="I30" s="42">
        <f>F30-'май 2018'!F30</f>
        <v>61</v>
      </c>
      <c r="J30" s="51">
        <v>2180</v>
      </c>
      <c r="K30" s="51">
        <v>667</v>
      </c>
      <c r="L30">
        <f t="shared" si="0"/>
        <v>1</v>
      </c>
      <c r="M30">
        <f t="shared" si="0"/>
        <v>0</v>
      </c>
      <c r="N30" s="57">
        <f t="shared" si="2"/>
        <v>6.18</v>
      </c>
      <c r="O30" s="57">
        <f t="shared" si="3"/>
        <v>0</v>
      </c>
      <c r="P30" s="57">
        <f t="shared" si="7"/>
        <v>6.18</v>
      </c>
      <c r="Q30" s="52"/>
      <c r="R30" s="71">
        <f t="shared" si="8"/>
        <v>6.3653999999999993</v>
      </c>
      <c r="S30" s="78">
        <f>'март 2019'!W30</f>
        <v>342.55740000000003</v>
      </c>
      <c r="T30" s="77">
        <f t="shared" si="5"/>
        <v>348.92280000000005</v>
      </c>
      <c r="U30" s="77"/>
      <c r="V30" s="77"/>
      <c r="W30" s="52">
        <f t="shared" si="6"/>
        <v>348.92280000000005</v>
      </c>
    </row>
    <row r="31" spans="1:23" ht="15" thickBot="1">
      <c r="A31" s="3">
        <v>1898639</v>
      </c>
      <c r="B31" s="83">
        <v>43400</v>
      </c>
      <c r="C31" s="4">
        <v>22</v>
      </c>
      <c r="D31" s="94">
        <v>54304</v>
      </c>
      <c r="E31" s="94">
        <v>34979</v>
      </c>
      <c r="F31" s="94">
        <v>19545</v>
      </c>
      <c r="G31" s="4" t="s">
        <v>9</v>
      </c>
      <c r="H31" s="40">
        <f>E31-'май 2018'!E31</f>
        <v>2855</v>
      </c>
      <c r="I31" s="42">
        <f>F31-'май 2018'!F31</f>
        <v>1569</v>
      </c>
      <c r="J31" s="51">
        <v>34779</v>
      </c>
      <c r="K31" s="51">
        <v>19433</v>
      </c>
      <c r="L31">
        <f t="shared" si="0"/>
        <v>200</v>
      </c>
      <c r="M31">
        <f t="shared" si="0"/>
        <v>112</v>
      </c>
      <c r="N31" s="57">
        <f t="shared" si="2"/>
        <v>1236</v>
      </c>
      <c r="O31" s="57">
        <f t="shared" si="3"/>
        <v>256.48</v>
      </c>
      <c r="P31" s="57">
        <f t="shared" si="7"/>
        <v>1492.48</v>
      </c>
      <c r="Q31" s="52"/>
      <c r="R31" s="71">
        <f t="shared" si="8"/>
        <v>1537.2544</v>
      </c>
      <c r="S31" s="78">
        <f>'март 2019'!W31</f>
        <v>-9378.6905000000006</v>
      </c>
      <c r="T31" s="72">
        <f t="shared" si="5"/>
        <v>-7841.4361000000008</v>
      </c>
      <c r="U31" s="77"/>
      <c r="V31" s="77"/>
      <c r="W31" s="52">
        <f t="shared" si="6"/>
        <v>-7841.4361000000008</v>
      </c>
    </row>
    <row r="32" spans="1:23" ht="15" thickBot="1">
      <c r="A32" s="3">
        <v>1892163</v>
      </c>
      <c r="B32" s="83">
        <v>43400</v>
      </c>
      <c r="C32" s="4">
        <v>23</v>
      </c>
      <c r="D32" s="94">
        <v>13727</v>
      </c>
      <c r="E32" s="94">
        <v>9983</v>
      </c>
      <c r="F32" s="94">
        <v>2299</v>
      </c>
      <c r="G32" s="4" t="s">
        <v>9</v>
      </c>
      <c r="H32" s="40">
        <f>E32-'май 2018'!E32</f>
        <v>1186</v>
      </c>
      <c r="I32" s="42">
        <f>F32-'май 2018'!F32</f>
        <v>264</v>
      </c>
      <c r="J32" s="51">
        <v>9930</v>
      </c>
      <c r="K32" s="51">
        <v>2284</v>
      </c>
      <c r="L32">
        <f t="shared" si="0"/>
        <v>53</v>
      </c>
      <c r="M32">
        <f t="shared" si="0"/>
        <v>15</v>
      </c>
      <c r="N32" s="57">
        <f t="shared" si="2"/>
        <v>327.53999999999996</v>
      </c>
      <c r="O32" s="57">
        <f t="shared" si="3"/>
        <v>34.35</v>
      </c>
      <c r="P32" s="57">
        <f t="shared" si="7"/>
        <v>361.89</v>
      </c>
      <c r="Q32" s="52"/>
      <c r="R32" s="71">
        <f t="shared" si="8"/>
        <v>372.74669999999998</v>
      </c>
      <c r="S32" s="78">
        <f>'март 2019'!W32</f>
        <v>-946.71810000000005</v>
      </c>
      <c r="T32" s="72">
        <f t="shared" si="5"/>
        <v>-573.97140000000013</v>
      </c>
      <c r="U32" s="71"/>
      <c r="V32" s="77"/>
      <c r="W32" s="52">
        <f t="shared" si="6"/>
        <v>-573.97140000000013</v>
      </c>
    </row>
    <row r="33" spans="1:23" ht="15" thickBot="1">
      <c r="A33" s="3">
        <v>1897193</v>
      </c>
      <c r="B33" s="83">
        <v>43400</v>
      </c>
      <c r="C33" s="4">
        <v>24</v>
      </c>
      <c r="D33" s="94">
        <v>3218</v>
      </c>
      <c r="E33" s="94">
        <v>1490</v>
      </c>
      <c r="F33" s="94">
        <v>454</v>
      </c>
      <c r="G33" s="4" t="s">
        <v>9</v>
      </c>
      <c r="H33" s="40">
        <f>E33-'май 2018'!E33</f>
        <v>73</v>
      </c>
      <c r="I33" s="42">
        <f>F33-'май 2018'!F33</f>
        <v>20</v>
      </c>
      <c r="J33" s="51">
        <v>1488</v>
      </c>
      <c r="K33" s="51">
        <v>452</v>
      </c>
      <c r="L33">
        <f t="shared" si="0"/>
        <v>2</v>
      </c>
      <c r="M33">
        <f t="shared" si="0"/>
        <v>2</v>
      </c>
      <c r="N33" s="57">
        <f t="shared" si="2"/>
        <v>12.36</v>
      </c>
      <c r="O33" s="57">
        <f t="shared" si="3"/>
        <v>4.58</v>
      </c>
      <c r="P33" s="57">
        <f t="shared" si="7"/>
        <v>16.939999999999998</v>
      </c>
      <c r="Q33" s="52"/>
      <c r="R33" s="71">
        <f t="shared" si="8"/>
        <v>17.448199999999996</v>
      </c>
      <c r="S33" s="78">
        <f>'март 2019'!W33</f>
        <v>153.99530000000001</v>
      </c>
      <c r="T33" s="71">
        <f t="shared" si="5"/>
        <v>171.4435</v>
      </c>
      <c r="U33" s="77"/>
      <c r="V33" s="77"/>
      <c r="W33" s="52">
        <f t="shared" si="6"/>
        <v>171.4435</v>
      </c>
    </row>
    <row r="34" spans="1:23" ht="15" thickBot="1">
      <c r="A34" s="3">
        <v>1896703</v>
      </c>
      <c r="B34" s="83">
        <v>43400</v>
      </c>
      <c r="C34" s="4">
        <v>25</v>
      </c>
      <c r="D34" s="94">
        <v>517</v>
      </c>
      <c r="E34" s="94">
        <v>363</v>
      </c>
      <c r="F34" s="94">
        <v>83</v>
      </c>
      <c r="G34" s="4" t="s">
        <v>9</v>
      </c>
      <c r="H34" s="40">
        <f>E34-'май 2018'!E34</f>
        <v>0</v>
      </c>
      <c r="I34" s="42">
        <f>F34-'май 2018'!F34</f>
        <v>0</v>
      </c>
      <c r="J34" s="51">
        <v>363</v>
      </c>
      <c r="K34" s="51">
        <v>83</v>
      </c>
      <c r="L34">
        <f t="shared" si="0"/>
        <v>0</v>
      </c>
      <c r="M34">
        <f t="shared" si="0"/>
        <v>0</v>
      </c>
      <c r="N34" s="57">
        <f t="shared" si="2"/>
        <v>0</v>
      </c>
      <c r="O34" s="57">
        <f t="shared" si="3"/>
        <v>0</v>
      </c>
      <c r="P34" s="57">
        <f t="shared" si="7"/>
        <v>0</v>
      </c>
      <c r="Q34" s="52"/>
      <c r="R34" s="71">
        <f t="shared" si="8"/>
        <v>0</v>
      </c>
      <c r="S34" s="78">
        <f>'март 2019'!W34</f>
        <v>746.31740000000002</v>
      </c>
      <c r="T34" s="95">
        <f t="shared" si="5"/>
        <v>746.31740000000002</v>
      </c>
      <c r="U34" s="62">
        <v>950</v>
      </c>
      <c r="V34" s="77">
        <f>U34-T34</f>
        <v>203.68259999999998</v>
      </c>
      <c r="W34" s="52">
        <f t="shared" si="6"/>
        <v>-203.68259999999998</v>
      </c>
    </row>
    <row r="35" spans="1:23" ht="15" thickBot="1">
      <c r="A35" s="3">
        <v>1896759</v>
      </c>
      <c r="B35" s="83">
        <v>43400</v>
      </c>
      <c r="C35" s="4">
        <v>26</v>
      </c>
      <c r="D35" s="94">
        <v>8954</v>
      </c>
      <c r="E35" s="94">
        <v>5916</v>
      </c>
      <c r="F35" s="94">
        <v>2067</v>
      </c>
      <c r="G35" s="4" t="s">
        <v>9</v>
      </c>
      <c r="H35" s="40">
        <f>E35-'май 2018'!E35</f>
        <v>742</v>
      </c>
      <c r="I35" s="42">
        <f>F35-'май 2018'!F35</f>
        <v>228</v>
      </c>
      <c r="J35" s="51">
        <v>5915</v>
      </c>
      <c r="K35" s="51">
        <v>2067</v>
      </c>
      <c r="L35">
        <f t="shared" si="0"/>
        <v>1</v>
      </c>
      <c r="M35">
        <f t="shared" si="0"/>
        <v>0</v>
      </c>
      <c r="N35" s="57">
        <f t="shared" si="2"/>
        <v>6.18</v>
      </c>
      <c r="O35" s="57">
        <f t="shared" si="3"/>
        <v>0</v>
      </c>
      <c r="P35" s="57">
        <f t="shared" si="7"/>
        <v>6.18</v>
      </c>
      <c r="Q35" s="52"/>
      <c r="R35" s="71">
        <f t="shared" si="8"/>
        <v>6.3653999999999993</v>
      </c>
      <c r="S35" s="78">
        <f>'март 2019'!W35</f>
        <v>-102.4256</v>
      </c>
      <c r="T35" s="100">
        <f t="shared" si="5"/>
        <v>-96.060200000000009</v>
      </c>
      <c r="U35" s="71"/>
      <c r="V35" s="77"/>
      <c r="W35" s="52">
        <f t="shared" si="6"/>
        <v>-96.060200000000009</v>
      </c>
    </row>
    <row r="36" spans="1:23" ht="15" thickBot="1">
      <c r="A36" s="3">
        <v>1890808</v>
      </c>
      <c r="B36" s="83">
        <v>43400</v>
      </c>
      <c r="C36" s="4">
        <v>27</v>
      </c>
      <c r="D36" s="94">
        <v>13171</v>
      </c>
      <c r="E36" s="94">
        <v>9057</v>
      </c>
      <c r="F36" s="94">
        <v>3666</v>
      </c>
      <c r="G36" s="4" t="s">
        <v>9</v>
      </c>
      <c r="H36" s="40">
        <f>E36-'май 2018'!E36</f>
        <v>890</v>
      </c>
      <c r="I36" s="42">
        <f>F36-'май 2018'!F36</f>
        <v>277</v>
      </c>
      <c r="J36" s="51">
        <v>9048</v>
      </c>
      <c r="K36" s="51">
        <v>3666</v>
      </c>
      <c r="L36">
        <f t="shared" si="0"/>
        <v>9</v>
      </c>
      <c r="M36">
        <f t="shared" si="0"/>
        <v>0</v>
      </c>
      <c r="N36" s="57">
        <f t="shared" si="2"/>
        <v>55.62</v>
      </c>
      <c r="O36" s="57">
        <f t="shared" si="3"/>
        <v>0</v>
      </c>
      <c r="P36" s="57">
        <f t="shared" si="7"/>
        <v>55.62</v>
      </c>
      <c r="Q36" s="52"/>
      <c r="R36" s="71">
        <f t="shared" si="8"/>
        <v>57.288599999999995</v>
      </c>
      <c r="S36" s="78">
        <f>'март 2019'!W36</f>
        <v>-89.010100000000079</v>
      </c>
      <c r="T36" s="100">
        <f t="shared" si="5"/>
        <v>-31.721500000000084</v>
      </c>
      <c r="U36" s="71"/>
      <c r="V36" s="77"/>
      <c r="W36" s="52">
        <f t="shared" si="6"/>
        <v>-31.721500000000084</v>
      </c>
    </row>
    <row r="37" spans="1:23" ht="15" thickBot="1">
      <c r="A37" s="3">
        <v>1895265</v>
      </c>
      <c r="B37" s="83">
        <v>43400</v>
      </c>
      <c r="C37" s="4">
        <v>28</v>
      </c>
      <c r="D37" s="94">
        <v>13293</v>
      </c>
      <c r="E37" s="94">
        <v>7948</v>
      </c>
      <c r="F37" s="94">
        <v>5032</v>
      </c>
      <c r="G37" s="4" t="s">
        <v>9</v>
      </c>
      <c r="H37" s="40">
        <f>E37-'май 2018'!E37</f>
        <v>302</v>
      </c>
      <c r="I37" s="42">
        <f>F37-'май 2018'!F37</f>
        <v>169</v>
      </c>
      <c r="J37" s="51">
        <v>7934</v>
      </c>
      <c r="K37" s="51">
        <v>5023</v>
      </c>
      <c r="L37">
        <f t="shared" si="0"/>
        <v>14</v>
      </c>
      <c r="M37">
        <f t="shared" si="0"/>
        <v>9</v>
      </c>
      <c r="N37" s="57">
        <f t="shared" si="2"/>
        <v>86.52</v>
      </c>
      <c r="O37" s="57">
        <f t="shared" si="3"/>
        <v>20.61</v>
      </c>
      <c r="P37" s="57">
        <f t="shared" si="7"/>
        <v>107.13</v>
      </c>
      <c r="Q37" s="52"/>
      <c r="R37" s="71">
        <f t="shared" si="8"/>
        <v>110.34389999999999</v>
      </c>
      <c r="S37" s="78">
        <f>'март 2019'!W37</f>
        <v>-944.38280000000032</v>
      </c>
      <c r="T37" s="72">
        <f t="shared" si="5"/>
        <v>-834.03890000000035</v>
      </c>
      <c r="U37" s="77"/>
      <c r="V37" s="77"/>
      <c r="W37" s="52">
        <f t="shared" si="6"/>
        <v>-834.03890000000035</v>
      </c>
    </row>
    <row r="38" spans="1:23" ht="27" thickBot="1">
      <c r="A38" s="3">
        <v>2376874</v>
      </c>
      <c r="B38" s="83">
        <v>43400</v>
      </c>
      <c r="C38" s="4" t="s">
        <v>14</v>
      </c>
      <c r="D38" s="94">
        <v>4410</v>
      </c>
      <c r="E38" s="94">
        <v>2169</v>
      </c>
      <c r="F38" s="94">
        <v>2051</v>
      </c>
      <c r="G38" s="4" t="s">
        <v>9</v>
      </c>
      <c r="H38" s="40">
        <f>E38-'май 2018'!E38</f>
        <v>407</v>
      </c>
      <c r="I38" s="42">
        <f>F38-'май 2018'!F38</f>
        <v>379</v>
      </c>
      <c r="J38" s="51">
        <v>2169</v>
      </c>
      <c r="K38" s="51">
        <v>2051</v>
      </c>
      <c r="L38">
        <f t="shared" si="0"/>
        <v>0</v>
      </c>
      <c r="M38">
        <f t="shared" si="0"/>
        <v>0</v>
      </c>
      <c r="N38" s="57">
        <f t="shared" si="2"/>
        <v>0</v>
      </c>
      <c r="O38" s="57">
        <f t="shared" si="3"/>
        <v>0</v>
      </c>
      <c r="P38" s="57">
        <f t="shared" si="7"/>
        <v>0</v>
      </c>
      <c r="Q38" s="52"/>
      <c r="R38" s="71">
        <f t="shared" si="8"/>
        <v>0</v>
      </c>
      <c r="S38" s="78">
        <f>'март 2019'!W38</f>
        <v>0</v>
      </c>
      <c r="T38" s="97">
        <f t="shared" si="5"/>
        <v>0</v>
      </c>
      <c r="U38" s="71"/>
      <c r="V38" s="77"/>
      <c r="W38" s="52">
        <f t="shared" si="6"/>
        <v>0</v>
      </c>
    </row>
    <row r="39" spans="1:23" ht="15" thickBot="1">
      <c r="A39" s="3">
        <v>1897262</v>
      </c>
      <c r="B39" s="83">
        <v>43400</v>
      </c>
      <c r="C39" s="4">
        <v>30</v>
      </c>
      <c r="D39" s="94">
        <v>1507</v>
      </c>
      <c r="E39" s="94">
        <v>1144</v>
      </c>
      <c r="F39" s="94">
        <v>341</v>
      </c>
      <c r="G39" s="4" t="s">
        <v>9</v>
      </c>
      <c r="H39" s="40">
        <f>E39-'май 2018'!E40</f>
        <v>130</v>
      </c>
      <c r="I39" s="42">
        <f>F39-'май 2018'!F40</f>
        <v>27</v>
      </c>
      <c r="J39" s="51">
        <v>1140</v>
      </c>
      <c r="K39" s="51">
        <v>341</v>
      </c>
      <c r="L39">
        <f t="shared" si="0"/>
        <v>4</v>
      </c>
      <c r="M39">
        <f t="shared" si="0"/>
        <v>0</v>
      </c>
      <c r="N39" s="57">
        <f t="shared" si="2"/>
        <v>24.72</v>
      </c>
      <c r="O39" s="57">
        <f t="shared" si="3"/>
        <v>0</v>
      </c>
      <c r="P39" s="57">
        <f t="shared" si="7"/>
        <v>24.72</v>
      </c>
      <c r="Q39" s="52"/>
      <c r="R39" s="71">
        <f t="shared" si="8"/>
        <v>25.461599999999997</v>
      </c>
      <c r="S39" s="78">
        <f>'март 2019'!W39</f>
        <v>0</v>
      </c>
      <c r="T39" s="96">
        <f t="shared" si="5"/>
        <v>25.461599999999997</v>
      </c>
      <c r="U39" s="77"/>
      <c r="V39" s="77"/>
      <c r="W39" s="52">
        <f t="shared" si="6"/>
        <v>25.461599999999997</v>
      </c>
    </row>
    <row r="40" spans="1:23" ht="15" thickBot="1">
      <c r="A40" s="3">
        <v>1892320</v>
      </c>
      <c r="B40" s="83">
        <v>43400</v>
      </c>
      <c r="C40" s="4">
        <v>31</v>
      </c>
      <c r="D40" s="94">
        <v>2202</v>
      </c>
      <c r="E40" s="94">
        <v>1378</v>
      </c>
      <c r="F40" s="94">
        <v>517</v>
      </c>
      <c r="G40" s="4" t="s">
        <v>9</v>
      </c>
      <c r="H40" s="40">
        <f>E40-'май 2018'!E41</f>
        <v>344</v>
      </c>
      <c r="I40" s="42">
        <f>F40-'май 2018'!F41</f>
        <v>128</v>
      </c>
      <c r="J40" s="51">
        <v>1378</v>
      </c>
      <c r="K40" s="51">
        <v>517</v>
      </c>
      <c r="L40">
        <f t="shared" si="0"/>
        <v>0</v>
      </c>
      <c r="M40">
        <f t="shared" si="0"/>
        <v>0</v>
      </c>
      <c r="N40" s="57">
        <f t="shared" si="2"/>
        <v>0</v>
      </c>
      <c r="O40" s="57">
        <f t="shared" si="3"/>
        <v>0</v>
      </c>
      <c r="P40" s="57">
        <f t="shared" si="7"/>
        <v>0</v>
      </c>
      <c r="Q40" s="52"/>
      <c r="R40" s="71">
        <f t="shared" si="8"/>
        <v>0</v>
      </c>
      <c r="S40" s="78">
        <f>'март 2019'!W40</f>
        <v>0</v>
      </c>
      <c r="T40" s="77">
        <f t="shared" si="5"/>
        <v>0</v>
      </c>
      <c r="U40" s="77"/>
      <c r="V40" s="77"/>
      <c r="W40" s="52">
        <f t="shared" si="6"/>
        <v>0</v>
      </c>
    </row>
    <row r="41" spans="1:23" ht="15" thickBot="1">
      <c r="A41" s="3">
        <v>1898367</v>
      </c>
      <c r="B41" s="83">
        <v>43400</v>
      </c>
      <c r="C41" s="4">
        <v>32</v>
      </c>
      <c r="D41" s="94">
        <v>26325</v>
      </c>
      <c r="E41" s="94">
        <v>16596</v>
      </c>
      <c r="F41" s="94">
        <v>9708</v>
      </c>
      <c r="G41" s="4" t="s">
        <v>9</v>
      </c>
      <c r="H41" s="40">
        <f>E41-'май 2018'!E42</f>
        <v>1862</v>
      </c>
      <c r="I41" s="42">
        <f>F41-'май 2018'!F42</f>
        <v>1239</v>
      </c>
      <c r="J41" s="51">
        <v>16559</v>
      </c>
      <c r="K41" s="51">
        <v>9688</v>
      </c>
      <c r="L41">
        <f t="shared" si="0"/>
        <v>37</v>
      </c>
      <c r="M41">
        <f t="shared" si="0"/>
        <v>20</v>
      </c>
      <c r="N41" s="57">
        <f t="shared" si="2"/>
        <v>228.66</v>
      </c>
      <c r="O41" s="57">
        <f t="shared" si="3"/>
        <v>45.8</v>
      </c>
      <c r="P41" s="57">
        <f t="shared" si="7"/>
        <v>274.45999999999998</v>
      </c>
      <c r="Q41" s="52"/>
      <c r="R41" s="102">
        <f t="shared" si="8"/>
        <v>282.69379999999995</v>
      </c>
      <c r="S41" s="104">
        <f>'март 2019'!W41</f>
        <v>0</v>
      </c>
      <c r="T41" s="98">
        <f t="shared" si="5"/>
        <v>282.69379999999995</v>
      </c>
      <c r="U41" s="62">
        <v>282.69</v>
      </c>
      <c r="V41" s="77"/>
      <c r="W41" s="52">
        <f t="shared" si="6"/>
        <v>3.7999999999556167E-3</v>
      </c>
    </row>
    <row r="42" spans="1:23" ht="15" thickBot="1">
      <c r="A42" s="3">
        <v>1900264</v>
      </c>
      <c r="B42" s="83">
        <v>43400</v>
      </c>
      <c r="C42" s="4">
        <v>33</v>
      </c>
      <c r="D42" s="94">
        <v>32360</v>
      </c>
      <c r="E42" s="94">
        <v>20674</v>
      </c>
      <c r="F42" s="94">
        <v>11493</v>
      </c>
      <c r="G42" s="4" t="s">
        <v>9</v>
      </c>
      <c r="H42" s="40">
        <f>E42-'май 2018'!E43</f>
        <v>2202</v>
      </c>
      <c r="I42" s="42">
        <f>F42-'май 2018'!F43</f>
        <v>1244</v>
      </c>
      <c r="J42" s="51">
        <v>20530</v>
      </c>
      <c r="K42" s="51">
        <v>11415</v>
      </c>
      <c r="L42">
        <f t="shared" si="0"/>
        <v>144</v>
      </c>
      <c r="M42">
        <f t="shared" si="0"/>
        <v>78</v>
      </c>
      <c r="N42" s="57">
        <f t="shared" si="2"/>
        <v>889.92</v>
      </c>
      <c r="O42" s="57">
        <f t="shared" si="3"/>
        <v>178.62</v>
      </c>
      <c r="P42" s="57">
        <f t="shared" si="7"/>
        <v>1068.54</v>
      </c>
      <c r="Q42" s="52"/>
      <c r="R42" s="71">
        <f t="shared" si="8"/>
        <v>1100.5962</v>
      </c>
      <c r="S42" s="78">
        <f>'март 2019'!W42</f>
        <v>-2040.2291</v>
      </c>
      <c r="T42" s="100">
        <f t="shared" si="5"/>
        <v>-939.63290000000006</v>
      </c>
      <c r="U42" s="77"/>
      <c r="V42" s="77"/>
      <c r="W42" s="52">
        <f t="shared" si="6"/>
        <v>-939.63290000000006</v>
      </c>
    </row>
    <row r="43" spans="1:23" ht="15" thickBot="1">
      <c r="A43" s="3">
        <v>1897076</v>
      </c>
      <c r="B43" s="83">
        <v>43400</v>
      </c>
      <c r="C43" s="4">
        <v>34</v>
      </c>
      <c r="D43" s="94">
        <v>508</v>
      </c>
      <c r="E43" s="94">
        <v>281</v>
      </c>
      <c r="F43" s="94">
        <v>115</v>
      </c>
      <c r="G43" s="4" t="s">
        <v>9</v>
      </c>
      <c r="H43" s="40">
        <f>E43-'май 2018'!E44</f>
        <v>0</v>
      </c>
      <c r="I43" s="42">
        <f>F43-'май 2018'!F44</f>
        <v>0</v>
      </c>
      <c r="J43" s="51">
        <v>281</v>
      </c>
      <c r="K43" s="51">
        <v>115</v>
      </c>
      <c r="L43">
        <f t="shared" si="0"/>
        <v>0</v>
      </c>
      <c r="M43">
        <f t="shared" si="0"/>
        <v>0</v>
      </c>
      <c r="N43" s="57">
        <f t="shared" si="2"/>
        <v>0</v>
      </c>
      <c r="O43" s="57">
        <f t="shared" si="3"/>
        <v>0</v>
      </c>
      <c r="P43" s="57">
        <f t="shared" si="7"/>
        <v>0</v>
      </c>
      <c r="Q43" s="52"/>
      <c r="R43" s="71">
        <f t="shared" si="8"/>
        <v>0</v>
      </c>
      <c r="S43" s="78">
        <f>'март 2019'!W43</f>
        <v>0</v>
      </c>
      <c r="T43" s="77">
        <f t="shared" si="5"/>
        <v>0</v>
      </c>
      <c r="U43" s="77"/>
      <c r="V43" s="77"/>
      <c r="W43" s="52">
        <f t="shared" si="6"/>
        <v>0</v>
      </c>
    </row>
    <row r="44" spans="1:23" ht="15" thickBot="1">
      <c r="A44" s="3">
        <v>1896835</v>
      </c>
      <c r="B44" s="83">
        <v>43400</v>
      </c>
      <c r="C44" s="4">
        <v>35</v>
      </c>
      <c r="D44" s="94">
        <v>10915</v>
      </c>
      <c r="E44" s="94">
        <v>6724</v>
      </c>
      <c r="F44" s="94">
        <v>4165</v>
      </c>
      <c r="G44" s="4" t="s">
        <v>9</v>
      </c>
      <c r="H44" s="40">
        <f>E44-'май 2018'!E45</f>
        <v>1063</v>
      </c>
      <c r="I44" s="42">
        <f>F44-'май 2018'!F45</f>
        <v>501</v>
      </c>
      <c r="J44" s="51">
        <v>6724</v>
      </c>
      <c r="K44" s="51">
        <v>4165</v>
      </c>
      <c r="L44">
        <f t="shared" si="0"/>
        <v>0</v>
      </c>
      <c r="M44">
        <f t="shared" si="0"/>
        <v>0</v>
      </c>
      <c r="N44" s="57">
        <f t="shared" si="2"/>
        <v>0</v>
      </c>
      <c r="O44" s="57">
        <f t="shared" si="3"/>
        <v>0</v>
      </c>
      <c r="P44" s="57">
        <f t="shared" si="7"/>
        <v>0</v>
      </c>
      <c r="Q44" s="52"/>
      <c r="R44" s="71">
        <f t="shared" si="8"/>
        <v>0</v>
      </c>
      <c r="S44" s="78">
        <f>'март 2019'!W44</f>
        <v>30.175100000000384</v>
      </c>
      <c r="T44" s="116">
        <f t="shared" si="5"/>
        <v>30.175100000000384</v>
      </c>
      <c r="U44" s="77"/>
      <c r="V44" s="77"/>
      <c r="W44" s="52">
        <f t="shared" si="6"/>
        <v>30.175100000000384</v>
      </c>
    </row>
    <row r="45" spans="1:23" ht="15" thickBot="1">
      <c r="A45" s="3">
        <v>1899099</v>
      </c>
      <c r="B45" s="83">
        <v>43400</v>
      </c>
      <c r="C45" s="4">
        <v>36</v>
      </c>
      <c r="D45" s="94">
        <v>11435</v>
      </c>
      <c r="E45" s="94">
        <v>7076</v>
      </c>
      <c r="F45" s="94">
        <v>3293</v>
      </c>
      <c r="G45" s="4" t="s">
        <v>9</v>
      </c>
      <c r="H45" s="40">
        <f>E45-'май 2018'!E46</f>
        <v>670</v>
      </c>
      <c r="I45" s="42">
        <f>F45-'май 2018'!F46</f>
        <v>574</v>
      </c>
      <c r="J45" s="51">
        <v>7035</v>
      </c>
      <c r="K45" s="51">
        <v>3279</v>
      </c>
      <c r="L45">
        <f t="shared" si="0"/>
        <v>41</v>
      </c>
      <c r="M45">
        <f t="shared" si="0"/>
        <v>14</v>
      </c>
      <c r="N45" s="57">
        <f t="shared" si="2"/>
        <v>253.38</v>
      </c>
      <c r="O45" s="57">
        <f t="shared" si="3"/>
        <v>32.06</v>
      </c>
      <c r="P45" s="57">
        <f t="shared" si="7"/>
        <v>285.44</v>
      </c>
      <c r="Q45" s="52"/>
      <c r="R45" s="71">
        <f>P45*3%</f>
        <v>8.5632000000000001</v>
      </c>
      <c r="S45" s="78">
        <f>'март 2019'!W45</f>
        <v>0</v>
      </c>
      <c r="T45" s="96">
        <f t="shared" si="5"/>
        <v>8.5632000000000001</v>
      </c>
      <c r="U45" s="77"/>
      <c r="V45" s="77"/>
      <c r="W45" s="52">
        <f t="shared" si="6"/>
        <v>8.5632000000000001</v>
      </c>
    </row>
    <row r="46" spans="1:23" ht="15" thickBot="1">
      <c r="A46" s="3">
        <v>1897163</v>
      </c>
      <c r="B46" s="83">
        <v>43400</v>
      </c>
      <c r="C46" s="4">
        <v>37</v>
      </c>
      <c r="D46" s="94">
        <v>32752</v>
      </c>
      <c r="E46" s="94">
        <v>21103</v>
      </c>
      <c r="F46" s="94">
        <v>12841</v>
      </c>
      <c r="G46" s="4" t="s">
        <v>9</v>
      </c>
      <c r="H46" s="40">
        <f>E46-'май 2018'!E47</f>
        <v>4420</v>
      </c>
      <c r="I46" s="42">
        <f>F46-'май 2018'!F47</f>
        <v>2396</v>
      </c>
      <c r="J46" s="51">
        <v>20864</v>
      </c>
      <c r="K46" s="51">
        <v>12704</v>
      </c>
      <c r="L46">
        <f t="shared" si="0"/>
        <v>239</v>
      </c>
      <c r="M46">
        <f t="shared" si="0"/>
        <v>137</v>
      </c>
      <c r="N46" s="57">
        <f t="shared" si="2"/>
        <v>1477.02</v>
      </c>
      <c r="O46" s="57">
        <f t="shared" si="3"/>
        <v>313.73</v>
      </c>
      <c r="P46" s="57">
        <f t="shared" si="7"/>
        <v>1790.75</v>
      </c>
      <c r="Q46" s="52"/>
      <c r="R46" s="71">
        <f t="shared" si="8"/>
        <v>1844.4725000000001</v>
      </c>
      <c r="S46" s="78">
        <f>'март 2019'!W46</f>
        <v>4182.3547000000017</v>
      </c>
      <c r="T46" s="96">
        <f t="shared" si="5"/>
        <v>6026.8272000000015</v>
      </c>
      <c r="U46" s="69">
        <v>6026.83</v>
      </c>
      <c r="V46" s="77"/>
      <c r="W46" s="52">
        <f t="shared" si="6"/>
        <v>-2.7999999983876478E-3</v>
      </c>
    </row>
    <row r="47" spans="1:23" ht="15" thickBot="1">
      <c r="A47" s="3">
        <v>1900263</v>
      </c>
      <c r="B47" s="83">
        <v>43400</v>
      </c>
      <c r="C47" s="4">
        <v>38</v>
      </c>
      <c r="D47" s="94">
        <v>5285</v>
      </c>
      <c r="E47" s="94">
        <v>3669</v>
      </c>
      <c r="F47" s="94">
        <v>1655</v>
      </c>
      <c r="G47" s="4" t="s">
        <v>9</v>
      </c>
      <c r="H47" s="40">
        <f>E47-'май 2018'!E48</f>
        <v>711</v>
      </c>
      <c r="I47" s="42">
        <f>F47-'май 2018'!F48</f>
        <v>337</v>
      </c>
      <c r="J47" s="51">
        <v>3553</v>
      </c>
      <c r="K47" s="51">
        <v>1620</v>
      </c>
      <c r="L47">
        <f t="shared" si="0"/>
        <v>116</v>
      </c>
      <c r="M47">
        <f t="shared" si="0"/>
        <v>35</v>
      </c>
      <c r="N47" s="57">
        <f t="shared" si="2"/>
        <v>716.88</v>
      </c>
      <c r="O47" s="57">
        <f t="shared" si="3"/>
        <v>80.150000000000006</v>
      </c>
      <c r="P47" s="57">
        <f t="shared" si="7"/>
        <v>797.03</v>
      </c>
      <c r="Q47" s="52"/>
      <c r="R47" s="102">
        <f t="shared" si="8"/>
        <v>820.94089999999994</v>
      </c>
      <c r="S47" s="104">
        <f>'март 2019'!W47</f>
        <v>766.26850000000002</v>
      </c>
      <c r="T47" s="96">
        <f t="shared" si="5"/>
        <v>1587.2094</v>
      </c>
      <c r="U47" s="62">
        <v>1586.51</v>
      </c>
      <c r="V47" s="77">
        <f>U47-T47</f>
        <v>-0.69939999999996871</v>
      </c>
      <c r="W47" s="52">
        <f t="shared" si="6"/>
        <v>0.69939999999996871</v>
      </c>
    </row>
    <row r="48" spans="1:23" ht="15" thickBot="1">
      <c r="A48" s="3">
        <v>1892264</v>
      </c>
      <c r="B48" s="83">
        <v>43400</v>
      </c>
      <c r="C48" s="4">
        <v>39</v>
      </c>
      <c r="D48" s="94">
        <v>18904</v>
      </c>
      <c r="E48" s="94">
        <v>12905</v>
      </c>
      <c r="F48" s="94">
        <v>5993</v>
      </c>
      <c r="G48" s="4" t="s">
        <v>9</v>
      </c>
      <c r="H48" s="40">
        <f>E48-'май 2018'!E49</f>
        <v>852</v>
      </c>
      <c r="I48" s="42">
        <f>F48-'май 2018'!F49</f>
        <v>462</v>
      </c>
      <c r="J48" s="51">
        <v>12893</v>
      </c>
      <c r="K48" s="51">
        <v>5988</v>
      </c>
      <c r="L48">
        <f t="shared" si="0"/>
        <v>12</v>
      </c>
      <c r="M48">
        <f t="shared" si="0"/>
        <v>5</v>
      </c>
      <c r="N48" s="57">
        <f t="shared" si="2"/>
        <v>74.16</v>
      </c>
      <c r="O48" s="57">
        <f t="shared" si="3"/>
        <v>11.45</v>
      </c>
      <c r="P48" s="57">
        <f t="shared" si="7"/>
        <v>85.61</v>
      </c>
      <c r="Q48" s="52"/>
      <c r="R48" s="71">
        <f t="shared" si="8"/>
        <v>88.178299999999993</v>
      </c>
      <c r="S48" s="78">
        <f>'март 2019'!W48</f>
        <v>-656.09120000000007</v>
      </c>
      <c r="T48" s="72">
        <f t="shared" si="5"/>
        <v>-567.91290000000004</v>
      </c>
      <c r="U48" s="77"/>
      <c r="V48" s="77"/>
      <c r="W48" s="52">
        <f t="shared" si="6"/>
        <v>-567.91290000000004</v>
      </c>
    </row>
    <row r="49" spans="1:23" ht="15" thickBot="1">
      <c r="A49" s="3">
        <v>1893218</v>
      </c>
      <c r="B49" s="83">
        <v>43400</v>
      </c>
      <c r="C49" s="4">
        <v>40</v>
      </c>
      <c r="D49" s="94">
        <v>10367</v>
      </c>
      <c r="E49" s="94">
        <v>7004</v>
      </c>
      <c r="F49" s="94">
        <v>2917</v>
      </c>
      <c r="G49" s="4" t="s">
        <v>9</v>
      </c>
      <c r="H49" s="40">
        <f>E49-'май 2018'!E50</f>
        <v>754</v>
      </c>
      <c r="I49" s="42">
        <f>F49-'май 2018'!F50</f>
        <v>197</v>
      </c>
      <c r="J49" s="51">
        <v>7004</v>
      </c>
      <c r="K49" s="51">
        <v>2917</v>
      </c>
      <c r="L49">
        <f t="shared" si="0"/>
        <v>0</v>
      </c>
      <c r="M49">
        <f t="shared" si="0"/>
        <v>0</v>
      </c>
      <c r="N49" s="57">
        <f t="shared" si="2"/>
        <v>0</v>
      </c>
      <c r="O49" s="57">
        <f t="shared" si="3"/>
        <v>0</v>
      </c>
      <c r="P49" s="57">
        <f t="shared" si="7"/>
        <v>0</v>
      </c>
      <c r="Q49" s="52"/>
      <c r="R49" s="71">
        <f t="shared" si="8"/>
        <v>0</v>
      </c>
      <c r="S49" s="78">
        <f>'март 2019'!W49</f>
        <v>-260.79190000000006</v>
      </c>
      <c r="T49" s="100">
        <f t="shared" si="5"/>
        <v>-260.79190000000006</v>
      </c>
      <c r="U49" s="77"/>
      <c r="V49" s="77"/>
      <c r="W49" s="52">
        <f t="shared" si="6"/>
        <v>-260.79190000000006</v>
      </c>
    </row>
    <row r="50" spans="1:23" ht="15" thickBot="1">
      <c r="A50" s="3">
        <v>1896949</v>
      </c>
      <c r="B50" s="83">
        <v>43400</v>
      </c>
      <c r="C50" s="4">
        <v>41</v>
      </c>
      <c r="D50" s="94">
        <v>4407</v>
      </c>
      <c r="E50" s="94">
        <v>2705</v>
      </c>
      <c r="F50" s="94">
        <v>1623</v>
      </c>
      <c r="G50" s="4" t="s">
        <v>9</v>
      </c>
      <c r="H50" s="40">
        <f>E50-'май 2018'!E51</f>
        <v>304</v>
      </c>
      <c r="I50" s="42">
        <f>F50-'май 2018'!F51</f>
        <v>106</v>
      </c>
      <c r="J50" s="51">
        <v>2701</v>
      </c>
      <c r="K50" s="51">
        <v>1623</v>
      </c>
      <c r="L50">
        <f t="shared" si="0"/>
        <v>4</v>
      </c>
      <c r="M50">
        <f t="shared" si="0"/>
        <v>0</v>
      </c>
      <c r="N50" s="57">
        <f t="shared" si="2"/>
        <v>24.72</v>
      </c>
      <c r="O50" s="57">
        <f t="shared" si="3"/>
        <v>0</v>
      </c>
      <c r="P50" s="57">
        <f t="shared" si="7"/>
        <v>24.72</v>
      </c>
      <c r="Q50" s="52"/>
      <c r="R50" s="71">
        <f t="shared" si="8"/>
        <v>25.461599999999997</v>
      </c>
      <c r="S50" s="78">
        <f>'март 2019'!W50</f>
        <v>211.98429999999999</v>
      </c>
      <c r="T50" s="77">
        <f t="shared" si="5"/>
        <v>237.44589999999999</v>
      </c>
      <c r="U50" s="77"/>
      <c r="V50" s="77"/>
      <c r="W50" s="52">
        <f t="shared" si="6"/>
        <v>237.44589999999999</v>
      </c>
    </row>
    <row r="51" spans="1:23" ht="15" thickBot="1">
      <c r="A51" s="3">
        <v>1899012</v>
      </c>
      <c r="B51" s="83">
        <v>43400</v>
      </c>
      <c r="C51" s="4">
        <v>42</v>
      </c>
      <c r="D51" s="92">
        <v>3658</v>
      </c>
      <c r="E51" s="94">
        <v>1515</v>
      </c>
      <c r="F51" s="94">
        <v>1113</v>
      </c>
      <c r="G51" s="4" t="s">
        <v>9</v>
      </c>
      <c r="H51" s="40">
        <f>E51-'май 2018'!E52</f>
        <v>754</v>
      </c>
      <c r="I51" s="42">
        <f>F51-'май 2018'!F52</f>
        <v>506</v>
      </c>
      <c r="J51" s="51">
        <v>1488</v>
      </c>
      <c r="K51" s="51">
        <v>1096</v>
      </c>
      <c r="L51">
        <f t="shared" si="0"/>
        <v>27</v>
      </c>
      <c r="M51">
        <f t="shared" si="0"/>
        <v>17</v>
      </c>
      <c r="N51" s="57">
        <f t="shared" si="2"/>
        <v>166.85999999999999</v>
      </c>
      <c r="O51" s="57">
        <f t="shared" si="3"/>
        <v>38.93</v>
      </c>
      <c r="P51" s="57">
        <f t="shared" si="7"/>
        <v>205.79</v>
      </c>
      <c r="Q51" s="52"/>
      <c r="R51" s="102">
        <f t="shared" si="8"/>
        <v>211.96369999999999</v>
      </c>
      <c r="S51" s="104">
        <f>'март 2019'!W51</f>
        <v>0</v>
      </c>
      <c r="T51" s="97">
        <f t="shared" si="5"/>
        <v>211.96369999999999</v>
      </c>
      <c r="U51" s="62">
        <v>1021.26</v>
      </c>
      <c r="V51" s="77">
        <f>U51-T51</f>
        <v>809.29629999999997</v>
      </c>
      <c r="W51" s="52">
        <f t="shared" si="6"/>
        <v>-809.29629999999997</v>
      </c>
    </row>
    <row r="52" spans="1:23" ht="15" thickBot="1">
      <c r="A52" s="3">
        <v>1899139</v>
      </c>
      <c r="B52" s="83">
        <v>43400</v>
      </c>
      <c r="C52" s="4">
        <v>43</v>
      </c>
      <c r="D52" s="94">
        <v>268</v>
      </c>
      <c r="E52" s="94">
        <v>176</v>
      </c>
      <c r="F52" s="94">
        <v>45</v>
      </c>
      <c r="G52" s="4" t="s">
        <v>9</v>
      </c>
      <c r="H52" s="40">
        <f>E52-'май 2018'!E53</f>
        <v>26</v>
      </c>
      <c r="I52" s="42">
        <f>F52-'май 2018'!F53</f>
        <v>4</v>
      </c>
      <c r="J52" s="51">
        <v>173</v>
      </c>
      <c r="K52" s="51">
        <v>45</v>
      </c>
      <c r="L52">
        <f t="shared" si="0"/>
        <v>3</v>
      </c>
      <c r="M52">
        <f t="shared" si="0"/>
        <v>0</v>
      </c>
      <c r="N52" s="57">
        <f t="shared" si="2"/>
        <v>18.54</v>
      </c>
      <c r="O52" s="57">
        <f t="shared" si="3"/>
        <v>0</v>
      </c>
      <c r="P52" s="57">
        <f t="shared" si="7"/>
        <v>18.54</v>
      </c>
      <c r="Q52" s="52"/>
      <c r="R52" s="71">
        <f t="shared" si="8"/>
        <v>19.0962</v>
      </c>
      <c r="S52" s="78">
        <f>'март 2019'!W52</f>
        <v>12.524800000000001</v>
      </c>
      <c r="T52" s="77">
        <f t="shared" si="5"/>
        <v>31.621000000000002</v>
      </c>
      <c r="U52" s="77"/>
      <c r="V52" s="77"/>
      <c r="W52" s="52">
        <f t="shared" si="6"/>
        <v>31.621000000000002</v>
      </c>
    </row>
    <row r="53" spans="1:23" ht="15" thickBot="1">
      <c r="A53" s="3">
        <v>1892450</v>
      </c>
      <c r="B53" s="83">
        <v>43400</v>
      </c>
      <c r="C53" s="4">
        <v>44</v>
      </c>
      <c r="D53" s="94">
        <v>2500</v>
      </c>
      <c r="E53" s="94">
        <v>1834</v>
      </c>
      <c r="F53" s="94">
        <v>637</v>
      </c>
      <c r="G53" s="4" t="s">
        <v>9</v>
      </c>
      <c r="H53" s="40">
        <f>E53-'май 2018'!E54</f>
        <v>179</v>
      </c>
      <c r="I53" s="42">
        <f>F53-'май 2018'!F54</f>
        <v>67</v>
      </c>
      <c r="J53" s="51">
        <v>1834</v>
      </c>
      <c r="K53" s="51">
        <v>636</v>
      </c>
      <c r="L53">
        <f t="shared" si="0"/>
        <v>0</v>
      </c>
      <c r="M53">
        <f t="shared" si="0"/>
        <v>1</v>
      </c>
      <c r="N53" s="57">
        <f t="shared" si="2"/>
        <v>0</v>
      </c>
      <c r="O53" s="57">
        <f t="shared" si="3"/>
        <v>2.29</v>
      </c>
      <c r="P53" s="57">
        <f t="shared" si="7"/>
        <v>2.29</v>
      </c>
      <c r="Q53" s="52"/>
      <c r="R53" s="71">
        <f t="shared" si="8"/>
        <v>2.3587000000000002</v>
      </c>
      <c r="S53" s="78">
        <f>'март 2019'!W53</f>
        <v>32.002100000000006</v>
      </c>
      <c r="T53" s="96">
        <f t="shared" si="5"/>
        <v>34.360800000000005</v>
      </c>
      <c r="U53" s="77"/>
      <c r="V53" s="77"/>
      <c r="W53" s="52">
        <f t="shared" si="6"/>
        <v>34.360800000000005</v>
      </c>
    </row>
    <row r="54" spans="1:23" ht="15" thickBot="1">
      <c r="A54" s="6">
        <v>1889809</v>
      </c>
      <c r="B54" s="83">
        <v>43400</v>
      </c>
      <c r="C54" s="4">
        <v>45</v>
      </c>
      <c r="D54" s="94">
        <v>27</v>
      </c>
      <c r="E54" s="94">
        <v>19</v>
      </c>
      <c r="F54" s="94">
        <v>1</v>
      </c>
      <c r="G54" s="8" t="s">
        <v>9</v>
      </c>
      <c r="H54" s="40">
        <f>E54-'май 2018'!E55</f>
        <v>3</v>
      </c>
      <c r="I54" s="42">
        <f>F54-'май 2018'!F55</f>
        <v>0</v>
      </c>
      <c r="J54" s="51">
        <v>19</v>
      </c>
      <c r="K54" s="51">
        <v>1</v>
      </c>
      <c r="L54">
        <f t="shared" si="0"/>
        <v>0</v>
      </c>
      <c r="M54">
        <f t="shared" si="0"/>
        <v>0</v>
      </c>
      <c r="N54" s="57">
        <f t="shared" si="2"/>
        <v>0</v>
      </c>
      <c r="O54" s="57">
        <f t="shared" si="3"/>
        <v>0</v>
      </c>
      <c r="P54" s="57">
        <f t="shared" si="7"/>
        <v>0</v>
      </c>
      <c r="Q54" s="52"/>
      <c r="R54" s="71">
        <f t="shared" si="8"/>
        <v>0</v>
      </c>
      <c r="S54" s="78">
        <f>'март 2019'!W54</f>
        <v>0</v>
      </c>
      <c r="T54" s="96">
        <f t="shared" si="5"/>
        <v>0</v>
      </c>
      <c r="U54" s="77"/>
      <c r="V54" s="77"/>
      <c r="W54" s="52">
        <f t="shared" si="6"/>
        <v>0</v>
      </c>
    </row>
    <row r="55" spans="1:23" ht="15" thickBot="1">
      <c r="A55" s="3">
        <v>1897191</v>
      </c>
      <c r="B55" s="83">
        <v>43400</v>
      </c>
      <c r="C55" s="4">
        <v>46</v>
      </c>
      <c r="D55" s="94">
        <v>6889</v>
      </c>
      <c r="E55" s="94">
        <v>4096</v>
      </c>
      <c r="F55" s="94">
        <v>2626</v>
      </c>
      <c r="G55" s="4" t="s">
        <v>9</v>
      </c>
      <c r="H55" s="40">
        <f>E55-'май 2018'!E56</f>
        <v>451</v>
      </c>
      <c r="I55" s="42">
        <f>F55-'май 2018'!F56</f>
        <v>303</v>
      </c>
      <c r="J55" s="51">
        <v>4096</v>
      </c>
      <c r="K55" s="51">
        <v>2626</v>
      </c>
      <c r="L55">
        <f t="shared" si="0"/>
        <v>0</v>
      </c>
      <c r="M55">
        <f t="shared" si="0"/>
        <v>0</v>
      </c>
      <c r="N55" s="57">
        <f t="shared" si="2"/>
        <v>0</v>
      </c>
      <c r="O55" s="57">
        <f t="shared" si="3"/>
        <v>0</v>
      </c>
      <c r="P55" s="57">
        <f t="shared" si="7"/>
        <v>0</v>
      </c>
      <c r="Q55" s="52"/>
      <c r="R55" s="102">
        <f t="shared" si="8"/>
        <v>0</v>
      </c>
      <c r="S55" s="104">
        <f>'март 2019'!W55</f>
        <v>0</v>
      </c>
      <c r="T55" s="70">
        <f t="shared" si="5"/>
        <v>0</v>
      </c>
      <c r="U55" s="77"/>
      <c r="V55" s="77"/>
      <c r="W55" s="52">
        <f t="shared" si="6"/>
        <v>0</v>
      </c>
    </row>
    <row r="56" spans="1:23" ht="15" thickBot="1">
      <c r="A56" s="3">
        <v>1899158</v>
      </c>
      <c r="B56" s="83">
        <v>43400</v>
      </c>
      <c r="C56" s="4">
        <v>47</v>
      </c>
      <c r="D56" s="94">
        <v>10992</v>
      </c>
      <c r="E56" s="94">
        <v>6757</v>
      </c>
      <c r="F56" s="94">
        <v>2928</v>
      </c>
      <c r="G56" s="4" t="s">
        <v>9</v>
      </c>
      <c r="H56" s="40">
        <f>E56-'май 2018'!E57</f>
        <v>596</v>
      </c>
      <c r="I56" s="42">
        <f>F56-'май 2018'!F57</f>
        <v>270</v>
      </c>
      <c r="J56" s="51">
        <v>6757</v>
      </c>
      <c r="K56" s="51">
        <v>2928</v>
      </c>
      <c r="L56">
        <f t="shared" si="0"/>
        <v>0</v>
      </c>
      <c r="M56">
        <f t="shared" si="0"/>
        <v>0</v>
      </c>
      <c r="N56" s="57">
        <f t="shared" si="2"/>
        <v>0</v>
      </c>
      <c r="O56" s="57">
        <f t="shared" si="3"/>
        <v>0</v>
      </c>
      <c r="P56" s="57">
        <f t="shared" si="7"/>
        <v>0</v>
      </c>
      <c r="Q56" s="52"/>
      <c r="R56" s="71">
        <f t="shared" si="8"/>
        <v>0</v>
      </c>
      <c r="S56" s="78">
        <f>'март 2019'!W56</f>
        <v>0</v>
      </c>
      <c r="T56" s="96">
        <f t="shared" si="5"/>
        <v>0</v>
      </c>
      <c r="U56" s="77"/>
      <c r="V56" s="77"/>
      <c r="W56" s="52">
        <f t="shared" si="6"/>
        <v>0</v>
      </c>
    </row>
    <row r="57" spans="1:23" ht="15" thickBot="1">
      <c r="A57" s="3">
        <v>1896868</v>
      </c>
      <c r="B57" s="83">
        <v>43400</v>
      </c>
      <c r="C57" s="4">
        <v>49</v>
      </c>
      <c r="D57" s="94">
        <v>3175</v>
      </c>
      <c r="E57" s="94">
        <v>2001</v>
      </c>
      <c r="F57" s="94">
        <v>646</v>
      </c>
      <c r="G57" s="4" t="s">
        <v>9</v>
      </c>
      <c r="H57" s="40">
        <f>E57-'май 2018'!E59</f>
        <v>373</v>
      </c>
      <c r="I57" s="42">
        <f>F57-'май 2018'!F59</f>
        <v>145</v>
      </c>
      <c r="J57" s="51">
        <v>1997</v>
      </c>
      <c r="K57" s="51">
        <v>646</v>
      </c>
      <c r="L57">
        <f t="shared" si="0"/>
        <v>4</v>
      </c>
      <c r="M57">
        <f t="shared" si="0"/>
        <v>0</v>
      </c>
      <c r="N57" s="57">
        <f t="shared" si="2"/>
        <v>24.72</v>
      </c>
      <c r="O57" s="57">
        <f t="shared" si="3"/>
        <v>0</v>
      </c>
      <c r="P57" s="57">
        <f t="shared" si="7"/>
        <v>24.72</v>
      </c>
      <c r="Q57" s="52"/>
      <c r="R57" s="71">
        <f t="shared" si="8"/>
        <v>25.461599999999997</v>
      </c>
      <c r="S57" s="78">
        <f>'март 2019'!W57</f>
        <v>-706.69870000000003</v>
      </c>
      <c r="T57" s="100">
        <f t="shared" si="5"/>
        <v>-681.23710000000005</v>
      </c>
      <c r="U57" s="71"/>
      <c r="V57" s="77"/>
      <c r="W57" s="52">
        <f t="shared" si="6"/>
        <v>-681.23710000000005</v>
      </c>
    </row>
    <row r="58" spans="1:23" ht="15" thickBot="1">
      <c r="A58" s="3">
        <v>1899231</v>
      </c>
      <c r="B58" s="83">
        <v>43400</v>
      </c>
      <c r="C58" s="4">
        <v>50</v>
      </c>
      <c r="D58" s="94">
        <v>6288</v>
      </c>
      <c r="E58" s="94">
        <v>3503</v>
      </c>
      <c r="F58" s="94">
        <v>2234</v>
      </c>
      <c r="G58" s="4" t="s">
        <v>9</v>
      </c>
      <c r="H58" s="40">
        <f>E58-'май 2018'!E60</f>
        <v>301</v>
      </c>
      <c r="I58" s="42">
        <f>F58-'май 2018'!F60</f>
        <v>187</v>
      </c>
      <c r="J58" s="51">
        <v>3498</v>
      </c>
      <c r="K58" s="51">
        <v>2234</v>
      </c>
      <c r="L58">
        <f t="shared" si="0"/>
        <v>5</v>
      </c>
      <c r="M58">
        <f t="shared" si="0"/>
        <v>0</v>
      </c>
      <c r="N58" s="57">
        <f t="shared" si="2"/>
        <v>30.9</v>
      </c>
      <c r="O58" s="57">
        <f t="shared" si="3"/>
        <v>0</v>
      </c>
      <c r="P58" s="57">
        <f t="shared" si="7"/>
        <v>30.9</v>
      </c>
      <c r="Q58" s="52"/>
      <c r="R58" s="71">
        <f t="shared" si="8"/>
        <v>31.826999999999998</v>
      </c>
      <c r="S58" s="78">
        <f>'март 2019'!W58</f>
        <v>19.0962</v>
      </c>
      <c r="T58" s="96">
        <f t="shared" si="5"/>
        <v>50.923199999999994</v>
      </c>
      <c r="U58" s="77"/>
      <c r="V58" s="77"/>
      <c r="W58" s="52">
        <f t="shared" si="6"/>
        <v>50.923199999999994</v>
      </c>
    </row>
    <row r="59" spans="1:23" ht="15" thickBot="1">
      <c r="A59" s="3">
        <v>1893425</v>
      </c>
      <c r="B59" s="83">
        <v>43400</v>
      </c>
      <c r="C59" s="4">
        <v>51</v>
      </c>
      <c r="D59" s="94">
        <v>25199</v>
      </c>
      <c r="E59" s="94">
        <v>17401</v>
      </c>
      <c r="F59" s="94">
        <v>8756</v>
      </c>
      <c r="G59" s="4" t="s">
        <v>9</v>
      </c>
      <c r="H59" s="40">
        <f>E59-'май 2018'!E61</f>
        <v>5610</v>
      </c>
      <c r="I59" s="42">
        <f>F59-'май 2018'!F61</f>
        <v>3283</v>
      </c>
      <c r="J59" s="51">
        <v>16657</v>
      </c>
      <c r="K59" s="51">
        <v>8237</v>
      </c>
      <c r="L59">
        <f t="shared" si="0"/>
        <v>744</v>
      </c>
      <c r="M59">
        <f t="shared" si="0"/>
        <v>519</v>
      </c>
      <c r="N59" s="57">
        <f t="shared" si="2"/>
        <v>4597.92</v>
      </c>
      <c r="O59" s="57">
        <f t="shared" si="3"/>
        <v>1188.51</v>
      </c>
      <c r="P59" s="57">
        <f t="shared" si="7"/>
        <v>5786.43</v>
      </c>
      <c r="Q59" s="52"/>
      <c r="R59" s="102">
        <f t="shared" si="8"/>
        <v>5960.0228999999999</v>
      </c>
      <c r="S59" s="104">
        <f>'март 2019'!W59</f>
        <v>0</v>
      </c>
      <c r="T59" s="96">
        <f>R59+S59</f>
        <v>5960.0228999999999</v>
      </c>
      <c r="U59" s="62">
        <v>5960.02</v>
      </c>
      <c r="V59" s="77"/>
      <c r="W59" s="52">
        <f t="shared" si="6"/>
        <v>2.8999999994994141E-3</v>
      </c>
    </row>
    <row r="60" spans="1:23" ht="15" thickBot="1">
      <c r="A60" s="3">
        <v>1887493</v>
      </c>
      <c r="B60" s="83">
        <v>43400</v>
      </c>
      <c r="C60" s="4">
        <v>52</v>
      </c>
      <c r="D60" s="94">
        <v>7487</v>
      </c>
      <c r="E60" s="94">
        <v>4894</v>
      </c>
      <c r="F60" s="94">
        <v>2164</v>
      </c>
      <c r="G60" s="4" t="s">
        <v>9</v>
      </c>
      <c r="H60" s="40">
        <f>E60-'май 2018'!E62</f>
        <v>511</v>
      </c>
      <c r="I60" s="42">
        <f>F60-'май 2018'!F62</f>
        <v>234</v>
      </c>
      <c r="J60" s="51">
        <v>4887</v>
      </c>
      <c r="K60" s="51">
        <v>2163</v>
      </c>
      <c r="L60">
        <f t="shared" si="0"/>
        <v>7</v>
      </c>
      <c r="M60">
        <f t="shared" si="0"/>
        <v>1</v>
      </c>
      <c r="N60" s="57">
        <f t="shared" si="2"/>
        <v>43.26</v>
      </c>
      <c r="O60" s="57">
        <f t="shared" si="3"/>
        <v>2.29</v>
      </c>
      <c r="P60" s="57">
        <f t="shared" si="7"/>
        <v>45.55</v>
      </c>
      <c r="Q60" s="52"/>
      <c r="R60" s="71">
        <f t="shared" si="8"/>
        <v>46.916499999999999</v>
      </c>
      <c r="S60" s="78">
        <f>'март 2019'!W60</f>
        <v>-611.14650000000006</v>
      </c>
      <c r="T60" s="100">
        <f t="shared" si="5"/>
        <v>-564.23</v>
      </c>
      <c r="U60" s="77"/>
      <c r="V60" s="77"/>
      <c r="W60" s="52">
        <f t="shared" si="6"/>
        <v>-564.23</v>
      </c>
    </row>
    <row r="61" spans="1:23" ht="15" thickBot="1">
      <c r="A61" s="3">
        <v>1899001</v>
      </c>
      <c r="B61" s="83">
        <v>43400</v>
      </c>
      <c r="C61" s="4">
        <v>53</v>
      </c>
      <c r="D61" s="94">
        <v>56407</v>
      </c>
      <c r="E61" s="94">
        <v>35181</v>
      </c>
      <c r="F61" s="94">
        <v>19722</v>
      </c>
      <c r="G61" s="4" t="s">
        <v>9</v>
      </c>
      <c r="H61" s="40">
        <f>E61-'май 2018'!E63</f>
        <v>1080</v>
      </c>
      <c r="I61" s="42">
        <f>F61-'май 2018'!F63</f>
        <v>2215</v>
      </c>
      <c r="J61" s="51">
        <v>35155</v>
      </c>
      <c r="K61" s="51">
        <v>19709</v>
      </c>
      <c r="L61">
        <f t="shared" si="0"/>
        <v>26</v>
      </c>
      <c r="M61">
        <f t="shared" si="0"/>
        <v>13</v>
      </c>
      <c r="N61" s="57">
        <f t="shared" si="2"/>
        <v>160.68</v>
      </c>
      <c r="O61" s="57">
        <f t="shared" si="3"/>
        <v>29.77</v>
      </c>
      <c r="P61" s="57">
        <f t="shared" si="7"/>
        <v>190.45000000000002</v>
      </c>
      <c r="Q61" s="52"/>
      <c r="R61" s="102">
        <f t="shared" si="8"/>
        <v>196.16350000000003</v>
      </c>
      <c r="S61" s="104">
        <f>'март 2019'!W61</f>
        <v>152.57830000000001</v>
      </c>
      <c r="T61" s="96">
        <f t="shared" si="5"/>
        <v>348.74180000000001</v>
      </c>
      <c r="U61" s="62">
        <v>348.74</v>
      </c>
      <c r="V61" s="77"/>
      <c r="W61" s="52">
        <f t="shared" si="6"/>
        <v>1.8000000000029104E-3</v>
      </c>
    </row>
    <row r="62" spans="1:23" ht="15" thickBot="1">
      <c r="A62" s="3">
        <v>1897503</v>
      </c>
      <c r="B62" s="83">
        <v>43400</v>
      </c>
      <c r="C62" s="4">
        <v>54</v>
      </c>
      <c r="D62" s="94">
        <v>426</v>
      </c>
      <c r="E62" s="94">
        <v>229</v>
      </c>
      <c r="F62" s="94">
        <v>184</v>
      </c>
      <c r="G62" s="4" t="s">
        <v>9</v>
      </c>
      <c r="H62" s="40">
        <f>E62-'май 2018'!E64</f>
        <v>3</v>
      </c>
      <c r="I62" s="42">
        <f>F62-'май 2018'!F64</f>
        <v>8</v>
      </c>
      <c r="J62" s="51">
        <v>229</v>
      </c>
      <c r="K62" s="51">
        <v>184</v>
      </c>
      <c r="L62">
        <f t="shared" si="0"/>
        <v>0</v>
      </c>
      <c r="M62">
        <f t="shared" si="0"/>
        <v>0</v>
      </c>
      <c r="N62" s="57">
        <f t="shared" si="2"/>
        <v>0</v>
      </c>
      <c r="O62" s="57">
        <f t="shared" si="3"/>
        <v>0</v>
      </c>
      <c r="P62" s="57">
        <f t="shared" si="7"/>
        <v>0</v>
      </c>
      <c r="Q62" s="52"/>
      <c r="R62" s="71">
        <f t="shared" si="8"/>
        <v>0</v>
      </c>
      <c r="S62" s="78">
        <f>'март 2019'!W62</f>
        <v>37.327200000000005</v>
      </c>
      <c r="T62" s="77">
        <f t="shared" si="5"/>
        <v>37.327200000000005</v>
      </c>
      <c r="U62" s="77"/>
      <c r="V62" s="77"/>
      <c r="W62" s="52">
        <f t="shared" si="6"/>
        <v>37.327200000000005</v>
      </c>
    </row>
    <row r="63" spans="1:23" ht="15" thickBot="1">
      <c r="A63" s="3">
        <v>1892300</v>
      </c>
      <c r="B63" s="83">
        <v>43400</v>
      </c>
      <c r="C63" s="4">
        <v>55</v>
      </c>
      <c r="D63" s="94">
        <v>8827</v>
      </c>
      <c r="E63" s="94">
        <v>6338</v>
      </c>
      <c r="F63" s="94">
        <v>2531</v>
      </c>
      <c r="G63" s="4" t="s">
        <v>9</v>
      </c>
      <c r="H63" s="40">
        <f>E63-'май 2018'!E65</f>
        <v>1041</v>
      </c>
      <c r="I63" s="42">
        <f>F63-'май 2018'!F65</f>
        <v>526</v>
      </c>
      <c r="J63" s="51">
        <v>6279</v>
      </c>
      <c r="K63" s="51">
        <v>2503</v>
      </c>
      <c r="L63">
        <f t="shared" si="0"/>
        <v>59</v>
      </c>
      <c r="M63">
        <f t="shared" si="0"/>
        <v>28</v>
      </c>
      <c r="N63" s="57">
        <f t="shared" si="2"/>
        <v>364.62</v>
      </c>
      <c r="O63" s="57">
        <f t="shared" si="3"/>
        <v>64.12</v>
      </c>
      <c r="P63" s="57">
        <f t="shared" si="7"/>
        <v>428.74</v>
      </c>
      <c r="Q63" s="52"/>
      <c r="R63" s="102">
        <f t="shared" si="8"/>
        <v>441.60219999999998</v>
      </c>
      <c r="S63" s="104">
        <f>'март 2019'!W63</f>
        <v>4.7999999999888132E-3</v>
      </c>
      <c r="T63" s="96">
        <f t="shared" si="5"/>
        <v>441.60699999999997</v>
      </c>
      <c r="U63" s="62">
        <v>441.61</v>
      </c>
      <c r="V63" s="77"/>
      <c r="W63" s="52">
        <f t="shared" si="6"/>
        <v>-3.0000000000427463E-3</v>
      </c>
    </row>
    <row r="64" spans="1:23" ht="15" thickBot="1">
      <c r="A64" s="3">
        <v>1898851</v>
      </c>
      <c r="B64" s="83">
        <v>43400</v>
      </c>
      <c r="C64" s="4">
        <v>56</v>
      </c>
      <c r="D64" s="94">
        <v>22442</v>
      </c>
      <c r="E64" s="94">
        <v>15003</v>
      </c>
      <c r="F64" s="94">
        <v>7085</v>
      </c>
      <c r="G64" s="4" t="s">
        <v>9</v>
      </c>
      <c r="H64" s="40">
        <f>E64-'май 2018'!E66</f>
        <v>1941</v>
      </c>
      <c r="I64" s="42">
        <f>F64-'май 2018'!F66</f>
        <v>910</v>
      </c>
      <c r="J64" s="51">
        <v>14776</v>
      </c>
      <c r="K64" s="51">
        <v>6967</v>
      </c>
      <c r="L64">
        <f t="shared" si="0"/>
        <v>227</v>
      </c>
      <c r="M64">
        <f t="shared" si="0"/>
        <v>118</v>
      </c>
      <c r="N64" s="57">
        <f t="shared" si="2"/>
        <v>1402.86</v>
      </c>
      <c r="O64" s="57">
        <f t="shared" si="3"/>
        <v>270.22000000000003</v>
      </c>
      <c r="P64" s="57">
        <f t="shared" si="7"/>
        <v>1673.08</v>
      </c>
      <c r="Q64" s="52"/>
      <c r="R64" s="102">
        <f t="shared" si="8"/>
        <v>1723.2723999999998</v>
      </c>
      <c r="S64" s="104">
        <f>'март 2019'!W64</f>
        <v>0</v>
      </c>
      <c r="T64" s="96">
        <f t="shared" si="5"/>
        <v>1723.2723999999998</v>
      </c>
      <c r="U64" s="62">
        <v>1723.27</v>
      </c>
      <c r="V64" s="77"/>
      <c r="W64" s="52">
        <f t="shared" si="6"/>
        <v>2.3999999998522981E-3</v>
      </c>
    </row>
    <row r="65" spans="1:23" ht="15" thickBot="1">
      <c r="A65" s="3">
        <v>1900126</v>
      </c>
      <c r="B65" s="83">
        <v>43400</v>
      </c>
      <c r="C65" s="4">
        <v>57</v>
      </c>
      <c r="D65" s="94">
        <v>5058</v>
      </c>
      <c r="E65" s="94">
        <v>3936</v>
      </c>
      <c r="F65" s="94">
        <v>1066</v>
      </c>
      <c r="G65" s="4" t="s">
        <v>9</v>
      </c>
      <c r="H65" s="40">
        <f>E65-'май 2018'!E67</f>
        <v>263</v>
      </c>
      <c r="I65" s="42">
        <f>F65-'май 2018'!F67</f>
        <v>62</v>
      </c>
      <c r="J65" s="51">
        <v>3936</v>
      </c>
      <c r="K65" s="51">
        <v>1066</v>
      </c>
      <c r="L65">
        <f t="shared" si="0"/>
        <v>0</v>
      </c>
      <c r="M65">
        <f t="shared" si="0"/>
        <v>0</v>
      </c>
      <c r="N65" s="57">
        <f t="shared" si="2"/>
        <v>0</v>
      </c>
      <c r="O65" s="57">
        <f t="shared" si="3"/>
        <v>0</v>
      </c>
      <c r="P65" s="57">
        <f t="shared" si="7"/>
        <v>0</v>
      </c>
      <c r="Q65" s="52"/>
      <c r="R65" s="102">
        <f t="shared" si="8"/>
        <v>0</v>
      </c>
      <c r="S65" s="104">
        <f>'март 2019'!W65</f>
        <v>118.98559999999999</v>
      </c>
      <c r="T65" s="96">
        <f t="shared" si="5"/>
        <v>118.98559999999999</v>
      </c>
      <c r="U65" s="62">
        <v>400</v>
      </c>
      <c r="V65" s="77">
        <f>U65-T65</f>
        <v>281.01440000000002</v>
      </c>
      <c r="W65" s="52">
        <f t="shared" si="6"/>
        <v>-281.01440000000002</v>
      </c>
    </row>
    <row r="66" spans="1:23" ht="15" thickBot="1">
      <c r="A66" s="3">
        <v>1899583</v>
      </c>
      <c r="B66" s="83">
        <v>43400</v>
      </c>
      <c r="C66" s="4">
        <v>58</v>
      </c>
      <c r="D66" s="94">
        <v>1629</v>
      </c>
      <c r="E66" s="94">
        <v>878</v>
      </c>
      <c r="F66" s="94">
        <v>553</v>
      </c>
      <c r="G66" s="4" t="s">
        <v>9</v>
      </c>
      <c r="H66" s="40">
        <f>E66-'май 2018'!E68</f>
        <v>106</v>
      </c>
      <c r="I66" s="42">
        <f>F66-'май 2018'!F68</f>
        <v>75</v>
      </c>
      <c r="J66" s="51">
        <v>878</v>
      </c>
      <c r="K66" s="51">
        <v>553</v>
      </c>
      <c r="L66">
        <f t="shared" si="0"/>
        <v>0</v>
      </c>
      <c r="M66">
        <f t="shared" si="0"/>
        <v>0</v>
      </c>
      <c r="N66" s="57">
        <f t="shared" si="2"/>
        <v>0</v>
      </c>
      <c r="O66" s="57">
        <f t="shared" si="3"/>
        <v>0</v>
      </c>
      <c r="P66" s="57">
        <f t="shared" si="7"/>
        <v>0</v>
      </c>
      <c r="Q66" s="52"/>
      <c r="R66" s="71">
        <f t="shared" si="8"/>
        <v>0</v>
      </c>
      <c r="S66" s="78">
        <f>'март 2019'!W66</f>
        <v>426.23460000000006</v>
      </c>
      <c r="T66" s="77">
        <f t="shared" si="5"/>
        <v>426.23460000000006</v>
      </c>
      <c r="U66" s="77"/>
      <c r="V66" s="77"/>
      <c r="W66" s="52">
        <f t="shared" si="6"/>
        <v>426.23460000000006</v>
      </c>
    </row>
    <row r="67" spans="1:23" ht="15" thickBot="1">
      <c r="A67" s="3">
        <v>1895451</v>
      </c>
      <c r="B67" s="83">
        <v>43400</v>
      </c>
      <c r="C67" s="4">
        <v>59</v>
      </c>
      <c r="D67" s="94">
        <v>575</v>
      </c>
      <c r="E67" s="94">
        <v>385</v>
      </c>
      <c r="F67" s="94">
        <v>175</v>
      </c>
      <c r="G67" s="4" t="s">
        <v>9</v>
      </c>
      <c r="H67" s="40">
        <f>E67-'май 2018'!E69</f>
        <v>27</v>
      </c>
      <c r="I67" s="42">
        <f>F67-'май 2018'!F69</f>
        <v>7</v>
      </c>
      <c r="J67" s="51">
        <v>384</v>
      </c>
      <c r="K67" s="51">
        <v>175</v>
      </c>
      <c r="L67">
        <f t="shared" si="0"/>
        <v>1</v>
      </c>
      <c r="M67">
        <f t="shared" si="0"/>
        <v>0</v>
      </c>
      <c r="N67" s="57">
        <f t="shared" si="2"/>
        <v>6.18</v>
      </c>
      <c r="O67" s="57">
        <f t="shared" si="3"/>
        <v>0</v>
      </c>
      <c r="P67" s="57">
        <f t="shared" si="7"/>
        <v>6.18</v>
      </c>
      <c r="Q67" s="52"/>
      <c r="R67" s="71">
        <f t="shared" si="8"/>
        <v>6.3653999999999993</v>
      </c>
      <c r="S67" s="78">
        <f>'март 2019'!W67</f>
        <v>18.787200000000002</v>
      </c>
      <c r="T67" s="77">
        <f t="shared" si="5"/>
        <v>25.1526</v>
      </c>
      <c r="U67" s="77"/>
      <c r="V67" s="77"/>
      <c r="W67" s="52">
        <f t="shared" si="6"/>
        <v>25.1526</v>
      </c>
    </row>
    <row r="68" spans="1:23" ht="15" thickBot="1">
      <c r="A68" s="3">
        <v>1893420</v>
      </c>
      <c r="B68" s="83">
        <v>43400</v>
      </c>
      <c r="C68" s="4">
        <v>60</v>
      </c>
      <c r="D68" s="94">
        <v>1645</v>
      </c>
      <c r="E68" s="94">
        <v>1004</v>
      </c>
      <c r="F68" s="94">
        <v>318</v>
      </c>
      <c r="G68" s="4" t="s">
        <v>9</v>
      </c>
      <c r="H68" s="40">
        <f>E68-'май 2018'!E70</f>
        <v>77</v>
      </c>
      <c r="I68" s="42">
        <f>F68-'май 2018'!F70</f>
        <v>0</v>
      </c>
      <c r="J68" s="51">
        <v>998</v>
      </c>
      <c r="K68" s="51">
        <v>318</v>
      </c>
      <c r="L68">
        <f t="shared" si="0"/>
        <v>6</v>
      </c>
      <c r="M68">
        <f t="shared" si="0"/>
        <v>0</v>
      </c>
      <c r="N68" s="57">
        <f t="shared" si="2"/>
        <v>37.08</v>
      </c>
      <c r="O68" s="57">
        <f t="shared" si="3"/>
        <v>0</v>
      </c>
      <c r="P68" s="57">
        <f t="shared" si="7"/>
        <v>37.08</v>
      </c>
      <c r="Q68" s="52"/>
      <c r="R68" s="71">
        <f t="shared" si="8"/>
        <v>38.192399999999999</v>
      </c>
      <c r="S68" s="78">
        <f>'март 2019'!W68</f>
        <v>442.90000000000003</v>
      </c>
      <c r="T68" s="77">
        <f t="shared" si="5"/>
        <v>481.09240000000005</v>
      </c>
      <c r="U68" s="77"/>
      <c r="V68" s="77"/>
      <c r="W68" s="52">
        <f t="shared" si="6"/>
        <v>481.09240000000005</v>
      </c>
    </row>
    <row r="69" spans="1:23" ht="15" thickBot="1">
      <c r="A69" s="3">
        <v>1896958</v>
      </c>
      <c r="B69" s="83">
        <v>43400</v>
      </c>
      <c r="C69" s="4" t="s">
        <v>15</v>
      </c>
      <c r="D69" s="94">
        <v>3318</v>
      </c>
      <c r="E69" s="94">
        <v>2265</v>
      </c>
      <c r="F69" s="94">
        <v>649</v>
      </c>
      <c r="G69" s="4" t="s">
        <v>9</v>
      </c>
      <c r="H69" s="40">
        <f>E69-'май 2018'!E71</f>
        <v>252</v>
      </c>
      <c r="I69" s="42">
        <f>F69-'май 2018'!F71</f>
        <v>90</v>
      </c>
      <c r="J69" s="51">
        <v>2188</v>
      </c>
      <c r="K69" s="51">
        <v>619</v>
      </c>
      <c r="L69">
        <f t="shared" ref="L69:M84" si="9">E69-J69</f>
        <v>77</v>
      </c>
      <c r="M69">
        <f t="shared" si="9"/>
        <v>30</v>
      </c>
      <c r="N69" s="57">
        <f t="shared" si="2"/>
        <v>475.85999999999996</v>
      </c>
      <c r="O69" s="57">
        <f t="shared" si="3"/>
        <v>68.7</v>
      </c>
      <c r="P69" s="57">
        <f t="shared" si="7"/>
        <v>544.55999999999995</v>
      </c>
      <c r="Q69" s="52"/>
      <c r="R69" s="102">
        <f t="shared" si="8"/>
        <v>560.89679999999998</v>
      </c>
      <c r="S69" s="104">
        <f>'март 2019'!W69</f>
        <v>346.286</v>
      </c>
      <c r="T69" s="96">
        <f t="shared" si="5"/>
        <v>907.18280000000004</v>
      </c>
      <c r="U69" s="77"/>
      <c r="V69" s="77"/>
      <c r="W69" s="52">
        <f t="shared" si="6"/>
        <v>907.18280000000004</v>
      </c>
    </row>
    <row r="70" spans="1:23" ht="15" thickBot="1">
      <c r="A70" s="3">
        <v>1897047</v>
      </c>
      <c r="B70" s="83">
        <v>43400</v>
      </c>
      <c r="C70" s="4">
        <v>61</v>
      </c>
      <c r="D70" s="94">
        <v>2963</v>
      </c>
      <c r="E70" s="94">
        <v>1765</v>
      </c>
      <c r="F70" s="94">
        <v>528</v>
      </c>
      <c r="G70" s="4" t="s">
        <v>9</v>
      </c>
      <c r="H70" s="40">
        <f>E70-'май 2018'!E72</f>
        <v>183</v>
      </c>
      <c r="I70" s="42">
        <f>F70-'май 2018'!F72</f>
        <v>42</v>
      </c>
      <c r="J70" s="51">
        <v>1759</v>
      </c>
      <c r="K70" s="51">
        <v>528</v>
      </c>
      <c r="L70">
        <f t="shared" si="9"/>
        <v>6</v>
      </c>
      <c r="M70">
        <f t="shared" si="9"/>
        <v>0</v>
      </c>
      <c r="N70" s="57">
        <f t="shared" si="2"/>
        <v>37.08</v>
      </c>
      <c r="O70" s="57">
        <f t="shared" si="3"/>
        <v>0</v>
      </c>
      <c r="P70" s="57">
        <f t="shared" si="7"/>
        <v>37.08</v>
      </c>
      <c r="Q70" s="52"/>
      <c r="R70" s="71">
        <f t="shared" si="8"/>
        <v>38.192399999999999</v>
      </c>
      <c r="S70" s="104">
        <f>'март 2019'!W70</f>
        <v>142.54460000000006</v>
      </c>
      <c r="T70" s="97">
        <f t="shared" si="5"/>
        <v>180.73700000000005</v>
      </c>
      <c r="U70" s="62">
        <v>142.54</v>
      </c>
      <c r="V70" s="77">
        <f>U70-T70</f>
        <v>-38.19700000000006</v>
      </c>
      <c r="W70" s="52">
        <f t="shared" si="6"/>
        <v>38.19700000000006</v>
      </c>
    </row>
    <row r="71" spans="1:23" ht="15" thickBot="1">
      <c r="A71" s="3">
        <v>5038385</v>
      </c>
      <c r="B71" s="83">
        <v>43400</v>
      </c>
      <c r="C71" s="4">
        <v>62</v>
      </c>
      <c r="D71" s="94">
        <v>25158</v>
      </c>
      <c r="E71" s="94">
        <v>15388</v>
      </c>
      <c r="F71" s="94">
        <v>9170</v>
      </c>
      <c r="G71" s="4" t="s">
        <v>16</v>
      </c>
      <c r="H71" s="40">
        <f>E71-'май 2018'!E73</f>
        <v>1881</v>
      </c>
      <c r="I71" s="42">
        <f>F71-'май 2018'!F73</f>
        <v>1217</v>
      </c>
      <c r="J71" s="51">
        <v>15118</v>
      </c>
      <c r="K71" s="51">
        <v>8898</v>
      </c>
      <c r="L71">
        <f t="shared" si="9"/>
        <v>270</v>
      </c>
      <c r="M71">
        <f t="shared" si="9"/>
        <v>272</v>
      </c>
      <c r="N71" s="57">
        <f t="shared" si="2"/>
        <v>1668.6</v>
      </c>
      <c r="O71" s="57">
        <f t="shared" si="3"/>
        <v>622.88</v>
      </c>
      <c r="P71" s="57">
        <f t="shared" si="7"/>
        <v>2291.48</v>
      </c>
      <c r="Q71" s="52"/>
      <c r="R71" s="102">
        <f t="shared" si="8"/>
        <v>2360.2244000000001</v>
      </c>
      <c r="S71" s="104">
        <f>'март 2019'!W71</f>
        <v>0</v>
      </c>
      <c r="T71" s="96">
        <f t="shared" si="5"/>
        <v>2360.2244000000001</v>
      </c>
      <c r="U71" s="62">
        <v>2360.2199999999998</v>
      </c>
      <c r="V71" s="77"/>
      <c r="W71" s="52">
        <f t="shared" si="6"/>
        <v>4.4000000002597517E-3</v>
      </c>
    </row>
    <row r="72" spans="1:23" ht="15" thickBot="1">
      <c r="A72" s="3">
        <v>1851821</v>
      </c>
      <c r="B72" s="83">
        <v>43400</v>
      </c>
      <c r="C72" s="4" t="s">
        <v>17</v>
      </c>
      <c r="D72" s="94">
        <v>7714</v>
      </c>
      <c r="E72" s="94">
        <v>6197</v>
      </c>
      <c r="F72" s="94">
        <v>1492</v>
      </c>
      <c r="G72" s="4" t="s">
        <v>9</v>
      </c>
      <c r="H72" s="40">
        <f>E72-'май 2018'!E74</f>
        <v>4701</v>
      </c>
      <c r="I72" s="42">
        <f>F72-'май 2018'!F74</f>
        <v>876</v>
      </c>
      <c r="J72" s="51">
        <v>6197</v>
      </c>
      <c r="K72" s="51">
        <v>1492</v>
      </c>
      <c r="L72">
        <f t="shared" si="9"/>
        <v>0</v>
      </c>
      <c r="M72">
        <f t="shared" si="9"/>
        <v>0</v>
      </c>
      <c r="N72" s="57">
        <f t="shared" ref="N72:N135" si="10">L72*6.18</f>
        <v>0</v>
      </c>
      <c r="O72" s="57">
        <f t="shared" ref="O72:O135" si="11">M72*2.29</f>
        <v>0</v>
      </c>
      <c r="P72" s="57">
        <f t="shared" si="7"/>
        <v>0</v>
      </c>
      <c r="Q72" s="52"/>
      <c r="R72" s="71">
        <f t="shared" si="8"/>
        <v>0</v>
      </c>
      <c r="S72" s="78">
        <f>'март 2019'!W72</f>
        <v>-34.019399999999905</v>
      </c>
      <c r="T72" s="100">
        <f t="shared" si="5"/>
        <v>-34.019399999999905</v>
      </c>
      <c r="U72" s="77"/>
      <c r="V72" s="77"/>
      <c r="W72" s="52">
        <f t="shared" si="6"/>
        <v>-34.019399999999905</v>
      </c>
    </row>
    <row r="73" spans="1:23" ht="15" thickBot="1">
      <c r="A73" s="3">
        <v>1832248</v>
      </c>
      <c r="B73" s="83">
        <v>43400</v>
      </c>
      <c r="C73" s="4">
        <v>63</v>
      </c>
      <c r="D73" s="94">
        <v>2398</v>
      </c>
      <c r="E73" s="94">
        <v>1691</v>
      </c>
      <c r="F73" s="94">
        <v>671</v>
      </c>
      <c r="G73" s="4" t="s">
        <v>9</v>
      </c>
      <c r="H73" s="40">
        <f>E73-'май 2018'!E75</f>
        <v>-3541</v>
      </c>
      <c r="I73" s="42">
        <f>F73-'май 2018'!F75</f>
        <v>-504</v>
      </c>
      <c r="J73" s="51">
        <v>1691</v>
      </c>
      <c r="K73" s="51">
        <v>671</v>
      </c>
      <c r="L73">
        <f t="shared" si="9"/>
        <v>0</v>
      </c>
      <c r="M73">
        <f t="shared" si="9"/>
        <v>0</v>
      </c>
      <c r="N73" s="57">
        <f t="shared" si="10"/>
        <v>0</v>
      </c>
      <c r="O73" s="57">
        <f t="shared" si="11"/>
        <v>0</v>
      </c>
      <c r="P73" s="57">
        <f t="shared" si="7"/>
        <v>0</v>
      </c>
      <c r="Q73" s="52"/>
      <c r="R73" s="71">
        <f t="shared" si="8"/>
        <v>0</v>
      </c>
      <c r="S73" s="78">
        <f>'март 2019'!W73</f>
        <v>-92.75199999999991</v>
      </c>
      <c r="T73" s="72">
        <f t="shared" ref="T73:T136" si="12">R73+S73</f>
        <v>-92.75199999999991</v>
      </c>
      <c r="U73" s="77"/>
      <c r="V73" s="77"/>
      <c r="W73" s="52">
        <f t="shared" ref="W73:W136" si="13">T73-U73</f>
        <v>-92.75199999999991</v>
      </c>
    </row>
    <row r="74" spans="1:23" ht="15" thickBot="1">
      <c r="A74" s="3">
        <v>1854020</v>
      </c>
      <c r="B74" s="83">
        <v>43400</v>
      </c>
      <c r="C74" s="117">
        <v>64</v>
      </c>
      <c r="D74" s="94">
        <v>15826</v>
      </c>
      <c r="E74" s="94">
        <v>10014</v>
      </c>
      <c r="F74" s="94">
        <v>5715</v>
      </c>
      <c r="G74" s="4" t="s">
        <v>9</v>
      </c>
      <c r="H74" s="40">
        <f>E74-'май 2018'!E76</f>
        <v>51</v>
      </c>
      <c r="I74" s="42">
        <f>F74-'май 2018'!F76</f>
        <v>4</v>
      </c>
      <c r="J74" s="51">
        <v>10006</v>
      </c>
      <c r="K74" s="51">
        <v>5715</v>
      </c>
      <c r="L74">
        <f t="shared" si="9"/>
        <v>8</v>
      </c>
      <c r="M74">
        <f t="shared" si="9"/>
        <v>0</v>
      </c>
      <c r="N74" s="57">
        <f t="shared" si="10"/>
        <v>49.44</v>
      </c>
      <c r="O74" s="57">
        <f t="shared" si="11"/>
        <v>0</v>
      </c>
      <c r="P74" s="57">
        <f t="shared" si="7"/>
        <v>49.44</v>
      </c>
      <c r="Q74" s="52"/>
      <c r="R74" s="71">
        <f t="shared" si="8"/>
        <v>50.923199999999994</v>
      </c>
      <c r="S74" s="78">
        <f>'март 2019'!W74</f>
        <v>117.66719999999999</v>
      </c>
      <c r="T74" s="71">
        <f t="shared" si="12"/>
        <v>168.59039999999999</v>
      </c>
      <c r="U74" s="77"/>
      <c r="V74" s="77"/>
      <c r="W74" s="52">
        <f t="shared" si="13"/>
        <v>168.59039999999999</v>
      </c>
    </row>
    <row r="75" spans="1:23" ht="15" thickBot="1">
      <c r="A75" s="3">
        <v>1899103</v>
      </c>
      <c r="B75" s="83">
        <v>43400</v>
      </c>
      <c r="C75" s="4">
        <v>65</v>
      </c>
      <c r="D75" s="94">
        <v>13749</v>
      </c>
      <c r="E75" s="94">
        <v>8751</v>
      </c>
      <c r="F75" s="94">
        <v>4456</v>
      </c>
      <c r="G75" s="4" t="s">
        <v>9</v>
      </c>
      <c r="H75" s="40">
        <f>E75-'май 2018'!E77</f>
        <v>981</v>
      </c>
      <c r="I75" s="42">
        <f>F75-'май 2018'!F77</f>
        <v>657</v>
      </c>
      <c r="J75" s="51">
        <v>8733</v>
      </c>
      <c r="K75" s="51">
        <v>4446</v>
      </c>
      <c r="L75">
        <f t="shared" si="9"/>
        <v>18</v>
      </c>
      <c r="M75">
        <f t="shared" si="9"/>
        <v>10</v>
      </c>
      <c r="N75" s="57">
        <f t="shared" si="10"/>
        <v>111.24</v>
      </c>
      <c r="O75" s="57">
        <f t="shared" si="11"/>
        <v>22.9</v>
      </c>
      <c r="P75" s="57">
        <f t="shared" ref="P75:P138" si="14">N75+O75</f>
        <v>134.13999999999999</v>
      </c>
      <c r="Q75" s="52"/>
      <c r="R75" s="71">
        <f t="shared" ref="R75:R138" si="15">P75+P75*3%-Q75</f>
        <v>138.16419999999999</v>
      </c>
      <c r="S75" s="78">
        <f>'март 2019'!W75</f>
        <v>-919</v>
      </c>
      <c r="T75" s="100">
        <f t="shared" si="12"/>
        <v>-780.83580000000006</v>
      </c>
      <c r="U75" s="71"/>
      <c r="V75" s="77"/>
      <c r="W75" s="52">
        <f t="shared" si="13"/>
        <v>-780.83580000000006</v>
      </c>
    </row>
    <row r="76" spans="1:23" ht="15" thickBot="1">
      <c r="A76" s="3">
        <v>1897162</v>
      </c>
      <c r="B76" s="83">
        <v>43400</v>
      </c>
      <c r="C76" s="4">
        <v>66</v>
      </c>
      <c r="D76" s="94">
        <v>11553</v>
      </c>
      <c r="E76" s="94">
        <v>6424</v>
      </c>
      <c r="F76" s="94">
        <v>4981</v>
      </c>
      <c r="G76" s="4" t="s">
        <v>9</v>
      </c>
      <c r="H76" s="40">
        <f>E76-'май 2018'!E78</f>
        <v>1365</v>
      </c>
      <c r="I76" s="42">
        <f>F76-'май 2018'!F78</f>
        <v>1007</v>
      </c>
      <c r="J76" s="51">
        <v>6273</v>
      </c>
      <c r="K76" s="51">
        <v>4881</v>
      </c>
      <c r="L76">
        <f t="shared" si="9"/>
        <v>151</v>
      </c>
      <c r="M76">
        <f t="shared" si="9"/>
        <v>100</v>
      </c>
      <c r="N76" s="57">
        <f t="shared" si="10"/>
        <v>933.18</v>
      </c>
      <c r="O76" s="57">
        <f t="shared" si="11"/>
        <v>229</v>
      </c>
      <c r="P76" s="57">
        <f t="shared" si="14"/>
        <v>1162.1799999999998</v>
      </c>
      <c r="Q76" s="52"/>
      <c r="R76" s="71">
        <f t="shared" si="15"/>
        <v>1197.0453999999997</v>
      </c>
      <c r="S76" s="78">
        <f>'март 2019'!W76</f>
        <v>-5000</v>
      </c>
      <c r="T76" s="100">
        <f t="shared" si="12"/>
        <v>-3802.9546</v>
      </c>
      <c r="U76" s="77"/>
      <c r="V76" s="77"/>
      <c r="W76" s="52">
        <f t="shared" si="13"/>
        <v>-3802.9546</v>
      </c>
    </row>
    <row r="77" spans="1:23" ht="15" thickBot="1">
      <c r="A77" s="3">
        <v>1897281</v>
      </c>
      <c r="B77" s="83">
        <v>43400</v>
      </c>
      <c r="C77" s="4">
        <v>67</v>
      </c>
      <c r="D77" s="94">
        <v>2487</v>
      </c>
      <c r="E77" s="94">
        <v>1601</v>
      </c>
      <c r="F77" s="94">
        <v>589</v>
      </c>
      <c r="G77" s="4" t="s">
        <v>9</v>
      </c>
      <c r="H77" s="40">
        <f>E77-'май 2018'!E79</f>
        <v>235</v>
      </c>
      <c r="I77" s="42">
        <f>F77-'май 2018'!F79</f>
        <v>110</v>
      </c>
      <c r="J77" s="51">
        <v>1585</v>
      </c>
      <c r="K77" s="51">
        <v>576</v>
      </c>
      <c r="L77">
        <f t="shared" si="9"/>
        <v>16</v>
      </c>
      <c r="M77">
        <f t="shared" si="9"/>
        <v>13</v>
      </c>
      <c r="N77" s="57">
        <f t="shared" si="10"/>
        <v>98.88</v>
      </c>
      <c r="O77" s="57">
        <f t="shared" si="11"/>
        <v>29.77</v>
      </c>
      <c r="P77" s="57">
        <f t="shared" si="14"/>
        <v>128.65</v>
      </c>
      <c r="Q77" s="52"/>
      <c r="R77" s="102">
        <f t="shared" si="15"/>
        <v>132.5095</v>
      </c>
      <c r="S77" s="104">
        <f>'март 2019'!W77</f>
        <v>25.049600000000002</v>
      </c>
      <c r="T77" s="97">
        <f t="shared" si="12"/>
        <v>157.5591</v>
      </c>
      <c r="U77" s="73">
        <v>158</v>
      </c>
      <c r="V77" s="77">
        <f>U77-T77</f>
        <v>0.44089999999999918</v>
      </c>
      <c r="W77" s="52">
        <f t="shared" si="13"/>
        <v>-0.44089999999999918</v>
      </c>
    </row>
    <row r="78" spans="1:23" ht="15" thickBot="1">
      <c r="A78" s="3">
        <v>1896605</v>
      </c>
      <c r="B78" s="83">
        <v>43400</v>
      </c>
      <c r="C78" s="4">
        <v>68</v>
      </c>
      <c r="D78" s="94">
        <v>1643</v>
      </c>
      <c r="E78" s="94">
        <v>1146</v>
      </c>
      <c r="F78" s="94">
        <v>448</v>
      </c>
      <c r="G78" s="4" t="s">
        <v>9</v>
      </c>
      <c r="H78" s="40">
        <f>E78-'май 2018'!E80</f>
        <v>145</v>
      </c>
      <c r="I78" s="42">
        <f>F78-'май 2018'!F80</f>
        <v>52</v>
      </c>
      <c r="J78" s="51">
        <v>1146</v>
      </c>
      <c r="K78" s="51">
        <v>448</v>
      </c>
      <c r="L78">
        <f t="shared" si="9"/>
        <v>0</v>
      </c>
      <c r="M78">
        <f t="shared" si="9"/>
        <v>0</v>
      </c>
      <c r="N78" s="57">
        <f t="shared" si="10"/>
        <v>0</v>
      </c>
      <c r="O78" s="57">
        <f t="shared" si="11"/>
        <v>0</v>
      </c>
      <c r="P78" s="57">
        <f t="shared" si="14"/>
        <v>0</v>
      </c>
      <c r="Q78" s="52"/>
      <c r="R78" s="71">
        <f t="shared" si="15"/>
        <v>0</v>
      </c>
      <c r="S78" s="78">
        <f>'март 2019'!W78</f>
        <v>238.51709999999997</v>
      </c>
      <c r="T78" s="71">
        <f t="shared" si="12"/>
        <v>238.51709999999997</v>
      </c>
      <c r="U78" s="77"/>
      <c r="V78" s="77"/>
      <c r="W78" s="52">
        <f t="shared" si="13"/>
        <v>238.51709999999997</v>
      </c>
    </row>
    <row r="79" spans="1:23" ht="15" thickBot="1">
      <c r="A79" s="3">
        <v>1897959</v>
      </c>
      <c r="B79" s="83">
        <v>43400</v>
      </c>
      <c r="C79" s="4">
        <v>69</v>
      </c>
      <c r="D79" s="94">
        <v>1017</v>
      </c>
      <c r="E79" s="94">
        <v>482</v>
      </c>
      <c r="F79" s="94">
        <v>535</v>
      </c>
      <c r="G79" s="4" t="s">
        <v>9</v>
      </c>
      <c r="H79" s="40">
        <f>E79-'май 2018'!E81</f>
        <v>16</v>
      </c>
      <c r="I79" s="42">
        <f>F79-'май 2018'!F81</f>
        <v>25</v>
      </c>
      <c r="J79" s="51">
        <v>482</v>
      </c>
      <c r="K79" s="51">
        <v>535</v>
      </c>
      <c r="L79">
        <f t="shared" si="9"/>
        <v>0</v>
      </c>
      <c r="M79">
        <f t="shared" si="9"/>
        <v>0</v>
      </c>
      <c r="N79" s="57">
        <f t="shared" si="10"/>
        <v>0</v>
      </c>
      <c r="O79" s="57">
        <f t="shared" si="11"/>
        <v>0</v>
      </c>
      <c r="P79" s="57">
        <f t="shared" si="14"/>
        <v>0</v>
      </c>
      <c r="Q79" s="52"/>
      <c r="R79" s="71">
        <f t="shared" si="15"/>
        <v>0</v>
      </c>
      <c r="S79" s="78">
        <f>'март 2019'!W79</f>
        <v>-2242.0751999999998</v>
      </c>
      <c r="T79" s="103">
        <f t="shared" si="12"/>
        <v>-2242.0751999999998</v>
      </c>
      <c r="U79" s="77"/>
      <c r="V79" s="77"/>
      <c r="W79" s="52">
        <f t="shared" si="13"/>
        <v>-2242.0751999999998</v>
      </c>
    </row>
    <row r="80" spans="1:23" ht="15" thickBot="1">
      <c r="A80" s="3">
        <v>1899086</v>
      </c>
      <c r="B80" s="83">
        <v>43400</v>
      </c>
      <c r="C80" s="4">
        <v>70</v>
      </c>
      <c r="D80" s="94">
        <v>24714</v>
      </c>
      <c r="E80" s="94">
        <v>16928</v>
      </c>
      <c r="F80" s="94">
        <v>8109</v>
      </c>
      <c r="G80" s="4" t="s">
        <v>9</v>
      </c>
      <c r="H80" s="40">
        <f>E80-'май 2018'!E82</f>
        <v>2308</v>
      </c>
      <c r="I80" s="42">
        <f>F80-'май 2018'!F82</f>
        <v>1071</v>
      </c>
      <c r="J80" s="51">
        <v>16695</v>
      </c>
      <c r="K80" s="51">
        <v>7975</v>
      </c>
      <c r="L80">
        <f t="shared" si="9"/>
        <v>233</v>
      </c>
      <c r="M80">
        <f t="shared" si="9"/>
        <v>134</v>
      </c>
      <c r="N80" s="57">
        <f t="shared" si="10"/>
        <v>1439.9399999999998</v>
      </c>
      <c r="O80" s="57">
        <f t="shared" si="11"/>
        <v>306.86</v>
      </c>
      <c r="P80" s="57">
        <f t="shared" si="14"/>
        <v>1746.7999999999997</v>
      </c>
      <c r="Q80" s="52"/>
      <c r="R80" s="102">
        <f t="shared" si="15"/>
        <v>1799.2039999999997</v>
      </c>
      <c r="S80" s="104">
        <f>'март 2019'!W80</f>
        <v>-2103.6634000000004</v>
      </c>
      <c r="T80" s="103">
        <f>R80+S80</f>
        <v>-304.45940000000064</v>
      </c>
      <c r="U80" s="95"/>
      <c r="V80" s="77"/>
      <c r="W80" s="52">
        <f t="shared" si="13"/>
        <v>-304.45940000000064</v>
      </c>
    </row>
    <row r="81" spans="1:23" ht="15" thickBot="1">
      <c r="A81" s="3">
        <v>1897136</v>
      </c>
      <c r="B81" s="83">
        <v>43400</v>
      </c>
      <c r="C81" s="4">
        <v>71</v>
      </c>
      <c r="D81" s="94">
        <v>31086</v>
      </c>
      <c r="E81" s="94">
        <v>19992</v>
      </c>
      <c r="F81" s="94">
        <v>11540</v>
      </c>
      <c r="G81" s="4" t="s">
        <v>9</v>
      </c>
      <c r="H81" s="40">
        <f>E81-'май 2018'!E83</f>
        <v>6837</v>
      </c>
      <c r="I81" s="42">
        <f>F81-'май 2018'!F83</f>
        <v>4065</v>
      </c>
      <c r="J81" s="51">
        <v>19554</v>
      </c>
      <c r="K81" s="51">
        <v>11278</v>
      </c>
      <c r="L81">
        <f t="shared" si="9"/>
        <v>438</v>
      </c>
      <c r="M81">
        <f t="shared" si="9"/>
        <v>262</v>
      </c>
      <c r="N81" s="57">
        <f t="shared" si="10"/>
        <v>2706.8399999999997</v>
      </c>
      <c r="O81" s="57">
        <f t="shared" si="11"/>
        <v>599.98</v>
      </c>
      <c r="P81" s="57">
        <f t="shared" si="14"/>
        <v>3306.8199999999997</v>
      </c>
      <c r="Q81" s="52"/>
      <c r="R81" s="102">
        <f t="shared" si="15"/>
        <v>3406.0245999999997</v>
      </c>
      <c r="S81" s="104">
        <f>'март 2019'!W81</f>
        <v>0.67219999999997526</v>
      </c>
      <c r="T81" s="96">
        <f>R81+S81</f>
        <v>3406.6967999999997</v>
      </c>
      <c r="U81" s="62">
        <v>3406.7</v>
      </c>
      <c r="V81" s="77"/>
      <c r="W81" s="52">
        <f t="shared" si="13"/>
        <v>-3.200000000106229E-3</v>
      </c>
    </row>
    <row r="82" spans="1:23" ht="15" thickBot="1">
      <c r="A82" s="3">
        <v>1898827</v>
      </c>
      <c r="B82" s="83">
        <v>43400</v>
      </c>
      <c r="C82" s="4">
        <v>72</v>
      </c>
      <c r="D82" s="94">
        <v>3971</v>
      </c>
      <c r="E82" s="94">
        <v>2343</v>
      </c>
      <c r="F82" s="94">
        <v>969</v>
      </c>
      <c r="G82" s="4" t="s">
        <v>9</v>
      </c>
      <c r="H82" s="40">
        <f>E82-'май 2018'!E84</f>
        <v>313</v>
      </c>
      <c r="I82" s="42">
        <f>F82-'май 2018'!F84</f>
        <v>135</v>
      </c>
      <c r="J82" s="51">
        <v>2343</v>
      </c>
      <c r="K82" s="51">
        <v>969</v>
      </c>
      <c r="L82">
        <f t="shared" si="9"/>
        <v>0</v>
      </c>
      <c r="M82">
        <f t="shared" si="9"/>
        <v>0</v>
      </c>
      <c r="N82" s="57">
        <f t="shared" si="10"/>
        <v>0</v>
      </c>
      <c r="O82" s="57">
        <f t="shared" si="11"/>
        <v>0</v>
      </c>
      <c r="P82" s="57">
        <f t="shared" si="14"/>
        <v>0</v>
      </c>
      <c r="Q82" s="52"/>
      <c r="R82" s="71">
        <f t="shared" si="15"/>
        <v>0</v>
      </c>
      <c r="S82" s="78">
        <f>'март 2019'!W82</f>
        <v>-46.251900000000006</v>
      </c>
      <c r="T82" s="72">
        <f t="shared" si="12"/>
        <v>-46.251900000000006</v>
      </c>
      <c r="U82" s="77"/>
      <c r="V82" s="77"/>
      <c r="W82" s="52">
        <f t="shared" si="13"/>
        <v>-46.251900000000006</v>
      </c>
    </row>
    <row r="83" spans="1:23" ht="15" thickBot="1">
      <c r="A83" s="3">
        <v>1894002</v>
      </c>
      <c r="B83" s="83">
        <v>43400</v>
      </c>
      <c r="C83" s="4">
        <v>73</v>
      </c>
      <c r="D83" s="94">
        <v>132</v>
      </c>
      <c r="E83" s="94">
        <v>94</v>
      </c>
      <c r="F83" s="94">
        <v>24</v>
      </c>
      <c r="G83" s="4" t="s">
        <v>9</v>
      </c>
      <c r="H83" s="40">
        <f>E83-'май 2018'!E85</f>
        <v>12</v>
      </c>
      <c r="I83" s="42">
        <f>F83-'май 2018'!F85</f>
        <v>4</v>
      </c>
      <c r="J83" s="51">
        <v>93</v>
      </c>
      <c r="K83" s="51">
        <v>24</v>
      </c>
      <c r="L83">
        <f t="shared" si="9"/>
        <v>1</v>
      </c>
      <c r="M83">
        <f t="shared" si="9"/>
        <v>0</v>
      </c>
      <c r="N83" s="57">
        <f t="shared" si="10"/>
        <v>6.18</v>
      </c>
      <c r="O83" s="57">
        <f t="shared" si="11"/>
        <v>0</v>
      </c>
      <c r="P83" s="57">
        <f t="shared" si="14"/>
        <v>6.18</v>
      </c>
      <c r="Q83" s="52"/>
      <c r="R83" s="71">
        <f t="shared" si="15"/>
        <v>6.3653999999999993</v>
      </c>
      <c r="S83" s="78">
        <f>'март 2019'!W83</f>
        <v>78.135800000000003</v>
      </c>
      <c r="T83" s="98">
        <f t="shared" si="12"/>
        <v>84.501199999999997</v>
      </c>
      <c r="U83" s="62">
        <v>84.5</v>
      </c>
      <c r="V83" s="77"/>
      <c r="W83" s="52">
        <f t="shared" si="13"/>
        <v>1.1999999999972033E-3</v>
      </c>
    </row>
    <row r="84" spans="1:23" ht="15" thickBot="1">
      <c r="A84" s="3">
        <v>1895005</v>
      </c>
      <c r="B84" s="83">
        <v>43400</v>
      </c>
      <c r="C84" s="4">
        <v>74</v>
      </c>
      <c r="D84" s="94">
        <v>4258</v>
      </c>
      <c r="E84" s="94">
        <v>3462</v>
      </c>
      <c r="F84" s="94">
        <v>775</v>
      </c>
      <c r="G84" s="4" t="s">
        <v>9</v>
      </c>
      <c r="H84" s="40">
        <f>E84-'май 2018'!E86</f>
        <v>519</v>
      </c>
      <c r="I84" s="42">
        <f>F84-'май 2018'!F86</f>
        <v>80</v>
      </c>
      <c r="J84" s="51">
        <v>3455</v>
      </c>
      <c r="K84" s="51">
        <v>775</v>
      </c>
      <c r="L84">
        <f t="shared" si="9"/>
        <v>7</v>
      </c>
      <c r="M84">
        <f t="shared" si="9"/>
        <v>0</v>
      </c>
      <c r="N84" s="57">
        <f t="shared" si="10"/>
        <v>43.26</v>
      </c>
      <c r="O84" s="57">
        <f t="shared" si="11"/>
        <v>0</v>
      </c>
      <c r="P84" s="57">
        <f t="shared" si="14"/>
        <v>43.26</v>
      </c>
      <c r="Q84" s="52"/>
      <c r="R84" s="71">
        <f t="shared" si="15"/>
        <v>44.5578</v>
      </c>
      <c r="S84" s="78">
        <f>'март 2019'!W84</f>
        <v>107.28479999999999</v>
      </c>
      <c r="T84" s="77">
        <f t="shared" si="12"/>
        <v>151.8426</v>
      </c>
      <c r="U84" s="77"/>
      <c r="V84" s="77"/>
      <c r="W84" s="52">
        <f t="shared" si="13"/>
        <v>151.8426</v>
      </c>
    </row>
    <row r="85" spans="1:23" ht="15" thickBot="1">
      <c r="A85" s="3">
        <v>1895262</v>
      </c>
      <c r="B85" s="83">
        <v>43400</v>
      </c>
      <c r="C85" s="4">
        <v>75</v>
      </c>
      <c r="D85" s="94">
        <v>10904</v>
      </c>
      <c r="E85" s="94">
        <v>6869</v>
      </c>
      <c r="F85" s="94">
        <v>4028</v>
      </c>
      <c r="G85" s="4" t="s">
        <v>9</v>
      </c>
      <c r="H85" s="40">
        <f>E85-'май 2018'!E87</f>
        <v>909</v>
      </c>
      <c r="I85" s="42">
        <f>F85-'май 2018'!F87</f>
        <v>573</v>
      </c>
      <c r="J85" s="51">
        <v>6790</v>
      </c>
      <c r="K85" s="51">
        <v>3990</v>
      </c>
      <c r="L85">
        <f t="shared" ref="L85:M116" si="16">E85-J85</f>
        <v>79</v>
      </c>
      <c r="M85">
        <f t="shared" si="16"/>
        <v>38</v>
      </c>
      <c r="N85" s="57">
        <f t="shared" si="10"/>
        <v>488.21999999999997</v>
      </c>
      <c r="O85" s="57">
        <f t="shared" si="11"/>
        <v>87.02</v>
      </c>
      <c r="P85" s="57">
        <f t="shared" si="14"/>
        <v>575.24</v>
      </c>
      <c r="Q85" s="52"/>
      <c r="R85" s="102">
        <f t="shared" si="15"/>
        <v>592.49720000000002</v>
      </c>
      <c r="S85" s="104">
        <f>'март 2019'!W85</f>
        <v>1.1799999999880129E-2</v>
      </c>
      <c r="T85" s="97">
        <f t="shared" si="12"/>
        <v>592.5089999999999</v>
      </c>
      <c r="U85" s="73">
        <v>592.51</v>
      </c>
      <c r="V85" s="77"/>
      <c r="W85" s="52">
        <f t="shared" si="13"/>
        <v>-1.00000000009004E-3</v>
      </c>
    </row>
    <row r="86" spans="1:23" ht="15" thickBot="1">
      <c r="A86" s="3">
        <v>1897097</v>
      </c>
      <c r="B86" s="83">
        <v>43400</v>
      </c>
      <c r="C86" s="4">
        <v>76</v>
      </c>
      <c r="D86" s="94">
        <v>3553</v>
      </c>
      <c r="E86" s="94">
        <v>2030</v>
      </c>
      <c r="F86" s="94">
        <v>1210</v>
      </c>
      <c r="G86" s="4" t="s">
        <v>9</v>
      </c>
      <c r="H86" s="40">
        <f>E86-'май 2018'!E88</f>
        <v>193</v>
      </c>
      <c r="I86" s="42">
        <f>F86-'май 2018'!F88</f>
        <v>101</v>
      </c>
      <c r="J86" s="51">
        <v>2030</v>
      </c>
      <c r="K86" s="51">
        <v>1210</v>
      </c>
      <c r="L86">
        <f t="shared" si="16"/>
        <v>0</v>
      </c>
      <c r="M86">
        <f t="shared" si="16"/>
        <v>0</v>
      </c>
      <c r="N86" s="57">
        <f t="shared" si="10"/>
        <v>0</v>
      </c>
      <c r="O86" s="57">
        <f t="shared" si="11"/>
        <v>0</v>
      </c>
      <c r="P86" s="57">
        <f t="shared" si="14"/>
        <v>0</v>
      </c>
      <c r="Q86" s="52"/>
      <c r="R86" s="71">
        <f t="shared" si="15"/>
        <v>0</v>
      </c>
      <c r="S86" s="78">
        <f>'март 2019'!W86</f>
        <v>99.013899999999992</v>
      </c>
      <c r="T86" s="77">
        <f t="shared" si="12"/>
        <v>99.013899999999992</v>
      </c>
      <c r="U86" s="77"/>
      <c r="V86" s="77"/>
      <c r="W86" s="52">
        <f t="shared" si="13"/>
        <v>99.013899999999992</v>
      </c>
    </row>
    <row r="87" spans="1:23" ht="15" thickBot="1">
      <c r="A87" s="3">
        <v>1899921</v>
      </c>
      <c r="B87" s="83">
        <v>43400</v>
      </c>
      <c r="C87" s="4">
        <v>77</v>
      </c>
      <c r="D87" s="94">
        <v>25540</v>
      </c>
      <c r="E87" s="94">
        <v>14133</v>
      </c>
      <c r="F87" s="94">
        <v>9598</v>
      </c>
      <c r="G87" s="4" t="s">
        <v>9</v>
      </c>
      <c r="H87" s="40">
        <f>E87-'май 2018'!E89</f>
        <v>1045</v>
      </c>
      <c r="I87" s="42">
        <f>F87-'май 2018'!F89</f>
        <v>709</v>
      </c>
      <c r="J87" s="51">
        <v>14133</v>
      </c>
      <c r="K87" s="51">
        <v>9598</v>
      </c>
      <c r="L87">
        <f t="shared" si="16"/>
        <v>0</v>
      </c>
      <c r="M87">
        <f t="shared" si="16"/>
        <v>0</v>
      </c>
      <c r="N87" s="57">
        <f t="shared" si="10"/>
        <v>0</v>
      </c>
      <c r="O87" s="57">
        <f t="shared" si="11"/>
        <v>0</v>
      </c>
      <c r="P87" s="57">
        <f t="shared" si="14"/>
        <v>0</v>
      </c>
      <c r="Q87" s="52"/>
      <c r="R87" s="71">
        <f t="shared" si="15"/>
        <v>0</v>
      </c>
      <c r="S87" s="78">
        <f>'март 2019'!W87</f>
        <v>8643.5231000000003</v>
      </c>
      <c r="T87" s="95">
        <f t="shared" si="12"/>
        <v>8643.5231000000003</v>
      </c>
      <c r="U87" s="77"/>
      <c r="V87" s="77"/>
      <c r="W87" s="52">
        <f t="shared" si="13"/>
        <v>8643.5231000000003</v>
      </c>
    </row>
    <row r="88" spans="1:23" ht="15" thickBot="1">
      <c r="A88" s="3">
        <v>5039191</v>
      </c>
      <c r="B88" s="83">
        <v>43400</v>
      </c>
      <c r="C88" s="4">
        <v>78</v>
      </c>
      <c r="D88" s="94">
        <v>9764</v>
      </c>
      <c r="E88" s="94">
        <v>2344</v>
      </c>
      <c r="F88" s="94">
        <v>1028</v>
      </c>
      <c r="G88" s="4" t="s">
        <v>16</v>
      </c>
      <c r="H88" s="40">
        <f>E88-'май 2018'!E90</f>
        <v>211</v>
      </c>
      <c r="I88" s="42">
        <f>F88-'май 2018'!F90</f>
        <v>169</v>
      </c>
      <c r="J88" s="51">
        <v>2344</v>
      </c>
      <c r="K88" s="51">
        <v>1028</v>
      </c>
      <c r="L88">
        <f t="shared" si="16"/>
        <v>0</v>
      </c>
      <c r="M88">
        <f t="shared" si="16"/>
        <v>0</v>
      </c>
      <c r="N88" s="57">
        <f t="shared" si="10"/>
        <v>0</v>
      </c>
      <c r="O88" s="57">
        <f t="shared" si="11"/>
        <v>0</v>
      </c>
      <c r="P88" s="57">
        <f t="shared" si="14"/>
        <v>0</v>
      </c>
      <c r="Q88" s="52"/>
      <c r="R88" s="71">
        <f t="shared" si="15"/>
        <v>0</v>
      </c>
      <c r="S88" s="78">
        <f>'март 2019'!W88</f>
        <v>3219.1516999999999</v>
      </c>
      <c r="T88" s="88">
        <f t="shared" si="12"/>
        <v>3219.1516999999999</v>
      </c>
      <c r="U88" s="77"/>
      <c r="V88" s="77"/>
      <c r="W88" s="52">
        <f t="shared" si="13"/>
        <v>3219.1516999999999</v>
      </c>
    </row>
    <row r="89" spans="1:23" ht="15" thickBot="1">
      <c r="A89" s="3">
        <v>1849142</v>
      </c>
      <c r="B89" s="83">
        <v>43400</v>
      </c>
      <c r="C89" s="4">
        <v>79</v>
      </c>
      <c r="D89" s="94">
        <v>42658</v>
      </c>
      <c r="E89" s="94">
        <v>24393</v>
      </c>
      <c r="F89" s="94">
        <v>16655</v>
      </c>
      <c r="G89" s="4" t="s">
        <v>9</v>
      </c>
      <c r="H89" s="40">
        <f>E89-'май 2018'!E91</f>
        <v>2043</v>
      </c>
      <c r="I89" s="42">
        <f>F89-'май 2018'!F91</f>
        <v>1408</v>
      </c>
      <c r="J89" s="51">
        <v>24283</v>
      </c>
      <c r="K89" s="51">
        <v>16606</v>
      </c>
      <c r="L89">
        <f t="shared" si="16"/>
        <v>110</v>
      </c>
      <c r="M89">
        <f t="shared" si="16"/>
        <v>49</v>
      </c>
      <c r="N89" s="57">
        <f t="shared" si="10"/>
        <v>679.8</v>
      </c>
      <c r="O89" s="57">
        <f t="shared" si="11"/>
        <v>112.21000000000001</v>
      </c>
      <c r="P89" s="57">
        <f t="shared" si="14"/>
        <v>792.01</v>
      </c>
      <c r="Q89" s="52"/>
      <c r="R89" s="102">
        <f t="shared" si="15"/>
        <v>815.77030000000002</v>
      </c>
      <c r="S89" s="104">
        <f>'март 2019'!W89</f>
        <v>0</v>
      </c>
      <c r="T89" s="96">
        <f t="shared" si="12"/>
        <v>815.77030000000002</v>
      </c>
      <c r="U89" s="62">
        <v>815.77</v>
      </c>
      <c r="V89" s="77"/>
      <c r="W89" s="52">
        <f t="shared" si="13"/>
        <v>3.0000000003838068E-4</v>
      </c>
    </row>
    <row r="90" spans="1:23" ht="15" thickBot="1">
      <c r="A90" s="3">
        <v>1847675</v>
      </c>
      <c r="B90" s="83">
        <v>43400.625</v>
      </c>
      <c r="C90" s="106">
        <v>80</v>
      </c>
      <c r="D90" s="107">
        <v>263</v>
      </c>
      <c r="E90" s="107">
        <v>155</v>
      </c>
      <c r="F90" s="107">
        <v>37</v>
      </c>
      <c r="G90" s="106" t="s">
        <v>9</v>
      </c>
      <c r="H90" s="109">
        <f>E90-'май 2018'!E92</f>
        <v>2</v>
      </c>
      <c r="I90" s="110">
        <f>F90-'май 2018'!F92</f>
        <v>0</v>
      </c>
      <c r="J90" s="118">
        <v>155</v>
      </c>
      <c r="K90" s="118">
        <v>37</v>
      </c>
      <c r="L90" s="112">
        <f t="shared" si="16"/>
        <v>0</v>
      </c>
      <c r="M90" s="112">
        <f t="shared" si="16"/>
        <v>0</v>
      </c>
      <c r="N90" s="81">
        <f t="shared" si="10"/>
        <v>0</v>
      </c>
      <c r="O90" s="81">
        <f t="shared" si="11"/>
        <v>0</v>
      </c>
      <c r="P90" s="81">
        <f t="shared" si="14"/>
        <v>0</v>
      </c>
      <c r="Q90" s="70"/>
      <c r="R90" s="81">
        <f t="shared" si="15"/>
        <v>0</v>
      </c>
      <c r="S90" s="119">
        <f>'март 2019'!W90</f>
        <v>6.3653999999999993</v>
      </c>
      <c r="T90" s="70">
        <f t="shared" si="12"/>
        <v>6.3653999999999993</v>
      </c>
      <c r="U90" s="77"/>
      <c r="V90" s="77"/>
      <c r="W90" s="52">
        <f t="shared" si="13"/>
        <v>6.3653999999999993</v>
      </c>
    </row>
    <row r="91" spans="1:23" ht="15" thickBot="1">
      <c r="A91" s="3">
        <v>1900131</v>
      </c>
      <c r="B91" s="83">
        <v>43400</v>
      </c>
      <c r="C91" s="4">
        <v>81</v>
      </c>
      <c r="D91" s="94">
        <v>1565</v>
      </c>
      <c r="E91" s="94">
        <v>1281</v>
      </c>
      <c r="F91" s="94">
        <v>261</v>
      </c>
      <c r="G91" s="4" t="s">
        <v>9</v>
      </c>
      <c r="H91" s="40">
        <f>E91-'май 2018'!E93</f>
        <v>152</v>
      </c>
      <c r="I91" s="42">
        <f>F91-'май 2018'!F93</f>
        <v>29</v>
      </c>
      <c r="J91" s="51">
        <v>1275</v>
      </c>
      <c r="K91" s="51">
        <v>260</v>
      </c>
      <c r="L91">
        <f t="shared" si="16"/>
        <v>6</v>
      </c>
      <c r="M91">
        <f t="shared" si="16"/>
        <v>1</v>
      </c>
      <c r="N91" s="57">
        <f t="shared" si="10"/>
        <v>37.08</v>
      </c>
      <c r="O91" s="57">
        <f t="shared" si="11"/>
        <v>2.29</v>
      </c>
      <c r="P91" s="57">
        <f t="shared" si="14"/>
        <v>39.369999999999997</v>
      </c>
      <c r="Q91" s="52"/>
      <c r="R91" s="71">
        <f t="shared" si="15"/>
        <v>40.551099999999998</v>
      </c>
      <c r="S91" s="78">
        <f>'март 2019'!W91</f>
        <v>100.88850000000001</v>
      </c>
      <c r="T91" s="77">
        <f t="shared" si="12"/>
        <v>141.43960000000001</v>
      </c>
      <c r="U91" s="77"/>
      <c r="V91" s="77"/>
      <c r="W91" s="52">
        <f t="shared" si="13"/>
        <v>141.43960000000001</v>
      </c>
    </row>
    <row r="92" spans="1:23" ht="15" thickBot="1">
      <c r="A92" s="3">
        <v>1898572</v>
      </c>
      <c r="B92" s="83">
        <v>43400</v>
      </c>
      <c r="C92" s="4">
        <v>82</v>
      </c>
      <c r="D92" s="94">
        <v>304</v>
      </c>
      <c r="E92" s="94">
        <v>262</v>
      </c>
      <c r="F92" s="94">
        <v>10</v>
      </c>
      <c r="G92" s="4" t="s">
        <v>9</v>
      </c>
      <c r="H92" s="40">
        <f>E92-'май 2018'!E94</f>
        <v>19</v>
      </c>
      <c r="I92" s="42">
        <f>F92-'май 2018'!F94</f>
        <v>1</v>
      </c>
      <c r="J92" s="51">
        <v>261</v>
      </c>
      <c r="K92" s="51">
        <v>10</v>
      </c>
      <c r="L92">
        <f t="shared" si="16"/>
        <v>1</v>
      </c>
      <c r="M92">
        <f t="shared" si="16"/>
        <v>0</v>
      </c>
      <c r="N92" s="57">
        <f t="shared" si="10"/>
        <v>6.18</v>
      </c>
      <c r="O92" s="57">
        <f t="shared" si="11"/>
        <v>0</v>
      </c>
      <c r="P92" s="57">
        <f t="shared" si="14"/>
        <v>6.18</v>
      </c>
      <c r="Q92" s="52"/>
      <c r="R92" s="71">
        <f t="shared" si="15"/>
        <v>6.3653999999999993</v>
      </c>
      <c r="S92" s="78">
        <f>'март 2019'!W92</f>
        <v>83.728700000000003</v>
      </c>
      <c r="T92" s="77">
        <f t="shared" si="12"/>
        <v>90.094099999999997</v>
      </c>
      <c r="U92" s="77"/>
      <c r="V92" s="77"/>
      <c r="W92" s="52">
        <f t="shared" si="13"/>
        <v>90.094099999999997</v>
      </c>
    </row>
    <row r="93" spans="1:23" ht="15" thickBot="1">
      <c r="A93" s="3">
        <v>1892292</v>
      </c>
      <c r="B93" s="83">
        <v>43400</v>
      </c>
      <c r="C93" s="63">
        <v>83</v>
      </c>
      <c r="D93" s="94">
        <v>8164</v>
      </c>
      <c r="E93" s="94">
        <v>5464</v>
      </c>
      <c r="F93" s="94">
        <v>2423</v>
      </c>
      <c r="G93" s="4" t="s">
        <v>9</v>
      </c>
      <c r="H93" s="40">
        <f>E93-'май 2018'!E95</f>
        <v>578</v>
      </c>
      <c r="I93" s="42">
        <f>F93-'май 2018'!F95</f>
        <v>251</v>
      </c>
      <c r="J93" s="51">
        <v>5444</v>
      </c>
      <c r="K93" s="51">
        <v>2420</v>
      </c>
      <c r="L93">
        <f t="shared" si="16"/>
        <v>20</v>
      </c>
      <c r="M93">
        <f t="shared" si="16"/>
        <v>3</v>
      </c>
      <c r="N93" s="57">
        <f t="shared" si="10"/>
        <v>123.6</v>
      </c>
      <c r="O93" s="57">
        <f t="shared" si="11"/>
        <v>6.87</v>
      </c>
      <c r="P93" s="57">
        <f t="shared" si="14"/>
        <v>130.47</v>
      </c>
      <c r="Q93" s="52"/>
      <c r="R93" s="71">
        <f t="shared" si="15"/>
        <v>134.38409999999999</v>
      </c>
      <c r="S93" s="78">
        <f>'март 2019'!W93</f>
        <v>6.3653999999999993</v>
      </c>
      <c r="T93" s="95">
        <f t="shared" si="12"/>
        <v>140.74949999999998</v>
      </c>
      <c r="U93" s="77"/>
      <c r="V93" s="77"/>
      <c r="W93" s="52">
        <f t="shared" si="13"/>
        <v>140.74949999999998</v>
      </c>
    </row>
    <row r="94" spans="1:23" ht="15" thickBot="1">
      <c r="A94" s="3">
        <v>1892681</v>
      </c>
      <c r="B94" s="83">
        <v>43400</v>
      </c>
      <c r="C94" s="63">
        <v>84</v>
      </c>
      <c r="D94" s="94">
        <v>1</v>
      </c>
      <c r="E94" s="94">
        <v>0</v>
      </c>
      <c r="F94" s="94">
        <v>0</v>
      </c>
      <c r="G94" s="4" t="s">
        <v>9</v>
      </c>
      <c r="H94" s="40">
        <f>E94-'май 2018'!E96</f>
        <v>0</v>
      </c>
      <c r="I94" s="42">
        <f>F94-'май 2018'!F96</f>
        <v>0</v>
      </c>
      <c r="J94" s="51">
        <v>0</v>
      </c>
      <c r="K94" s="51">
        <v>0</v>
      </c>
      <c r="L94">
        <f t="shared" si="16"/>
        <v>0</v>
      </c>
      <c r="M94">
        <f t="shared" si="16"/>
        <v>0</v>
      </c>
      <c r="N94" s="57">
        <f t="shared" si="10"/>
        <v>0</v>
      </c>
      <c r="O94" s="57">
        <f t="shared" si="11"/>
        <v>0</v>
      </c>
      <c r="P94" s="57">
        <f t="shared" si="14"/>
        <v>0</v>
      </c>
      <c r="Q94" s="52"/>
      <c r="R94" s="71">
        <f t="shared" si="15"/>
        <v>0</v>
      </c>
      <c r="S94" s="78">
        <f>'март 2019'!W94</f>
        <v>0</v>
      </c>
      <c r="T94" s="95">
        <f t="shared" si="12"/>
        <v>0</v>
      </c>
      <c r="U94" s="77"/>
      <c r="V94" s="77"/>
      <c r="W94" s="52">
        <f t="shared" si="13"/>
        <v>0</v>
      </c>
    </row>
    <row r="95" spans="1:23" ht="15" thickBot="1">
      <c r="A95" s="3">
        <v>1899849</v>
      </c>
      <c r="B95" s="83">
        <v>43400</v>
      </c>
      <c r="C95" s="4">
        <v>85</v>
      </c>
      <c r="D95" s="94">
        <v>7302</v>
      </c>
      <c r="E95" s="94">
        <v>3567</v>
      </c>
      <c r="F95" s="94">
        <v>3573</v>
      </c>
      <c r="G95" s="4" t="s">
        <v>9</v>
      </c>
      <c r="H95" s="40">
        <f>E95-'май 2018'!E97</f>
        <v>340</v>
      </c>
      <c r="I95" s="42">
        <f>F95-'май 2018'!F97</f>
        <v>175</v>
      </c>
      <c r="J95" s="51">
        <v>3554</v>
      </c>
      <c r="K95" s="51">
        <v>3568</v>
      </c>
      <c r="L95">
        <f t="shared" si="16"/>
        <v>13</v>
      </c>
      <c r="M95">
        <f t="shared" si="16"/>
        <v>5</v>
      </c>
      <c r="N95" s="57">
        <f t="shared" si="10"/>
        <v>80.34</v>
      </c>
      <c r="O95" s="57">
        <f t="shared" si="11"/>
        <v>11.45</v>
      </c>
      <c r="P95" s="57">
        <f t="shared" si="14"/>
        <v>91.79</v>
      </c>
      <c r="Q95" s="52"/>
      <c r="R95" s="71">
        <f t="shared" si="15"/>
        <v>94.543700000000001</v>
      </c>
      <c r="S95" s="78">
        <f>'март 2019'!W95</f>
        <v>501.18770000000001</v>
      </c>
      <c r="T95" s="77">
        <f t="shared" si="12"/>
        <v>595.73140000000001</v>
      </c>
      <c r="U95" s="77"/>
      <c r="V95" s="77"/>
      <c r="W95" s="52">
        <f t="shared" si="13"/>
        <v>595.73140000000001</v>
      </c>
    </row>
    <row r="96" spans="1:23" ht="15" thickBot="1">
      <c r="A96" s="3">
        <v>1899104</v>
      </c>
      <c r="B96" s="83">
        <v>43400</v>
      </c>
      <c r="C96" s="4">
        <v>86</v>
      </c>
      <c r="D96" s="94">
        <v>2690</v>
      </c>
      <c r="E96" s="94">
        <v>1978</v>
      </c>
      <c r="F96" s="94">
        <v>299</v>
      </c>
      <c r="G96" s="4" t="s">
        <v>9</v>
      </c>
      <c r="H96" s="40">
        <f>E96-'май 2018'!E98</f>
        <v>134</v>
      </c>
      <c r="I96" s="42">
        <f>F96-'май 2018'!F98</f>
        <v>35</v>
      </c>
      <c r="J96" s="51">
        <v>1978</v>
      </c>
      <c r="K96" s="51">
        <v>299</v>
      </c>
      <c r="L96">
        <f t="shared" si="16"/>
        <v>0</v>
      </c>
      <c r="M96">
        <f t="shared" si="16"/>
        <v>0</v>
      </c>
      <c r="N96" s="57">
        <f t="shared" si="10"/>
        <v>0</v>
      </c>
      <c r="O96" s="57">
        <f t="shared" si="11"/>
        <v>0</v>
      </c>
      <c r="P96" s="57">
        <f t="shared" si="14"/>
        <v>0</v>
      </c>
      <c r="Q96" s="52"/>
      <c r="R96" s="71">
        <f t="shared" si="15"/>
        <v>0</v>
      </c>
      <c r="S96" s="78">
        <f>'март 2019'!W96</f>
        <v>386.83709999999996</v>
      </c>
      <c r="T96" s="77">
        <f t="shared" si="12"/>
        <v>386.83709999999996</v>
      </c>
      <c r="U96" s="77"/>
      <c r="V96" s="77"/>
      <c r="W96" s="52">
        <f t="shared" si="13"/>
        <v>386.83709999999996</v>
      </c>
    </row>
    <row r="97" spans="1:23" ht="15" thickBot="1">
      <c r="A97" s="3">
        <v>1889774</v>
      </c>
      <c r="B97" s="83">
        <v>43400</v>
      </c>
      <c r="C97" s="4">
        <v>87</v>
      </c>
      <c r="D97" s="94">
        <v>348</v>
      </c>
      <c r="E97" s="94">
        <v>198</v>
      </c>
      <c r="F97" s="94">
        <v>97</v>
      </c>
      <c r="G97" s="4" t="s">
        <v>9</v>
      </c>
      <c r="H97" s="40">
        <f>E97-'май 2018'!E99</f>
        <v>17</v>
      </c>
      <c r="I97" s="42">
        <f>F97-'май 2018'!F99</f>
        <v>9</v>
      </c>
      <c r="J97" s="51">
        <v>197</v>
      </c>
      <c r="K97" s="51">
        <v>97</v>
      </c>
      <c r="L97">
        <f t="shared" si="16"/>
        <v>1</v>
      </c>
      <c r="M97">
        <f t="shared" si="16"/>
        <v>0</v>
      </c>
      <c r="N97" s="57">
        <f t="shared" si="10"/>
        <v>6.18</v>
      </c>
      <c r="O97" s="57">
        <f t="shared" si="11"/>
        <v>0</v>
      </c>
      <c r="P97" s="57">
        <f t="shared" si="14"/>
        <v>6.18</v>
      </c>
      <c r="Q97" s="52"/>
      <c r="R97" s="71">
        <f t="shared" si="15"/>
        <v>6.3653999999999993</v>
      </c>
      <c r="S97" s="78">
        <f>'март 2019'!W97</f>
        <v>77.064599999999999</v>
      </c>
      <c r="T97" s="77">
        <f t="shared" si="12"/>
        <v>83.429999999999993</v>
      </c>
      <c r="U97" s="77"/>
      <c r="V97" s="77"/>
      <c r="W97" s="52">
        <f t="shared" si="13"/>
        <v>83.429999999999993</v>
      </c>
    </row>
    <row r="98" spans="1:23" ht="15" thickBot="1">
      <c r="A98" s="3">
        <v>1898261</v>
      </c>
      <c r="B98" s="83">
        <v>43400</v>
      </c>
      <c r="C98" s="4">
        <v>88</v>
      </c>
      <c r="D98" s="94">
        <v>7618</v>
      </c>
      <c r="E98" s="94">
        <v>4532</v>
      </c>
      <c r="F98" s="94">
        <v>2704</v>
      </c>
      <c r="G98" s="4" t="s">
        <v>9</v>
      </c>
      <c r="H98" s="40">
        <f>E98-'май 2018'!E100</f>
        <v>644</v>
      </c>
      <c r="I98" s="42">
        <f>F98-'май 2018'!F100</f>
        <v>273</v>
      </c>
      <c r="J98" s="51">
        <v>4532</v>
      </c>
      <c r="K98" s="51">
        <v>2704</v>
      </c>
      <c r="L98">
        <f t="shared" si="16"/>
        <v>0</v>
      </c>
      <c r="M98">
        <f t="shared" si="16"/>
        <v>0</v>
      </c>
      <c r="N98" s="57">
        <f t="shared" si="10"/>
        <v>0</v>
      </c>
      <c r="O98" s="57">
        <f t="shared" si="11"/>
        <v>0</v>
      </c>
      <c r="P98" s="57">
        <f t="shared" si="14"/>
        <v>0</v>
      </c>
      <c r="Q98" s="52"/>
      <c r="R98" s="71">
        <f t="shared" si="15"/>
        <v>0</v>
      </c>
      <c r="S98" s="78">
        <f>'март 2019'!W98</f>
        <v>737.80139999999983</v>
      </c>
      <c r="T98" s="71">
        <f t="shared" si="12"/>
        <v>737.80139999999983</v>
      </c>
      <c r="U98" s="77"/>
      <c r="V98" s="77"/>
      <c r="W98" s="52">
        <f t="shared" si="13"/>
        <v>737.80139999999983</v>
      </c>
    </row>
    <row r="99" spans="1:23" ht="15" thickBot="1">
      <c r="A99" s="3">
        <v>1898826</v>
      </c>
      <c r="B99" s="83">
        <v>43400</v>
      </c>
      <c r="C99" s="4">
        <v>89</v>
      </c>
      <c r="D99" s="94">
        <v>12277</v>
      </c>
      <c r="E99" s="94">
        <v>8028</v>
      </c>
      <c r="F99" s="94">
        <v>3269</v>
      </c>
      <c r="G99" s="4" t="s">
        <v>9</v>
      </c>
      <c r="H99" s="40">
        <f>E99-'май 2018'!E101</f>
        <v>1147</v>
      </c>
      <c r="I99" s="42">
        <f>F99-'май 2018'!F101</f>
        <v>418</v>
      </c>
      <c r="J99" s="51">
        <v>7981</v>
      </c>
      <c r="K99" s="51">
        <v>3263</v>
      </c>
      <c r="L99">
        <f t="shared" si="16"/>
        <v>47</v>
      </c>
      <c r="M99">
        <f t="shared" si="16"/>
        <v>6</v>
      </c>
      <c r="N99" s="57">
        <f t="shared" si="10"/>
        <v>290.45999999999998</v>
      </c>
      <c r="O99" s="57">
        <f t="shared" si="11"/>
        <v>13.74</v>
      </c>
      <c r="P99" s="57">
        <f t="shared" si="14"/>
        <v>304.2</v>
      </c>
      <c r="Q99" s="52"/>
      <c r="R99" s="71">
        <f t="shared" si="15"/>
        <v>313.32599999999996</v>
      </c>
      <c r="S99" s="78">
        <f>'март 2019'!W99</f>
        <v>-2940.3485999999998</v>
      </c>
      <c r="T99" s="100">
        <f t="shared" si="12"/>
        <v>-2627.0225999999998</v>
      </c>
      <c r="U99" s="77"/>
      <c r="V99" s="77"/>
      <c r="W99" s="52">
        <f t="shared" si="13"/>
        <v>-2627.0225999999998</v>
      </c>
    </row>
    <row r="100" spans="1:23" ht="15" thickBot="1">
      <c r="A100" s="3">
        <v>1898836</v>
      </c>
      <c r="B100" s="83">
        <v>43400</v>
      </c>
      <c r="C100" s="4">
        <v>90</v>
      </c>
      <c r="D100" s="94">
        <v>3272</v>
      </c>
      <c r="E100" s="94">
        <v>2117</v>
      </c>
      <c r="F100" s="94">
        <v>1074</v>
      </c>
      <c r="G100" s="4" t="s">
        <v>9</v>
      </c>
      <c r="H100" s="40">
        <f>E100-'май 2018'!E102</f>
        <v>0</v>
      </c>
      <c r="I100" s="42">
        <f>F100-'май 2018'!F102</f>
        <v>0</v>
      </c>
      <c r="J100" s="51">
        <v>2117</v>
      </c>
      <c r="K100" s="51">
        <v>1074</v>
      </c>
      <c r="L100">
        <f t="shared" si="16"/>
        <v>0</v>
      </c>
      <c r="M100">
        <f t="shared" si="16"/>
        <v>0</v>
      </c>
      <c r="N100" s="57">
        <f t="shared" si="10"/>
        <v>0</v>
      </c>
      <c r="O100" s="57">
        <f t="shared" si="11"/>
        <v>0</v>
      </c>
      <c r="P100" s="57">
        <f t="shared" si="14"/>
        <v>0</v>
      </c>
      <c r="Q100" s="52"/>
      <c r="R100" s="71">
        <f t="shared" si="15"/>
        <v>0</v>
      </c>
      <c r="S100" s="78">
        <f>'март 2019'!W100</f>
        <v>0</v>
      </c>
      <c r="T100" s="77">
        <f t="shared" si="12"/>
        <v>0</v>
      </c>
      <c r="U100" s="77"/>
      <c r="V100" s="77"/>
      <c r="W100" s="52">
        <f t="shared" si="13"/>
        <v>0</v>
      </c>
    </row>
    <row r="101" spans="1:23" ht="15" thickBot="1">
      <c r="A101" s="3">
        <v>1897224</v>
      </c>
      <c r="B101" s="83">
        <v>43400</v>
      </c>
      <c r="C101" s="4">
        <v>91</v>
      </c>
      <c r="D101" s="94">
        <v>10294</v>
      </c>
      <c r="E101" s="94">
        <v>6240</v>
      </c>
      <c r="F101" s="94">
        <v>3955</v>
      </c>
      <c r="G101" s="4" t="s">
        <v>9</v>
      </c>
      <c r="H101" s="40">
        <f>E101-'май 2018'!E103</f>
        <v>448</v>
      </c>
      <c r="I101" s="42">
        <f>F101-'май 2018'!F103</f>
        <v>176</v>
      </c>
      <c r="J101" s="51">
        <v>6219</v>
      </c>
      <c r="K101" s="51">
        <v>3950</v>
      </c>
      <c r="L101">
        <f t="shared" si="16"/>
        <v>21</v>
      </c>
      <c r="M101">
        <f t="shared" si="16"/>
        <v>5</v>
      </c>
      <c r="N101" s="57">
        <f t="shared" si="10"/>
        <v>129.78</v>
      </c>
      <c r="O101" s="57">
        <f t="shared" si="11"/>
        <v>11.45</v>
      </c>
      <c r="P101" s="57">
        <f t="shared" si="14"/>
        <v>141.22999999999999</v>
      </c>
      <c r="Q101" s="52"/>
      <c r="R101" s="71">
        <f>P101+P101*3%-Q101</f>
        <v>145.46689999999998</v>
      </c>
      <c r="S101" s="78">
        <f>'март 2019'!W101</f>
        <v>-647.68209999999988</v>
      </c>
      <c r="T101" s="100">
        <f t="shared" si="12"/>
        <v>-502.21519999999987</v>
      </c>
      <c r="U101" s="62">
        <v>3000</v>
      </c>
      <c r="V101" s="77">
        <f>U101-T101</f>
        <v>3502.2151999999996</v>
      </c>
      <c r="W101" s="52">
        <f t="shared" si="13"/>
        <v>-3502.2151999999996</v>
      </c>
    </row>
    <row r="102" spans="1:23" ht="27" thickBot="1">
      <c r="A102" s="34">
        <v>1898075</v>
      </c>
      <c r="B102" s="83">
        <v>43400</v>
      </c>
      <c r="C102" s="120" t="s">
        <v>18</v>
      </c>
      <c r="D102" s="121">
        <v>13799</v>
      </c>
      <c r="E102" s="121">
        <v>8614</v>
      </c>
      <c r="F102" s="121">
        <v>2832</v>
      </c>
      <c r="G102" s="120" t="s">
        <v>9</v>
      </c>
      <c r="H102" s="122">
        <f>E102-'май 2018'!E104</f>
        <v>255</v>
      </c>
      <c r="I102" s="123">
        <f>F102-'май 2018'!F104</f>
        <v>324</v>
      </c>
      <c r="J102" s="124">
        <v>8588</v>
      </c>
      <c r="K102" s="124">
        <v>2785</v>
      </c>
      <c r="L102" s="125">
        <f t="shared" si="16"/>
        <v>26</v>
      </c>
      <c r="M102" s="125">
        <f t="shared" si="16"/>
        <v>47</v>
      </c>
      <c r="N102" s="126">
        <f t="shared" si="10"/>
        <v>160.68</v>
      </c>
      <c r="O102" s="126">
        <f t="shared" si="11"/>
        <v>107.63</v>
      </c>
      <c r="P102" s="126">
        <f t="shared" si="14"/>
        <v>268.31</v>
      </c>
      <c r="Q102" s="127"/>
      <c r="R102" s="126">
        <v>0</v>
      </c>
      <c r="S102" s="128">
        <v>0</v>
      </c>
      <c r="T102" s="127">
        <v>0</v>
      </c>
      <c r="U102" s="77"/>
      <c r="V102" s="77"/>
      <c r="W102" s="52">
        <f t="shared" si="13"/>
        <v>0</v>
      </c>
    </row>
    <row r="103" spans="1:23" ht="15" thickBot="1">
      <c r="A103" s="3">
        <v>1740325</v>
      </c>
      <c r="B103" s="83">
        <v>43400</v>
      </c>
      <c r="C103" s="4">
        <v>93</v>
      </c>
      <c r="D103" s="94">
        <v>5628</v>
      </c>
      <c r="E103" s="94">
        <v>3812</v>
      </c>
      <c r="F103" s="94">
        <v>1249</v>
      </c>
      <c r="G103" s="4" t="s">
        <v>9</v>
      </c>
      <c r="H103" s="40">
        <f>E103-'май 2018'!E105</f>
        <v>491</v>
      </c>
      <c r="I103" s="42">
        <f>F103-'май 2018'!F105</f>
        <v>131</v>
      </c>
      <c r="J103" s="51">
        <v>3812</v>
      </c>
      <c r="K103" s="51">
        <v>1249</v>
      </c>
      <c r="L103">
        <f t="shared" si="16"/>
        <v>0</v>
      </c>
      <c r="M103">
        <f t="shared" si="16"/>
        <v>0</v>
      </c>
      <c r="N103" s="57">
        <f t="shared" si="10"/>
        <v>0</v>
      </c>
      <c r="O103" s="57">
        <f t="shared" si="11"/>
        <v>0</v>
      </c>
      <c r="P103" s="57">
        <f t="shared" si="14"/>
        <v>0</v>
      </c>
      <c r="Q103" s="52"/>
      <c r="R103" s="71">
        <f t="shared" si="15"/>
        <v>0</v>
      </c>
      <c r="S103" s="78">
        <f>'март 2019'!W103</f>
        <v>-176.85879999999997</v>
      </c>
      <c r="T103" s="95">
        <f t="shared" si="12"/>
        <v>-176.85879999999997</v>
      </c>
      <c r="U103" s="77"/>
      <c r="V103" s="77"/>
      <c r="W103" s="52">
        <f t="shared" si="13"/>
        <v>-176.85879999999997</v>
      </c>
    </row>
    <row r="104" spans="1:23" ht="15" thickBot="1">
      <c r="A104" s="3">
        <v>1832541</v>
      </c>
      <c r="B104" s="83">
        <v>43400</v>
      </c>
      <c r="C104" s="4">
        <v>94</v>
      </c>
      <c r="D104" s="94">
        <v>4283</v>
      </c>
      <c r="E104" s="94">
        <v>1885</v>
      </c>
      <c r="F104" s="94">
        <v>658</v>
      </c>
      <c r="G104" s="4" t="s">
        <v>9</v>
      </c>
      <c r="H104" s="40">
        <f>E104-'май 2018'!E106</f>
        <v>3</v>
      </c>
      <c r="I104" s="42">
        <f>F104-'май 2018'!F106</f>
        <v>0</v>
      </c>
      <c r="J104" s="51">
        <v>1885</v>
      </c>
      <c r="K104" s="51">
        <v>658</v>
      </c>
      <c r="L104">
        <f t="shared" si="16"/>
        <v>0</v>
      </c>
      <c r="M104">
        <f t="shared" si="16"/>
        <v>0</v>
      </c>
      <c r="N104" s="57">
        <f t="shared" si="10"/>
        <v>0</v>
      </c>
      <c r="O104" s="57">
        <f t="shared" si="11"/>
        <v>0</v>
      </c>
      <c r="P104" s="57">
        <f t="shared" si="14"/>
        <v>0</v>
      </c>
      <c r="Q104" s="52"/>
      <c r="R104" s="71">
        <f t="shared" si="15"/>
        <v>0</v>
      </c>
      <c r="S104" s="78">
        <f>'март 2019'!W104</f>
        <v>18.787200000000002</v>
      </c>
      <c r="T104" s="70">
        <f t="shared" si="12"/>
        <v>18.787200000000002</v>
      </c>
      <c r="U104" s="77"/>
      <c r="V104" s="77"/>
      <c r="W104" s="52">
        <f t="shared" si="13"/>
        <v>18.787200000000002</v>
      </c>
    </row>
    <row r="105" spans="1:23" ht="15" thickBot="1">
      <c r="A105" s="3">
        <v>1848195</v>
      </c>
      <c r="B105" s="83">
        <v>43400</v>
      </c>
      <c r="C105" s="4">
        <v>95</v>
      </c>
      <c r="D105" s="94">
        <v>7699</v>
      </c>
      <c r="E105" s="94">
        <v>6065</v>
      </c>
      <c r="F105" s="94">
        <v>2039</v>
      </c>
      <c r="G105" s="4" t="s">
        <v>9</v>
      </c>
      <c r="H105" s="40">
        <f>E105-'май 2018'!E107</f>
        <v>1020</v>
      </c>
      <c r="I105" s="42">
        <f>F105-'май 2018'!F107</f>
        <v>447</v>
      </c>
      <c r="J105" s="51">
        <v>5771</v>
      </c>
      <c r="K105" s="51">
        <v>1845</v>
      </c>
      <c r="L105">
        <f t="shared" si="16"/>
        <v>294</v>
      </c>
      <c r="M105">
        <f t="shared" si="16"/>
        <v>194</v>
      </c>
      <c r="N105" s="57">
        <f t="shared" si="10"/>
        <v>1816.9199999999998</v>
      </c>
      <c r="O105" s="57">
        <f t="shared" si="11"/>
        <v>444.26</v>
      </c>
      <c r="P105" s="57">
        <f t="shared" si="14"/>
        <v>2261.1799999999998</v>
      </c>
      <c r="Q105" s="52"/>
      <c r="R105" s="102">
        <f t="shared" si="15"/>
        <v>2329.0153999999998</v>
      </c>
      <c r="S105" s="104">
        <f>'март 2019'!W105</f>
        <v>0</v>
      </c>
      <c r="T105" s="98">
        <f t="shared" si="12"/>
        <v>2329.0153999999998</v>
      </c>
      <c r="U105" s="95"/>
      <c r="V105" s="77"/>
      <c r="W105" s="52">
        <f t="shared" si="13"/>
        <v>2329.0153999999998</v>
      </c>
    </row>
    <row r="106" spans="1:23" ht="15" thickBot="1">
      <c r="A106" s="3">
        <v>1743508</v>
      </c>
      <c r="B106" s="83">
        <v>43400</v>
      </c>
      <c r="C106" s="4">
        <v>96</v>
      </c>
      <c r="D106" s="94">
        <v>4485</v>
      </c>
      <c r="E106" s="94">
        <v>2988</v>
      </c>
      <c r="F106" s="94">
        <v>1443</v>
      </c>
      <c r="G106" s="4" t="s">
        <v>9</v>
      </c>
      <c r="H106" s="40">
        <f>E106-'май 2018'!E108</f>
        <v>217</v>
      </c>
      <c r="I106" s="42">
        <f>F106-'май 2018'!F108</f>
        <v>104</v>
      </c>
      <c r="J106" s="51">
        <v>2988</v>
      </c>
      <c r="K106" s="51">
        <v>1443</v>
      </c>
      <c r="L106">
        <f t="shared" si="16"/>
        <v>0</v>
      </c>
      <c r="M106">
        <f t="shared" si="16"/>
        <v>0</v>
      </c>
      <c r="N106" s="57">
        <f t="shared" si="10"/>
        <v>0</v>
      </c>
      <c r="O106" s="57">
        <f t="shared" si="11"/>
        <v>0</v>
      </c>
      <c r="P106" s="57">
        <f t="shared" si="14"/>
        <v>0</v>
      </c>
      <c r="Q106" s="52"/>
      <c r="R106" s="71">
        <f t="shared" si="15"/>
        <v>0</v>
      </c>
      <c r="S106" s="78">
        <f>'март 2019'!W106</f>
        <v>-53.422900000000055</v>
      </c>
      <c r="T106" s="72">
        <f t="shared" si="12"/>
        <v>-53.422900000000055</v>
      </c>
      <c r="U106" s="77"/>
      <c r="V106" s="77"/>
      <c r="W106" s="52">
        <f t="shared" si="13"/>
        <v>-53.422900000000055</v>
      </c>
    </row>
    <row r="107" spans="1:23" ht="15" thickBot="1">
      <c r="A107" s="3">
        <v>3832789</v>
      </c>
      <c r="B107" s="83">
        <v>43400</v>
      </c>
      <c r="C107" s="4" t="s">
        <v>19</v>
      </c>
      <c r="D107" s="94">
        <v>5</v>
      </c>
      <c r="E107" s="94">
        <v>3</v>
      </c>
      <c r="F107" s="94">
        <v>0</v>
      </c>
      <c r="G107" s="4" t="s">
        <v>9</v>
      </c>
      <c r="H107" s="40">
        <f>E107-'май 2018'!E110</f>
        <v>3</v>
      </c>
      <c r="I107" s="42">
        <f>F107-'май 2018'!F110</f>
        <v>0</v>
      </c>
      <c r="J107" s="51">
        <v>3</v>
      </c>
      <c r="K107" s="51">
        <v>0</v>
      </c>
      <c r="L107">
        <f t="shared" si="16"/>
        <v>0</v>
      </c>
      <c r="M107">
        <f t="shared" si="16"/>
        <v>0</v>
      </c>
      <c r="N107" s="57">
        <f t="shared" si="10"/>
        <v>0</v>
      </c>
      <c r="O107" s="57">
        <f t="shared" si="11"/>
        <v>0</v>
      </c>
      <c r="P107" s="57">
        <f t="shared" si="14"/>
        <v>0</v>
      </c>
      <c r="Q107" s="52"/>
      <c r="R107" s="102">
        <f t="shared" si="15"/>
        <v>0</v>
      </c>
      <c r="S107" s="104">
        <f>'март 2019'!W107</f>
        <v>147.34150000000002</v>
      </c>
      <c r="T107" s="97">
        <f t="shared" si="12"/>
        <v>147.34150000000002</v>
      </c>
      <c r="U107" s="77"/>
      <c r="V107" s="77"/>
      <c r="W107" s="52">
        <f t="shared" si="13"/>
        <v>147.34150000000002</v>
      </c>
    </row>
    <row r="108" spans="1:23" ht="15" thickBot="1">
      <c r="A108" s="3">
        <v>3835219</v>
      </c>
      <c r="B108" s="83">
        <v>43400</v>
      </c>
      <c r="C108" s="4" t="s">
        <v>20</v>
      </c>
      <c r="D108" s="92">
        <v>2946</v>
      </c>
      <c r="E108" s="94">
        <v>2122</v>
      </c>
      <c r="F108" s="94">
        <v>815</v>
      </c>
      <c r="G108" s="4" t="s">
        <v>9</v>
      </c>
      <c r="H108" s="40">
        <f>E108-'май 2018'!E112</f>
        <v>952</v>
      </c>
      <c r="I108" s="42">
        <f>F108-'май 2018'!F112</f>
        <v>351</v>
      </c>
      <c r="J108" s="51">
        <v>2122</v>
      </c>
      <c r="K108" s="51">
        <v>815</v>
      </c>
      <c r="L108">
        <f t="shared" si="16"/>
        <v>0</v>
      </c>
      <c r="M108">
        <f t="shared" si="16"/>
        <v>0</v>
      </c>
      <c r="N108" s="57">
        <f t="shared" si="10"/>
        <v>0</v>
      </c>
      <c r="O108" s="57">
        <f t="shared" si="11"/>
        <v>0</v>
      </c>
      <c r="P108" s="57">
        <f t="shared" si="14"/>
        <v>0</v>
      </c>
      <c r="Q108" s="52"/>
      <c r="R108" s="71">
        <f t="shared" si="15"/>
        <v>0</v>
      </c>
      <c r="S108" s="78">
        <f>'март 2019'!W108</f>
        <v>0</v>
      </c>
      <c r="T108" s="98">
        <f t="shared" si="12"/>
        <v>0</v>
      </c>
      <c r="U108" s="95"/>
      <c r="V108" s="77"/>
      <c r="W108" s="52">
        <f t="shared" si="13"/>
        <v>0</v>
      </c>
    </row>
    <row r="109" spans="1:23" ht="15" thickBot="1">
      <c r="A109" s="3">
        <v>1899042</v>
      </c>
      <c r="B109" s="83">
        <v>43400</v>
      </c>
      <c r="C109" s="4">
        <v>99</v>
      </c>
      <c r="D109" s="94">
        <v>32389</v>
      </c>
      <c r="E109" s="94">
        <v>17004</v>
      </c>
      <c r="F109" s="94">
        <v>9735</v>
      </c>
      <c r="G109" s="4" t="s">
        <v>9</v>
      </c>
      <c r="H109" s="40">
        <f>E109-'май 2018'!E113</f>
        <v>2335</v>
      </c>
      <c r="I109" s="42">
        <f>F109-'май 2018'!F113</f>
        <v>1444</v>
      </c>
      <c r="J109" s="51">
        <v>16852</v>
      </c>
      <c r="K109" s="51">
        <v>9648</v>
      </c>
      <c r="L109">
        <f t="shared" si="16"/>
        <v>152</v>
      </c>
      <c r="M109">
        <f t="shared" si="16"/>
        <v>87</v>
      </c>
      <c r="N109" s="57">
        <f t="shared" si="10"/>
        <v>939.3599999999999</v>
      </c>
      <c r="O109" s="57">
        <f t="shared" si="11"/>
        <v>199.23</v>
      </c>
      <c r="P109" s="57">
        <f t="shared" si="14"/>
        <v>1138.5899999999999</v>
      </c>
      <c r="Q109" s="52"/>
      <c r="R109" s="102">
        <f t="shared" si="15"/>
        <v>1172.7476999999999</v>
      </c>
      <c r="S109" s="104">
        <f>'март 2019'!W109</f>
        <v>0</v>
      </c>
      <c r="T109" s="97">
        <f t="shared" si="12"/>
        <v>1172.7476999999999</v>
      </c>
      <c r="U109" s="73">
        <v>1172.75</v>
      </c>
      <c r="V109" s="77"/>
      <c r="W109" s="52">
        <f t="shared" si="13"/>
        <v>-2.3000000001047738E-3</v>
      </c>
    </row>
    <row r="110" spans="1:23" ht="15" thickBot="1">
      <c r="A110" s="3">
        <v>1740317</v>
      </c>
      <c r="B110" s="83">
        <v>43274</v>
      </c>
      <c r="C110" s="4">
        <v>100</v>
      </c>
      <c r="D110" s="94">
        <v>8213</v>
      </c>
      <c r="E110" s="94">
        <v>3649</v>
      </c>
      <c r="F110" s="94">
        <v>1236</v>
      </c>
      <c r="G110" s="4" t="s">
        <v>9</v>
      </c>
      <c r="H110" s="40">
        <f>E110-'май 2018'!E114</f>
        <v>127</v>
      </c>
      <c r="I110" s="42">
        <f>F110-'май 2018'!F114</f>
        <v>30</v>
      </c>
      <c r="J110" s="51">
        <v>3649</v>
      </c>
      <c r="K110" s="51">
        <v>1236</v>
      </c>
      <c r="L110">
        <f t="shared" si="16"/>
        <v>0</v>
      </c>
      <c r="M110">
        <f t="shared" si="16"/>
        <v>0</v>
      </c>
      <c r="N110" s="57">
        <f t="shared" si="10"/>
        <v>0</v>
      </c>
      <c r="O110" s="57">
        <f t="shared" si="11"/>
        <v>0</v>
      </c>
      <c r="P110" s="57">
        <f t="shared" si="14"/>
        <v>0</v>
      </c>
      <c r="Q110" s="52"/>
      <c r="R110" s="71">
        <f t="shared" si="15"/>
        <v>0</v>
      </c>
      <c r="S110" s="78">
        <f>'март 2019'!W110</f>
        <v>0</v>
      </c>
      <c r="T110" s="71">
        <f t="shared" si="12"/>
        <v>0</v>
      </c>
      <c r="U110" s="77"/>
      <c r="V110" s="77"/>
      <c r="W110" s="52">
        <f t="shared" si="13"/>
        <v>0</v>
      </c>
    </row>
    <row r="111" spans="1:23" ht="27" thickBot="1">
      <c r="A111" s="3">
        <v>3855924</v>
      </c>
      <c r="B111" s="83">
        <v>43400</v>
      </c>
      <c r="C111" s="4" t="s">
        <v>39</v>
      </c>
      <c r="D111" s="94">
        <v>530</v>
      </c>
      <c r="E111" s="94">
        <v>457</v>
      </c>
      <c r="F111" s="94">
        <v>89</v>
      </c>
      <c r="G111" s="4" t="s">
        <v>9</v>
      </c>
      <c r="H111" s="40">
        <f>E111-'май 2018'!E115</f>
        <v>457</v>
      </c>
      <c r="I111" s="42">
        <f>F111-'май 2018'!F115</f>
        <v>89</v>
      </c>
      <c r="J111" s="51">
        <v>390</v>
      </c>
      <c r="K111" s="51">
        <v>73</v>
      </c>
      <c r="L111">
        <f t="shared" si="16"/>
        <v>67</v>
      </c>
      <c r="M111">
        <f t="shared" si="16"/>
        <v>16</v>
      </c>
      <c r="N111" s="57">
        <f t="shared" si="10"/>
        <v>414.06</v>
      </c>
      <c r="O111" s="57">
        <f t="shared" si="11"/>
        <v>36.64</v>
      </c>
      <c r="P111" s="57">
        <f t="shared" si="14"/>
        <v>450.7</v>
      </c>
      <c r="Q111" s="52"/>
      <c r="R111" s="102">
        <f t="shared" si="15"/>
        <v>464.221</v>
      </c>
      <c r="S111" s="104">
        <f>'март 2019'!W111</f>
        <v>329.48990000000003</v>
      </c>
      <c r="T111" s="97">
        <f t="shared" si="12"/>
        <v>793.71090000000004</v>
      </c>
      <c r="U111" s="73">
        <v>793.71</v>
      </c>
      <c r="V111" s="77"/>
      <c r="W111" s="52">
        <f t="shared" si="13"/>
        <v>9.0000000000145519E-4</v>
      </c>
    </row>
    <row r="112" spans="1:23" ht="15" thickBot="1">
      <c r="A112" s="6">
        <v>1893330</v>
      </c>
      <c r="B112" s="83">
        <v>43400</v>
      </c>
      <c r="C112" s="4">
        <v>101</v>
      </c>
      <c r="D112" s="94">
        <v>4913</v>
      </c>
      <c r="E112" s="94">
        <v>3567</v>
      </c>
      <c r="F112" s="94">
        <v>1290</v>
      </c>
      <c r="G112" s="8" t="s">
        <v>9</v>
      </c>
      <c r="H112" s="40">
        <f>E112-'май 2018'!E116</f>
        <v>140</v>
      </c>
      <c r="I112" s="42">
        <f>F112-'май 2018'!F116</f>
        <v>55</v>
      </c>
      <c r="J112" s="51">
        <v>3551</v>
      </c>
      <c r="K112" s="51">
        <v>1275</v>
      </c>
      <c r="L112">
        <f t="shared" si="16"/>
        <v>16</v>
      </c>
      <c r="M112">
        <f t="shared" si="16"/>
        <v>15</v>
      </c>
      <c r="N112" s="57">
        <f t="shared" si="10"/>
        <v>98.88</v>
      </c>
      <c r="O112" s="57">
        <f t="shared" si="11"/>
        <v>34.35</v>
      </c>
      <c r="P112" s="57">
        <f t="shared" si="14"/>
        <v>133.22999999999999</v>
      </c>
      <c r="Q112" s="52"/>
      <c r="R112" s="102">
        <f t="shared" si="15"/>
        <v>137.2269</v>
      </c>
      <c r="S112" s="104">
        <f>'март 2019'!W112</f>
        <v>42.209399999999995</v>
      </c>
      <c r="T112" s="97">
        <f t="shared" si="12"/>
        <v>179.43629999999999</v>
      </c>
      <c r="U112" s="71"/>
      <c r="V112" s="77"/>
      <c r="W112" s="52">
        <f t="shared" si="13"/>
        <v>179.43629999999999</v>
      </c>
    </row>
    <row r="113" spans="1:23" ht="15" thickBot="1">
      <c r="A113" s="3">
        <v>1896381</v>
      </c>
      <c r="B113" s="83">
        <v>43400</v>
      </c>
      <c r="C113" s="4">
        <v>102</v>
      </c>
      <c r="D113" s="94">
        <v>3662</v>
      </c>
      <c r="E113" s="94">
        <v>2265</v>
      </c>
      <c r="F113" s="94">
        <v>920</v>
      </c>
      <c r="G113" s="4" t="s">
        <v>9</v>
      </c>
      <c r="H113" s="40">
        <f>E113-'май 2018'!E117</f>
        <v>127</v>
      </c>
      <c r="I113" s="42">
        <f>F113-'май 2018'!F117</f>
        <v>54</v>
      </c>
      <c r="J113" s="51">
        <v>2265</v>
      </c>
      <c r="K113" s="51">
        <v>920</v>
      </c>
      <c r="L113">
        <f t="shared" si="16"/>
        <v>0</v>
      </c>
      <c r="M113">
        <f t="shared" si="16"/>
        <v>0</v>
      </c>
      <c r="N113" s="57">
        <f t="shared" si="10"/>
        <v>0</v>
      </c>
      <c r="O113" s="57">
        <f t="shared" si="11"/>
        <v>0</v>
      </c>
      <c r="P113" s="57">
        <f t="shared" si="14"/>
        <v>0</v>
      </c>
      <c r="Q113" s="52"/>
      <c r="R113" s="71">
        <f t="shared" si="15"/>
        <v>0</v>
      </c>
      <c r="S113" s="78">
        <f>'март 2019'!W113</f>
        <v>63.046499999999995</v>
      </c>
      <c r="T113" s="71">
        <f t="shared" si="12"/>
        <v>63.046499999999995</v>
      </c>
      <c r="U113" s="77"/>
      <c r="V113" s="77"/>
      <c r="W113" s="52">
        <f t="shared" si="13"/>
        <v>63.046499999999995</v>
      </c>
    </row>
    <row r="114" spans="1:23" ht="15" thickBot="1">
      <c r="A114" s="3">
        <v>1898961</v>
      </c>
      <c r="B114" s="83">
        <v>43400</v>
      </c>
      <c r="C114" s="4">
        <v>103</v>
      </c>
      <c r="D114" s="94">
        <v>77</v>
      </c>
      <c r="E114" s="94">
        <v>62</v>
      </c>
      <c r="F114" s="94">
        <v>15</v>
      </c>
      <c r="G114" s="4" t="s">
        <v>9</v>
      </c>
      <c r="H114" s="40">
        <f>E114-'май 2018'!E118</f>
        <v>2</v>
      </c>
      <c r="I114" s="42">
        <f>F114-'май 2018'!F118</f>
        <v>0</v>
      </c>
      <c r="J114" s="51">
        <v>62</v>
      </c>
      <c r="K114" s="51">
        <v>15</v>
      </c>
      <c r="L114">
        <f t="shared" si="16"/>
        <v>0</v>
      </c>
      <c r="M114">
        <f t="shared" si="16"/>
        <v>0</v>
      </c>
      <c r="N114" s="57">
        <f t="shared" si="10"/>
        <v>0</v>
      </c>
      <c r="O114" s="57">
        <f t="shared" si="11"/>
        <v>0</v>
      </c>
      <c r="P114" s="57">
        <f t="shared" si="14"/>
        <v>0</v>
      </c>
      <c r="Q114" s="52"/>
      <c r="R114" s="71">
        <f t="shared" si="15"/>
        <v>0</v>
      </c>
      <c r="S114" s="78">
        <f>'март 2019'!W114</f>
        <v>12.524800000000001</v>
      </c>
      <c r="T114" s="77">
        <f t="shared" si="12"/>
        <v>12.524800000000001</v>
      </c>
      <c r="U114" s="77"/>
      <c r="V114" s="77"/>
      <c r="W114" s="52">
        <f t="shared" si="13"/>
        <v>12.524800000000001</v>
      </c>
    </row>
    <row r="115" spans="1:23" ht="15" thickBot="1">
      <c r="A115" s="3">
        <v>1897205</v>
      </c>
      <c r="B115" s="83">
        <v>43400</v>
      </c>
      <c r="C115" s="4">
        <v>104</v>
      </c>
      <c r="D115" s="94">
        <v>4813</v>
      </c>
      <c r="E115" s="94">
        <v>2694</v>
      </c>
      <c r="F115" s="94">
        <v>1964</v>
      </c>
      <c r="G115" s="4" t="s">
        <v>9</v>
      </c>
      <c r="H115" s="40">
        <f>E115-'май 2018'!E119</f>
        <v>1</v>
      </c>
      <c r="I115" s="42">
        <f>F115-'май 2018'!F119</f>
        <v>1</v>
      </c>
      <c r="J115" s="51">
        <v>2694</v>
      </c>
      <c r="K115" s="51">
        <v>1964</v>
      </c>
      <c r="L115">
        <f t="shared" si="16"/>
        <v>0</v>
      </c>
      <c r="M115">
        <f t="shared" si="16"/>
        <v>0</v>
      </c>
      <c r="N115" s="57">
        <f t="shared" si="10"/>
        <v>0</v>
      </c>
      <c r="O115" s="57">
        <f t="shared" si="11"/>
        <v>0</v>
      </c>
      <c r="P115" s="57">
        <f t="shared" si="14"/>
        <v>0</v>
      </c>
      <c r="Q115" s="52"/>
      <c r="R115" s="71">
        <f t="shared" si="15"/>
        <v>0</v>
      </c>
      <c r="S115" s="78">
        <f>'март 2019'!W115</f>
        <v>0</v>
      </c>
      <c r="T115" s="77">
        <f t="shared" si="12"/>
        <v>0</v>
      </c>
      <c r="U115" s="77"/>
      <c r="V115" s="77"/>
      <c r="W115" s="52">
        <f t="shared" si="13"/>
        <v>0</v>
      </c>
    </row>
    <row r="116" spans="1:23" ht="15" thickBot="1">
      <c r="A116" s="3">
        <v>1897116</v>
      </c>
      <c r="B116" s="83">
        <v>43400</v>
      </c>
      <c r="C116" s="4">
        <v>105</v>
      </c>
      <c r="D116" s="94">
        <v>30270</v>
      </c>
      <c r="E116" s="94">
        <v>20095</v>
      </c>
      <c r="F116" s="94">
        <v>9998</v>
      </c>
      <c r="G116" s="4" t="s">
        <v>9</v>
      </c>
      <c r="H116" s="40">
        <f>E116-'май 2018'!E120</f>
        <v>535</v>
      </c>
      <c r="I116" s="42">
        <f>F116-'май 2018'!F120</f>
        <v>499</v>
      </c>
      <c r="J116" s="51">
        <v>20072</v>
      </c>
      <c r="K116" s="51">
        <v>9981</v>
      </c>
      <c r="L116">
        <f t="shared" si="16"/>
        <v>23</v>
      </c>
      <c r="M116">
        <f t="shared" si="16"/>
        <v>17</v>
      </c>
      <c r="N116" s="57">
        <f t="shared" si="10"/>
        <v>142.13999999999999</v>
      </c>
      <c r="O116" s="57">
        <f t="shared" si="11"/>
        <v>38.93</v>
      </c>
      <c r="P116" s="57">
        <f t="shared" si="14"/>
        <v>181.07</v>
      </c>
      <c r="Q116" s="52"/>
      <c r="R116" s="102">
        <f t="shared" si="15"/>
        <v>186.50209999999998</v>
      </c>
      <c r="S116" s="104">
        <f>'март 2019'!W116</f>
        <v>8.5799000000000003</v>
      </c>
      <c r="T116" s="96">
        <f t="shared" si="12"/>
        <v>195.08199999999999</v>
      </c>
      <c r="U116" s="77"/>
      <c r="V116" s="77"/>
      <c r="W116" s="52">
        <f t="shared" si="13"/>
        <v>195.08199999999999</v>
      </c>
    </row>
    <row r="117" spans="1:23" ht="15" thickBot="1">
      <c r="A117" s="3">
        <v>1899053</v>
      </c>
      <c r="B117" s="83">
        <v>43400</v>
      </c>
      <c r="C117" s="4">
        <v>106</v>
      </c>
      <c r="D117" s="94">
        <v>8745</v>
      </c>
      <c r="E117" s="94">
        <v>6468</v>
      </c>
      <c r="F117" s="94">
        <v>2263</v>
      </c>
      <c r="G117" s="4" t="s">
        <v>9</v>
      </c>
      <c r="H117" s="40">
        <f>E117-'май 2018'!E121</f>
        <v>1338</v>
      </c>
      <c r="I117" s="42">
        <f>F117-'май 2018'!F121</f>
        <v>655</v>
      </c>
      <c r="J117" s="51">
        <v>6448</v>
      </c>
      <c r="K117" s="51">
        <v>2259</v>
      </c>
      <c r="L117">
        <f t="shared" ref="L117:M148" si="17">E117-J117</f>
        <v>20</v>
      </c>
      <c r="M117">
        <f t="shared" si="17"/>
        <v>4</v>
      </c>
      <c r="N117" s="57">
        <f t="shared" si="10"/>
        <v>123.6</v>
      </c>
      <c r="O117" s="57">
        <f t="shared" si="11"/>
        <v>9.16</v>
      </c>
      <c r="P117" s="57">
        <f t="shared" si="14"/>
        <v>132.76</v>
      </c>
      <c r="Q117" s="52"/>
      <c r="R117" s="71">
        <f t="shared" si="15"/>
        <v>136.74279999999999</v>
      </c>
      <c r="S117" s="78">
        <f>'март 2019'!W117</f>
        <v>50.180000000000007</v>
      </c>
      <c r="T117" s="96">
        <f t="shared" si="12"/>
        <v>186.9228</v>
      </c>
      <c r="U117" s="62">
        <v>500</v>
      </c>
      <c r="V117" s="77">
        <f>U117-T117</f>
        <v>313.0772</v>
      </c>
      <c r="W117" s="52">
        <f t="shared" si="13"/>
        <v>-313.0772</v>
      </c>
    </row>
    <row r="118" spans="1:23" ht="15" thickBot="1">
      <c r="A118" s="3">
        <v>1893680</v>
      </c>
      <c r="B118" s="83">
        <v>43400</v>
      </c>
      <c r="C118" s="4">
        <v>107</v>
      </c>
      <c r="D118" s="94">
        <v>9881</v>
      </c>
      <c r="E118" s="94">
        <v>4278</v>
      </c>
      <c r="F118" s="94">
        <v>5107</v>
      </c>
      <c r="G118" s="4" t="s">
        <v>9</v>
      </c>
      <c r="H118" s="40">
        <f>E118-'май 2018'!E122</f>
        <v>465</v>
      </c>
      <c r="I118" s="42">
        <f>F118-'май 2018'!F122</f>
        <v>567</v>
      </c>
      <c r="J118" s="51">
        <v>4276</v>
      </c>
      <c r="K118" s="51">
        <v>5107</v>
      </c>
      <c r="L118">
        <f t="shared" si="17"/>
        <v>2</v>
      </c>
      <c r="M118">
        <f t="shared" si="17"/>
        <v>0</v>
      </c>
      <c r="N118" s="57">
        <f t="shared" si="10"/>
        <v>12.36</v>
      </c>
      <c r="O118" s="57">
        <f t="shared" si="11"/>
        <v>0</v>
      </c>
      <c r="P118" s="57">
        <f t="shared" si="14"/>
        <v>12.36</v>
      </c>
      <c r="Q118" s="52"/>
      <c r="R118" s="71">
        <f t="shared" si="15"/>
        <v>12.730799999999999</v>
      </c>
      <c r="S118" s="78">
        <f>'март 2019'!W118</f>
        <v>269.6746</v>
      </c>
      <c r="T118" s="77">
        <f t="shared" si="12"/>
        <v>282.40539999999999</v>
      </c>
      <c r="U118" s="77"/>
      <c r="V118" s="77"/>
      <c r="W118" s="52">
        <f t="shared" si="13"/>
        <v>282.40539999999999</v>
      </c>
    </row>
    <row r="119" spans="1:23" ht="15" thickBot="1">
      <c r="A119" s="3">
        <v>1897160</v>
      </c>
      <c r="B119" s="83">
        <v>43400</v>
      </c>
      <c r="C119" s="4" t="s">
        <v>21</v>
      </c>
      <c r="D119" s="94">
        <v>6152</v>
      </c>
      <c r="E119" s="94">
        <v>4860</v>
      </c>
      <c r="F119" s="94">
        <v>1317</v>
      </c>
      <c r="G119" s="4" t="s">
        <v>9</v>
      </c>
      <c r="H119" s="40">
        <f>E119-'май 2018'!E123</f>
        <v>2440</v>
      </c>
      <c r="I119" s="42">
        <f>F119-'май 2018'!F123</f>
        <v>339</v>
      </c>
      <c r="J119" s="51">
        <v>4844</v>
      </c>
      <c r="K119" s="51">
        <v>1315</v>
      </c>
      <c r="L119">
        <f t="shared" si="17"/>
        <v>16</v>
      </c>
      <c r="M119">
        <f t="shared" si="17"/>
        <v>2</v>
      </c>
      <c r="N119" s="57">
        <f t="shared" si="10"/>
        <v>98.88</v>
      </c>
      <c r="O119" s="57">
        <f t="shared" si="11"/>
        <v>4.58</v>
      </c>
      <c r="P119" s="57">
        <f t="shared" si="14"/>
        <v>103.46</v>
      </c>
      <c r="Q119" s="52"/>
      <c r="R119" s="71">
        <f t="shared" si="15"/>
        <v>106.56379999999999</v>
      </c>
      <c r="S119" s="78">
        <f>'март 2019'!W119</f>
        <v>940.0397999999999</v>
      </c>
      <c r="T119" s="77">
        <f t="shared" si="12"/>
        <v>1046.6035999999999</v>
      </c>
      <c r="U119" s="77"/>
      <c r="V119" s="77"/>
      <c r="W119" s="52">
        <f t="shared" si="13"/>
        <v>1046.6035999999999</v>
      </c>
    </row>
    <row r="120" spans="1:23" ht="15" thickBot="1">
      <c r="A120" s="3">
        <v>1899649</v>
      </c>
      <c r="B120" s="83">
        <v>43400</v>
      </c>
      <c r="C120" s="4">
        <v>108</v>
      </c>
      <c r="D120" s="94">
        <v>4040</v>
      </c>
      <c r="E120" s="94">
        <v>2674</v>
      </c>
      <c r="F120" s="94">
        <v>1081</v>
      </c>
      <c r="G120" s="4" t="s">
        <v>9</v>
      </c>
      <c r="H120" s="40">
        <f>E120-'май 2018'!E124</f>
        <v>-1745</v>
      </c>
      <c r="I120" s="42">
        <f>F120-'май 2018'!F124</f>
        <v>-110</v>
      </c>
      <c r="J120" s="51">
        <v>2671</v>
      </c>
      <c r="K120" s="51">
        <v>1080</v>
      </c>
      <c r="L120">
        <f t="shared" si="17"/>
        <v>3</v>
      </c>
      <c r="M120">
        <f t="shared" si="17"/>
        <v>1</v>
      </c>
      <c r="N120" s="57">
        <f t="shared" si="10"/>
        <v>18.54</v>
      </c>
      <c r="O120" s="57">
        <f t="shared" si="11"/>
        <v>2.29</v>
      </c>
      <c r="P120" s="57">
        <f t="shared" si="14"/>
        <v>20.83</v>
      </c>
      <c r="Q120" s="52"/>
      <c r="R120" s="71">
        <f t="shared" si="15"/>
        <v>21.454899999999999</v>
      </c>
      <c r="S120" s="78">
        <f>'март 2019'!W120</f>
        <v>157.2501</v>
      </c>
      <c r="T120" s="77">
        <f t="shared" si="12"/>
        <v>178.70500000000001</v>
      </c>
      <c r="U120" s="77"/>
      <c r="V120" s="77"/>
      <c r="W120" s="52">
        <f t="shared" si="13"/>
        <v>178.70500000000001</v>
      </c>
    </row>
    <row r="121" spans="1:23" ht="15" thickBot="1">
      <c r="A121" s="3">
        <v>1853060</v>
      </c>
      <c r="B121" s="83">
        <v>43400</v>
      </c>
      <c r="C121" s="4">
        <v>109</v>
      </c>
      <c r="D121" s="94">
        <v>4516</v>
      </c>
      <c r="E121" s="94">
        <v>3240</v>
      </c>
      <c r="F121" s="94">
        <v>1063</v>
      </c>
      <c r="G121" s="4" t="s">
        <v>9</v>
      </c>
      <c r="H121" s="40">
        <f>E121-'май 2018'!E125</f>
        <v>424</v>
      </c>
      <c r="I121" s="42">
        <f>F121-'май 2018'!F125</f>
        <v>134</v>
      </c>
      <c r="J121" s="51">
        <v>3224</v>
      </c>
      <c r="K121" s="51">
        <v>1048</v>
      </c>
      <c r="L121">
        <f t="shared" si="17"/>
        <v>16</v>
      </c>
      <c r="M121">
        <f t="shared" si="17"/>
        <v>15</v>
      </c>
      <c r="N121" s="57">
        <f t="shared" si="10"/>
        <v>98.88</v>
      </c>
      <c r="O121" s="57">
        <f t="shared" si="11"/>
        <v>34.35</v>
      </c>
      <c r="P121" s="57">
        <f t="shared" si="14"/>
        <v>133.22999999999999</v>
      </c>
      <c r="Q121" s="52"/>
      <c r="R121" s="71">
        <f t="shared" si="15"/>
        <v>137.2269</v>
      </c>
      <c r="S121" s="78">
        <f>'март 2019'!W121</f>
        <v>-31.800499999999943</v>
      </c>
      <c r="T121" s="97">
        <f t="shared" si="12"/>
        <v>105.42640000000006</v>
      </c>
      <c r="U121" s="77"/>
      <c r="V121" s="77"/>
      <c r="W121" s="52">
        <f t="shared" si="13"/>
        <v>105.42640000000006</v>
      </c>
    </row>
    <row r="122" spans="1:23" ht="15" thickBot="1">
      <c r="A122" s="3">
        <v>1740051</v>
      </c>
      <c r="B122" s="83">
        <v>43400</v>
      </c>
      <c r="C122" s="4">
        <v>110</v>
      </c>
      <c r="D122" s="94">
        <v>2969</v>
      </c>
      <c r="E122" s="94">
        <v>2286</v>
      </c>
      <c r="F122" s="94">
        <v>656</v>
      </c>
      <c r="G122" s="4" t="s">
        <v>9</v>
      </c>
      <c r="H122" s="40">
        <f>E122-'май 2018'!E126</f>
        <v>212</v>
      </c>
      <c r="I122" s="42">
        <f>F122-'май 2018'!F126</f>
        <v>62</v>
      </c>
      <c r="J122" s="51">
        <v>2285</v>
      </c>
      <c r="K122" s="51">
        <v>656</v>
      </c>
      <c r="L122">
        <f t="shared" si="17"/>
        <v>1</v>
      </c>
      <c r="M122">
        <f t="shared" si="17"/>
        <v>0</v>
      </c>
      <c r="N122" s="57">
        <f t="shared" si="10"/>
        <v>6.18</v>
      </c>
      <c r="O122" s="57">
        <f t="shared" si="11"/>
        <v>0</v>
      </c>
      <c r="P122" s="57">
        <f t="shared" si="14"/>
        <v>6.18</v>
      </c>
      <c r="Q122" s="52"/>
      <c r="R122" s="71">
        <f t="shared" si="15"/>
        <v>6.3653999999999993</v>
      </c>
      <c r="S122" s="78">
        <f>'март 2019'!W122</f>
        <v>-43.575800000000072</v>
      </c>
      <c r="T122" s="134">
        <f t="shared" si="12"/>
        <v>-37.210400000000071</v>
      </c>
      <c r="U122" s="77"/>
      <c r="V122" s="77"/>
      <c r="W122" s="52">
        <f t="shared" si="13"/>
        <v>-37.210400000000071</v>
      </c>
    </row>
    <row r="123" spans="1:23" ht="15" thickBot="1">
      <c r="A123" s="3">
        <v>1844087</v>
      </c>
      <c r="B123" s="83">
        <v>43400</v>
      </c>
      <c r="C123" s="4">
        <v>111</v>
      </c>
      <c r="D123" s="94">
        <v>16997</v>
      </c>
      <c r="E123" s="94">
        <v>11795</v>
      </c>
      <c r="F123" s="94">
        <v>4388</v>
      </c>
      <c r="G123" s="4" t="s">
        <v>9</v>
      </c>
      <c r="H123" s="40">
        <f>E123-'май 2018'!E127</f>
        <v>2494</v>
      </c>
      <c r="I123" s="42">
        <f>F123-'май 2018'!F127</f>
        <v>948</v>
      </c>
      <c r="J123" s="51">
        <v>11619</v>
      </c>
      <c r="K123" s="51">
        <v>4270</v>
      </c>
      <c r="L123">
        <f t="shared" si="17"/>
        <v>176</v>
      </c>
      <c r="M123">
        <f t="shared" si="17"/>
        <v>118</v>
      </c>
      <c r="N123" s="57">
        <f t="shared" si="10"/>
        <v>1087.6799999999998</v>
      </c>
      <c r="O123" s="57">
        <f t="shared" si="11"/>
        <v>270.22000000000003</v>
      </c>
      <c r="P123" s="57">
        <f t="shared" si="14"/>
        <v>1357.8999999999999</v>
      </c>
      <c r="Q123" s="52"/>
      <c r="R123" s="102">
        <f t="shared" si="15"/>
        <v>1398.6369999999999</v>
      </c>
      <c r="S123" s="104">
        <f>'март 2019'!W123</f>
        <v>1539.1493</v>
      </c>
      <c r="T123" s="97">
        <f t="shared" si="12"/>
        <v>2937.7862999999998</v>
      </c>
      <c r="U123" s="77"/>
      <c r="V123" s="77"/>
      <c r="W123" s="52">
        <f t="shared" si="13"/>
        <v>2937.7862999999998</v>
      </c>
    </row>
    <row r="124" spans="1:23" ht="15" thickBot="1">
      <c r="A124" s="3">
        <v>1740041</v>
      </c>
      <c r="B124" s="83">
        <v>43400</v>
      </c>
      <c r="C124" s="4">
        <v>112</v>
      </c>
      <c r="D124" s="94">
        <v>14839</v>
      </c>
      <c r="E124" s="94">
        <v>7855</v>
      </c>
      <c r="F124" s="94">
        <v>6787</v>
      </c>
      <c r="G124" s="4" t="s">
        <v>9</v>
      </c>
      <c r="H124" s="40">
        <f>E124-'май 2018'!E128</f>
        <v>1151</v>
      </c>
      <c r="I124" s="42">
        <f>F124-'май 2018'!F128</f>
        <v>936</v>
      </c>
      <c r="J124" s="51">
        <v>7835</v>
      </c>
      <c r="K124" s="51">
        <v>6780</v>
      </c>
      <c r="L124">
        <f t="shared" si="17"/>
        <v>20</v>
      </c>
      <c r="M124">
        <f t="shared" si="17"/>
        <v>7</v>
      </c>
      <c r="N124" s="57">
        <f t="shared" si="10"/>
        <v>123.6</v>
      </c>
      <c r="O124" s="57">
        <f t="shared" si="11"/>
        <v>16.03</v>
      </c>
      <c r="P124" s="57">
        <f t="shared" si="14"/>
        <v>139.63</v>
      </c>
      <c r="Q124" s="52"/>
      <c r="R124" s="102">
        <f t="shared" si="15"/>
        <v>143.81889999999999</v>
      </c>
      <c r="S124" s="104">
        <f>'март 2019'!W124</f>
        <v>6.3653999999999993</v>
      </c>
      <c r="T124" s="96">
        <f t="shared" si="12"/>
        <v>150.18429999999998</v>
      </c>
      <c r="U124" s="77"/>
      <c r="V124" s="77"/>
      <c r="W124" s="52">
        <f t="shared" si="13"/>
        <v>150.18429999999998</v>
      </c>
    </row>
    <row r="125" spans="1:23" ht="27" thickBot="1">
      <c r="A125" s="3">
        <v>2824151</v>
      </c>
      <c r="B125" s="83">
        <v>43400</v>
      </c>
      <c r="C125" s="4" t="s">
        <v>22</v>
      </c>
      <c r="D125" s="94">
        <v>3316</v>
      </c>
      <c r="E125" s="94">
        <v>1940</v>
      </c>
      <c r="F125" s="94">
        <v>1378</v>
      </c>
      <c r="G125" s="56" t="s">
        <v>9</v>
      </c>
      <c r="H125" s="65">
        <f>E125-'май 2018'!E130</f>
        <v>732</v>
      </c>
      <c r="I125" s="66">
        <f>F125-'май 2018'!F130</f>
        <v>572</v>
      </c>
      <c r="J125" s="51">
        <v>1939</v>
      </c>
      <c r="K125" s="51">
        <v>1377</v>
      </c>
      <c r="L125">
        <f t="shared" si="17"/>
        <v>1</v>
      </c>
      <c r="M125">
        <f t="shared" si="17"/>
        <v>1</v>
      </c>
      <c r="N125" s="57">
        <f t="shared" si="10"/>
        <v>6.18</v>
      </c>
      <c r="O125" s="57">
        <f t="shared" si="11"/>
        <v>2.29</v>
      </c>
      <c r="P125" s="57">
        <f t="shared" si="14"/>
        <v>8.4699999999999989</v>
      </c>
      <c r="Q125" s="52"/>
      <c r="R125" s="71">
        <f t="shared" si="15"/>
        <v>8.7240999999999982</v>
      </c>
      <c r="S125" s="104">
        <f>'март 2019'!W125</f>
        <v>256.67380000000009</v>
      </c>
      <c r="T125" s="96">
        <f>R125+S125</f>
        <v>265.39790000000011</v>
      </c>
      <c r="U125" s="77"/>
      <c r="V125" s="77"/>
      <c r="W125" s="52">
        <f t="shared" si="13"/>
        <v>265.39790000000011</v>
      </c>
    </row>
    <row r="126" spans="1:23" ht="15" thickBot="1">
      <c r="A126" s="3">
        <v>1828071</v>
      </c>
      <c r="B126" s="83">
        <v>43400</v>
      </c>
      <c r="C126" s="4">
        <v>114</v>
      </c>
      <c r="D126" s="94">
        <v>8146</v>
      </c>
      <c r="E126" s="94">
        <v>5430</v>
      </c>
      <c r="F126" s="94">
        <v>2495</v>
      </c>
      <c r="G126" s="4" t="s">
        <v>9</v>
      </c>
      <c r="H126" s="40">
        <f>E126-'май 2018'!E131</f>
        <v>524</v>
      </c>
      <c r="I126" s="42">
        <f>F126-'май 2018'!F131</f>
        <v>281</v>
      </c>
      <c r="J126" s="51">
        <v>5430</v>
      </c>
      <c r="K126" s="51">
        <v>2495</v>
      </c>
      <c r="L126">
        <f t="shared" si="17"/>
        <v>0</v>
      </c>
      <c r="M126">
        <f t="shared" si="17"/>
        <v>0</v>
      </c>
      <c r="N126" s="57">
        <f t="shared" si="10"/>
        <v>0</v>
      </c>
      <c r="O126" s="57">
        <f t="shared" si="11"/>
        <v>0</v>
      </c>
      <c r="P126" s="57">
        <f t="shared" si="14"/>
        <v>0</v>
      </c>
      <c r="Q126" s="52"/>
      <c r="R126" s="71">
        <f t="shared" si="15"/>
        <v>0</v>
      </c>
      <c r="S126" s="78">
        <f>'март 2019'!W126</f>
        <v>0</v>
      </c>
      <c r="T126" s="96">
        <f t="shared" si="12"/>
        <v>0</v>
      </c>
      <c r="U126" s="77"/>
      <c r="V126" s="77"/>
      <c r="W126" s="52">
        <f t="shared" si="13"/>
        <v>0</v>
      </c>
    </row>
    <row r="127" spans="1:23" ht="15" thickBot="1">
      <c r="A127" s="3">
        <v>1893485</v>
      </c>
      <c r="B127" s="83">
        <v>43400</v>
      </c>
      <c r="C127" s="4">
        <v>115</v>
      </c>
      <c r="D127" s="94">
        <v>11610</v>
      </c>
      <c r="E127" s="94">
        <v>7989</v>
      </c>
      <c r="F127" s="94">
        <v>3744</v>
      </c>
      <c r="G127" s="4" t="s">
        <v>9</v>
      </c>
      <c r="H127" s="40">
        <f>E127-'май 2018'!E132</f>
        <v>1054</v>
      </c>
      <c r="I127" s="42">
        <f>F127-'май 2018'!F132</f>
        <v>483</v>
      </c>
      <c r="J127" s="51">
        <v>7937</v>
      </c>
      <c r="K127" s="51">
        <v>3717</v>
      </c>
      <c r="L127">
        <f t="shared" si="17"/>
        <v>52</v>
      </c>
      <c r="M127">
        <f t="shared" si="17"/>
        <v>27</v>
      </c>
      <c r="N127" s="57">
        <f t="shared" si="10"/>
        <v>321.36</v>
      </c>
      <c r="O127" s="57">
        <f t="shared" si="11"/>
        <v>61.83</v>
      </c>
      <c r="P127" s="57">
        <f t="shared" si="14"/>
        <v>383.19</v>
      </c>
      <c r="Q127" s="52"/>
      <c r="R127" s="102">
        <f t="shared" si="15"/>
        <v>394.6857</v>
      </c>
      <c r="S127" s="104">
        <f>'март 2019'!W127</f>
        <v>0</v>
      </c>
      <c r="T127" s="96">
        <f t="shared" si="12"/>
        <v>394.6857</v>
      </c>
      <c r="U127" s="62">
        <v>395</v>
      </c>
      <c r="V127" s="77">
        <f>U127-T127</f>
        <v>0.31430000000000291</v>
      </c>
      <c r="W127" s="52">
        <f t="shared" si="13"/>
        <v>-0.31430000000000291</v>
      </c>
    </row>
    <row r="128" spans="1:23" ht="15" thickBot="1">
      <c r="A128" s="3">
        <v>1898971</v>
      </c>
      <c r="B128" s="83">
        <v>43400</v>
      </c>
      <c r="C128" s="4">
        <v>116</v>
      </c>
      <c r="D128" s="94">
        <v>5145</v>
      </c>
      <c r="E128" s="94">
        <v>3730</v>
      </c>
      <c r="F128" s="94">
        <v>1350</v>
      </c>
      <c r="G128" s="4" t="s">
        <v>9</v>
      </c>
      <c r="H128" s="40">
        <f>E128-'май 2018'!E133</f>
        <v>476</v>
      </c>
      <c r="I128" s="42">
        <f>F128-'май 2018'!F133</f>
        <v>156</v>
      </c>
      <c r="J128" s="51">
        <v>3720</v>
      </c>
      <c r="K128" s="51">
        <v>1349</v>
      </c>
      <c r="L128">
        <f t="shared" si="17"/>
        <v>10</v>
      </c>
      <c r="M128">
        <f t="shared" si="17"/>
        <v>1</v>
      </c>
      <c r="N128" s="57">
        <f t="shared" si="10"/>
        <v>61.8</v>
      </c>
      <c r="O128" s="57">
        <f t="shared" si="11"/>
        <v>2.29</v>
      </c>
      <c r="P128" s="57">
        <f t="shared" si="14"/>
        <v>64.09</v>
      </c>
      <c r="Q128" s="52"/>
      <c r="R128" s="102">
        <f t="shared" si="15"/>
        <v>66.012700000000009</v>
      </c>
      <c r="S128" s="104">
        <f>'март 2019'!W128</f>
        <v>98.416499999999999</v>
      </c>
      <c r="T128" s="96">
        <f t="shared" si="12"/>
        <v>164.42920000000001</v>
      </c>
      <c r="U128" s="77"/>
      <c r="V128" s="77"/>
      <c r="W128" s="52">
        <f t="shared" si="13"/>
        <v>164.42920000000001</v>
      </c>
    </row>
    <row r="129" spans="1:23" ht="15" thickBot="1">
      <c r="A129" s="3">
        <v>1853943</v>
      </c>
      <c r="B129" s="83">
        <v>43400</v>
      </c>
      <c r="C129" s="4">
        <v>117</v>
      </c>
      <c r="D129" s="94">
        <v>2912</v>
      </c>
      <c r="E129" s="94">
        <v>1675</v>
      </c>
      <c r="F129" s="94">
        <v>977</v>
      </c>
      <c r="G129" s="4" t="s">
        <v>9</v>
      </c>
      <c r="H129" s="40">
        <f>E129-'май 2018'!E134</f>
        <v>607</v>
      </c>
      <c r="I129" s="42">
        <f>F129-'май 2018'!F134</f>
        <v>392</v>
      </c>
      <c r="J129" s="51">
        <v>1675</v>
      </c>
      <c r="K129" s="51">
        <v>977</v>
      </c>
      <c r="L129">
        <f t="shared" si="17"/>
        <v>0</v>
      </c>
      <c r="M129">
        <f t="shared" si="17"/>
        <v>0</v>
      </c>
      <c r="N129" s="57">
        <f t="shared" si="10"/>
        <v>0</v>
      </c>
      <c r="O129" s="57">
        <f t="shared" si="11"/>
        <v>0</v>
      </c>
      <c r="P129" s="57">
        <f t="shared" si="14"/>
        <v>0</v>
      </c>
      <c r="Q129" s="52"/>
      <c r="R129" s="71">
        <f t="shared" si="15"/>
        <v>0</v>
      </c>
      <c r="S129" s="78">
        <f>'март 2019'!W129</f>
        <v>68.371399999999994</v>
      </c>
      <c r="T129" s="96">
        <f t="shared" si="12"/>
        <v>68.371399999999994</v>
      </c>
      <c r="U129" s="77"/>
      <c r="V129" s="77"/>
      <c r="W129" s="52">
        <f t="shared" si="13"/>
        <v>68.371399999999994</v>
      </c>
    </row>
    <row r="130" spans="1:23" ht="15" thickBot="1">
      <c r="A130" s="3">
        <v>1893475</v>
      </c>
      <c r="B130" s="83">
        <v>43400</v>
      </c>
      <c r="C130" s="4">
        <v>118</v>
      </c>
      <c r="D130" s="94">
        <v>4231</v>
      </c>
      <c r="E130" s="94">
        <v>2590</v>
      </c>
      <c r="F130" s="94">
        <v>1636</v>
      </c>
      <c r="G130" s="4" t="s">
        <v>9</v>
      </c>
      <c r="H130" s="40">
        <f>E130-'май 2018'!E135</f>
        <v>256</v>
      </c>
      <c r="I130" s="42">
        <f>F130-'май 2018'!F135</f>
        <v>170</v>
      </c>
      <c r="J130" s="51">
        <v>2535</v>
      </c>
      <c r="K130" s="51">
        <v>1595</v>
      </c>
      <c r="L130">
        <f t="shared" si="17"/>
        <v>55</v>
      </c>
      <c r="M130">
        <f t="shared" si="17"/>
        <v>41</v>
      </c>
      <c r="N130" s="57">
        <f t="shared" si="10"/>
        <v>339.9</v>
      </c>
      <c r="O130" s="57">
        <f t="shared" si="11"/>
        <v>93.89</v>
      </c>
      <c r="P130" s="57">
        <f t="shared" si="14"/>
        <v>433.78999999999996</v>
      </c>
      <c r="Q130" s="52"/>
      <c r="R130" s="102">
        <f t="shared" si="15"/>
        <v>446.80369999999994</v>
      </c>
      <c r="S130" s="104">
        <f>'март 2019'!W130</f>
        <v>0</v>
      </c>
      <c r="T130" s="96">
        <f t="shared" si="12"/>
        <v>446.80369999999994</v>
      </c>
      <c r="U130" s="62">
        <v>446.8</v>
      </c>
      <c r="V130" s="77"/>
      <c r="W130" s="52">
        <f t="shared" si="13"/>
        <v>3.6999999999238753E-3</v>
      </c>
    </row>
    <row r="131" spans="1:23" ht="15" thickBot="1">
      <c r="A131" s="3">
        <v>1897276</v>
      </c>
      <c r="B131" s="83">
        <v>43400</v>
      </c>
      <c r="C131" s="4">
        <v>119</v>
      </c>
      <c r="D131" s="94">
        <v>21684</v>
      </c>
      <c r="E131" s="94">
        <v>13266</v>
      </c>
      <c r="F131" s="94">
        <v>7011</v>
      </c>
      <c r="G131" s="4" t="s">
        <v>9</v>
      </c>
      <c r="H131" s="40">
        <f>E131-'май 2018'!E136</f>
        <v>3274</v>
      </c>
      <c r="I131" s="42">
        <f>F131-'май 2018'!F136</f>
        <v>1817</v>
      </c>
      <c r="J131" s="51">
        <v>13056</v>
      </c>
      <c r="K131" s="51">
        <v>6898</v>
      </c>
      <c r="L131">
        <f t="shared" si="17"/>
        <v>210</v>
      </c>
      <c r="M131">
        <f t="shared" si="17"/>
        <v>113</v>
      </c>
      <c r="N131" s="57">
        <f t="shared" si="10"/>
        <v>1297.8</v>
      </c>
      <c r="O131" s="57">
        <f t="shared" si="11"/>
        <v>258.77</v>
      </c>
      <c r="P131" s="57">
        <f t="shared" si="14"/>
        <v>1556.57</v>
      </c>
      <c r="Q131" s="52"/>
      <c r="R131" s="102">
        <f>P131+P131*3%-Q131</f>
        <v>1603.2671</v>
      </c>
      <c r="S131" s="104">
        <f>'март 2019'!W131</f>
        <v>-8.0041000000001077</v>
      </c>
      <c r="T131" s="96">
        <f>R131+S131</f>
        <v>1595.2629999999999</v>
      </c>
      <c r="U131" s="62">
        <v>1596</v>
      </c>
      <c r="V131" s="77">
        <f>U131-T131</f>
        <v>0.73700000000008004</v>
      </c>
      <c r="W131" s="52">
        <f t="shared" si="13"/>
        <v>-0.73700000000008004</v>
      </c>
    </row>
    <row r="132" spans="1:23" ht="15" thickBot="1">
      <c r="A132" s="3">
        <v>1899038</v>
      </c>
      <c r="B132" s="83">
        <v>43400</v>
      </c>
      <c r="C132" s="4">
        <v>120</v>
      </c>
      <c r="D132" s="94">
        <v>2673</v>
      </c>
      <c r="E132" s="94">
        <v>2024</v>
      </c>
      <c r="F132" s="94">
        <v>647</v>
      </c>
      <c r="G132" s="4" t="s">
        <v>9</v>
      </c>
      <c r="H132" s="40">
        <f>E132-'май 2018'!E137</f>
        <v>111</v>
      </c>
      <c r="I132" s="42">
        <f>F132-'май 2018'!F137</f>
        <v>36</v>
      </c>
      <c r="J132" s="51">
        <v>2024</v>
      </c>
      <c r="K132" s="51">
        <v>647</v>
      </c>
      <c r="L132">
        <f t="shared" si="17"/>
        <v>0</v>
      </c>
      <c r="M132">
        <f t="shared" si="17"/>
        <v>0</v>
      </c>
      <c r="N132" s="57">
        <f t="shared" si="10"/>
        <v>0</v>
      </c>
      <c r="O132" s="57">
        <f t="shared" si="11"/>
        <v>0</v>
      </c>
      <c r="P132" s="57">
        <f t="shared" si="14"/>
        <v>0</v>
      </c>
      <c r="Q132" s="52"/>
      <c r="R132" s="71">
        <f t="shared" si="15"/>
        <v>0</v>
      </c>
      <c r="S132" s="78">
        <f>'март 2019'!W132</f>
        <v>169.7749</v>
      </c>
      <c r="T132" s="77">
        <f t="shared" si="12"/>
        <v>169.7749</v>
      </c>
      <c r="U132" s="77"/>
      <c r="V132" s="77"/>
      <c r="W132" s="52">
        <f t="shared" si="13"/>
        <v>169.7749</v>
      </c>
    </row>
    <row r="133" spans="1:23" ht="15" thickBot="1">
      <c r="A133" s="3">
        <v>1897322</v>
      </c>
      <c r="B133" s="83">
        <v>43400</v>
      </c>
      <c r="C133" s="4">
        <v>121</v>
      </c>
      <c r="D133" s="94">
        <v>3353</v>
      </c>
      <c r="E133" s="94">
        <v>2320</v>
      </c>
      <c r="F133" s="94">
        <v>982</v>
      </c>
      <c r="G133" s="4" t="s">
        <v>9</v>
      </c>
      <c r="H133" s="40">
        <f>E133-'май 2018'!E138</f>
        <v>349</v>
      </c>
      <c r="I133" s="42">
        <f>F133-'май 2018'!F138</f>
        <v>163</v>
      </c>
      <c r="J133" s="51">
        <v>2320</v>
      </c>
      <c r="K133" s="51">
        <v>982</v>
      </c>
      <c r="L133">
        <f t="shared" si="17"/>
        <v>0</v>
      </c>
      <c r="M133">
        <f t="shared" si="17"/>
        <v>0</v>
      </c>
      <c r="N133" s="57">
        <f t="shared" si="10"/>
        <v>0</v>
      </c>
      <c r="O133" s="57">
        <f t="shared" si="11"/>
        <v>0</v>
      </c>
      <c r="P133" s="57">
        <f t="shared" si="14"/>
        <v>0</v>
      </c>
      <c r="Q133" s="52"/>
      <c r="R133" s="71">
        <f t="shared" si="15"/>
        <v>0</v>
      </c>
      <c r="S133" s="78">
        <f>'март 2019'!W133</f>
        <v>0</v>
      </c>
      <c r="T133" s="77">
        <f t="shared" si="12"/>
        <v>0</v>
      </c>
      <c r="U133" s="77"/>
      <c r="V133" s="77"/>
      <c r="W133" s="52">
        <f t="shared" si="13"/>
        <v>0</v>
      </c>
    </row>
    <row r="134" spans="1:23" ht="15" thickBot="1">
      <c r="A134" s="3">
        <v>1898412</v>
      </c>
      <c r="B134" s="83">
        <v>43400</v>
      </c>
      <c r="C134" s="4" t="s">
        <v>23</v>
      </c>
      <c r="D134" s="94">
        <v>1924</v>
      </c>
      <c r="E134" s="94">
        <v>1464</v>
      </c>
      <c r="F134" s="94">
        <v>390</v>
      </c>
      <c r="G134" s="4" t="s">
        <v>9</v>
      </c>
      <c r="H134" s="40">
        <f>E134-'май 2018'!E139</f>
        <v>-6449</v>
      </c>
      <c r="I134" s="42">
        <f>F134-'май 2018'!F139</f>
        <v>-3027</v>
      </c>
      <c r="J134" s="51">
        <v>1462</v>
      </c>
      <c r="K134" s="51">
        <v>390</v>
      </c>
      <c r="L134">
        <f t="shared" si="17"/>
        <v>2</v>
      </c>
      <c r="M134">
        <f t="shared" si="17"/>
        <v>0</v>
      </c>
      <c r="N134" s="57">
        <f t="shared" si="10"/>
        <v>12.36</v>
      </c>
      <c r="O134" s="57">
        <f t="shared" si="11"/>
        <v>0</v>
      </c>
      <c r="P134" s="57">
        <f t="shared" si="14"/>
        <v>12.36</v>
      </c>
      <c r="Q134" s="52"/>
      <c r="R134" s="71">
        <f t="shared" si="15"/>
        <v>12.730799999999999</v>
      </c>
      <c r="S134" s="78">
        <f>'март 2019'!W134</f>
        <v>-8.3273000000000028</v>
      </c>
      <c r="T134" s="97">
        <f t="shared" si="12"/>
        <v>4.4034999999999958</v>
      </c>
      <c r="U134" s="77"/>
      <c r="V134" s="77"/>
      <c r="W134" s="52">
        <f t="shared" si="13"/>
        <v>4.4034999999999958</v>
      </c>
    </row>
    <row r="135" spans="1:23" ht="15" thickBot="1">
      <c r="A135" s="3">
        <v>1899090</v>
      </c>
      <c r="B135" s="83">
        <v>43400</v>
      </c>
      <c r="C135" s="4">
        <v>122</v>
      </c>
      <c r="D135" s="94">
        <v>12775</v>
      </c>
      <c r="E135" s="94">
        <v>8911</v>
      </c>
      <c r="F135" s="94">
        <v>3873</v>
      </c>
      <c r="G135" s="4" t="s">
        <v>9</v>
      </c>
      <c r="H135" s="40">
        <f>E135-'май 2018'!E140</f>
        <v>7509</v>
      </c>
      <c r="I135" s="42">
        <f>F135-'май 2018'!F140</f>
        <v>3495</v>
      </c>
      <c r="J135" s="51">
        <v>8839</v>
      </c>
      <c r="K135" s="51">
        <v>3837</v>
      </c>
      <c r="L135">
        <f t="shared" si="17"/>
        <v>72</v>
      </c>
      <c r="M135">
        <f t="shared" si="17"/>
        <v>36</v>
      </c>
      <c r="N135" s="57">
        <f t="shared" si="10"/>
        <v>444.96</v>
      </c>
      <c r="O135" s="57">
        <f t="shared" si="11"/>
        <v>82.44</v>
      </c>
      <c r="P135" s="57">
        <f t="shared" si="14"/>
        <v>527.4</v>
      </c>
      <c r="Q135" s="52"/>
      <c r="R135" s="71">
        <f>P135+P135*3%</f>
        <v>543.22199999999998</v>
      </c>
      <c r="S135" s="78">
        <f>'март 2019'!W135</f>
        <v>137.03120000000001</v>
      </c>
      <c r="T135" s="96">
        <f t="shared" si="12"/>
        <v>680.25319999999999</v>
      </c>
      <c r="U135" s="77"/>
      <c r="V135" s="77"/>
      <c r="W135" s="52">
        <f t="shared" si="13"/>
        <v>680.25319999999999</v>
      </c>
    </row>
    <row r="136" spans="1:23" ht="15" thickBot="1">
      <c r="A136" s="3">
        <v>1893707</v>
      </c>
      <c r="B136" s="83">
        <v>43400</v>
      </c>
      <c r="C136" s="4">
        <v>123</v>
      </c>
      <c r="D136" s="94">
        <v>8828</v>
      </c>
      <c r="E136" s="94">
        <v>4258</v>
      </c>
      <c r="F136" s="94">
        <v>3965</v>
      </c>
      <c r="G136" s="4" t="s">
        <v>9</v>
      </c>
      <c r="H136" s="40">
        <f>E136-'май 2018'!E141</f>
        <v>609</v>
      </c>
      <c r="I136" s="42">
        <f>F136-'май 2018'!F141</f>
        <v>499</v>
      </c>
      <c r="J136" s="51">
        <v>4197</v>
      </c>
      <c r="K136" s="51">
        <v>3934</v>
      </c>
      <c r="L136">
        <f t="shared" si="17"/>
        <v>61</v>
      </c>
      <c r="M136">
        <f t="shared" si="17"/>
        <v>31</v>
      </c>
      <c r="N136" s="57">
        <f t="shared" ref="N136:N199" si="18">L136*6.18</f>
        <v>376.97999999999996</v>
      </c>
      <c r="O136" s="57">
        <f t="shared" ref="O136:O199" si="19">M136*2.29</f>
        <v>70.989999999999995</v>
      </c>
      <c r="P136" s="57">
        <f t="shared" si="14"/>
        <v>447.96999999999997</v>
      </c>
      <c r="Q136" s="52"/>
      <c r="R136" s="71">
        <f t="shared" si="15"/>
        <v>461.40909999999997</v>
      </c>
      <c r="S136" s="78">
        <f>'март 2019'!W136</f>
        <v>389.84469999999999</v>
      </c>
      <c r="T136" s="77">
        <f t="shared" si="12"/>
        <v>851.25379999999996</v>
      </c>
      <c r="U136" s="77"/>
      <c r="V136" s="77"/>
      <c r="W136" s="52">
        <f t="shared" si="13"/>
        <v>851.25379999999996</v>
      </c>
    </row>
    <row r="137" spans="1:23" ht="15" thickBot="1">
      <c r="A137" s="3">
        <v>1897603</v>
      </c>
      <c r="B137" s="83">
        <v>43400</v>
      </c>
      <c r="C137" s="4" t="s">
        <v>24</v>
      </c>
      <c r="D137" s="94">
        <v>146</v>
      </c>
      <c r="E137" s="94">
        <v>72</v>
      </c>
      <c r="F137" s="94">
        <v>28</v>
      </c>
      <c r="G137" s="4" t="s">
        <v>9</v>
      </c>
      <c r="H137" s="40">
        <f>E137-'май 2018'!E142</f>
        <v>0</v>
      </c>
      <c r="I137" s="42">
        <f>F137-'май 2018'!F142</f>
        <v>0</v>
      </c>
      <c r="J137" s="51">
        <v>72</v>
      </c>
      <c r="K137" s="51">
        <v>28</v>
      </c>
      <c r="L137">
        <f t="shared" si="17"/>
        <v>0</v>
      </c>
      <c r="M137">
        <f t="shared" si="17"/>
        <v>0</v>
      </c>
      <c r="N137" s="57">
        <f t="shared" si="18"/>
        <v>0</v>
      </c>
      <c r="O137" s="57">
        <f t="shared" si="19"/>
        <v>0</v>
      </c>
      <c r="P137" s="57">
        <f t="shared" si="14"/>
        <v>0</v>
      </c>
      <c r="Q137" s="52"/>
      <c r="R137" s="71">
        <f t="shared" si="15"/>
        <v>0</v>
      </c>
      <c r="S137" s="78">
        <f>'март 2019'!W137</f>
        <v>0</v>
      </c>
      <c r="T137" s="77">
        <f t="shared" ref="T137:T200" si="20">R137+S137</f>
        <v>0</v>
      </c>
      <c r="U137" s="77"/>
      <c r="V137" s="77"/>
      <c r="W137" s="52">
        <f t="shared" ref="W137:W200" si="21">T137-U137</f>
        <v>0</v>
      </c>
    </row>
    <row r="138" spans="1:23" ht="15" thickBot="1">
      <c r="A138" s="3">
        <v>1899008</v>
      </c>
      <c r="B138" s="83">
        <v>43400</v>
      </c>
      <c r="C138" s="4">
        <v>124</v>
      </c>
      <c r="D138" s="94">
        <v>24877</v>
      </c>
      <c r="E138" s="94">
        <v>11894</v>
      </c>
      <c r="F138" s="94">
        <v>9275</v>
      </c>
      <c r="G138" s="4" t="s">
        <v>9</v>
      </c>
      <c r="H138" s="40">
        <f>E138-'май 2018'!E143</f>
        <v>402</v>
      </c>
      <c r="I138" s="42">
        <f>F138-'май 2018'!F143</f>
        <v>398</v>
      </c>
      <c r="J138" s="51">
        <v>11869</v>
      </c>
      <c r="K138" s="51">
        <v>9237</v>
      </c>
      <c r="L138">
        <f t="shared" si="17"/>
        <v>25</v>
      </c>
      <c r="M138">
        <f t="shared" si="17"/>
        <v>38</v>
      </c>
      <c r="N138" s="57">
        <f t="shared" si="18"/>
        <v>154.5</v>
      </c>
      <c r="O138" s="57">
        <f t="shared" si="19"/>
        <v>87.02</v>
      </c>
      <c r="P138" s="57">
        <f t="shared" si="14"/>
        <v>241.51999999999998</v>
      </c>
      <c r="Q138" s="52"/>
      <c r="R138" s="71">
        <f t="shared" si="15"/>
        <v>248.76559999999998</v>
      </c>
      <c r="S138" s="78">
        <f>'март 2019'!W138</f>
        <v>565.63240000000008</v>
      </c>
      <c r="T138" s="77">
        <f t="shared" si="20"/>
        <v>814.39800000000002</v>
      </c>
      <c r="U138" s="77"/>
      <c r="V138" s="77"/>
      <c r="W138" s="52">
        <f t="shared" si="21"/>
        <v>814.39800000000002</v>
      </c>
    </row>
    <row r="139" spans="1:23" ht="15" thickBot="1">
      <c r="A139" s="3">
        <v>1832288</v>
      </c>
      <c r="B139" s="83">
        <v>43400</v>
      </c>
      <c r="C139" s="4">
        <v>125</v>
      </c>
      <c r="D139" s="94">
        <v>1211</v>
      </c>
      <c r="E139" s="94">
        <v>966</v>
      </c>
      <c r="F139" s="94">
        <v>223</v>
      </c>
      <c r="G139" s="64" t="s">
        <v>9</v>
      </c>
      <c r="H139" s="40">
        <f>E139-'май 2018'!E144</f>
        <v>6</v>
      </c>
      <c r="I139" s="42">
        <f>F139-'май 2018'!F144</f>
        <v>0</v>
      </c>
      <c r="J139" s="51">
        <v>966</v>
      </c>
      <c r="K139" s="51">
        <v>223</v>
      </c>
      <c r="L139">
        <f t="shared" si="17"/>
        <v>0</v>
      </c>
      <c r="M139">
        <f t="shared" si="17"/>
        <v>0</v>
      </c>
      <c r="N139" s="57">
        <f t="shared" si="18"/>
        <v>0</v>
      </c>
      <c r="O139" s="57">
        <f t="shared" si="19"/>
        <v>0</v>
      </c>
      <c r="P139" s="57">
        <f t="shared" ref="P139:P202" si="22">N139+O139</f>
        <v>0</v>
      </c>
      <c r="Q139" s="52"/>
      <c r="R139" s="71">
        <f t="shared" ref="R139:R202" si="23">P139+P139*3%-Q139</f>
        <v>0</v>
      </c>
      <c r="S139" s="78">
        <f>'март 2019'!W139</f>
        <v>12.524800000000001</v>
      </c>
      <c r="T139" s="96">
        <f t="shared" si="20"/>
        <v>12.524800000000001</v>
      </c>
      <c r="U139" s="77"/>
      <c r="V139" s="77"/>
      <c r="W139" s="52">
        <f t="shared" si="21"/>
        <v>12.524800000000001</v>
      </c>
    </row>
    <row r="140" spans="1:23" ht="15" thickBot="1">
      <c r="A140" s="3">
        <v>1897580</v>
      </c>
      <c r="B140" s="83">
        <v>43400</v>
      </c>
      <c r="C140" s="4">
        <v>126</v>
      </c>
      <c r="D140" s="94">
        <v>3</v>
      </c>
      <c r="E140" s="94">
        <v>2</v>
      </c>
      <c r="F140" s="94">
        <v>0</v>
      </c>
      <c r="G140" s="4" t="s">
        <v>9</v>
      </c>
      <c r="H140" s="40">
        <f>E140-'май 2018'!E145</f>
        <v>0</v>
      </c>
      <c r="I140" s="42">
        <f>F140-'май 2018'!F145</f>
        <v>0</v>
      </c>
      <c r="J140" s="51">
        <v>2</v>
      </c>
      <c r="K140" s="51">
        <v>0</v>
      </c>
      <c r="L140">
        <f t="shared" si="17"/>
        <v>0</v>
      </c>
      <c r="M140">
        <f t="shared" si="17"/>
        <v>0</v>
      </c>
      <c r="N140" s="57">
        <f t="shared" si="18"/>
        <v>0</v>
      </c>
      <c r="O140" s="57">
        <f t="shared" si="19"/>
        <v>0</v>
      </c>
      <c r="P140" s="57">
        <f t="shared" si="22"/>
        <v>0</v>
      </c>
      <c r="Q140" s="52"/>
      <c r="R140" s="71">
        <f t="shared" si="23"/>
        <v>0</v>
      </c>
      <c r="S140" s="78">
        <f>'март 2019'!W140</f>
        <v>0</v>
      </c>
      <c r="T140" s="87">
        <f t="shared" si="20"/>
        <v>0</v>
      </c>
      <c r="U140" s="77"/>
      <c r="V140" s="77"/>
      <c r="W140" s="52">
        <f t="shared" si="21"/>
        <v>0</v>
      </c>
    </row>
    <row r="141" spans="1:23" ht="27" thickBot="1">
      <c r="A141" s="3">
        <v>2826458</v>
      </c>
      <c r="B141" s="83">
        <v>43400</v>
      </c>
      <c r="C141" s="4" t="s">
        <v>25</v>
      </c>
      <c r="D141" s="94">
        <v>674</v>
      </c>
      <c r="E141" s="94">
        <v>557</v>
      </c>
      <c r="F141" s="94">
        <v>131</v>
      </c>
      <c r="G141" s="4" t="s">
        <v>9</v>
      </c>
      <c r="H141" s="40">
        <f>E141-'май 2018'!E147</f>
        <v>512</v>
      </c>
      <c r="I141" s="42">
        <f>F141-'май 2018'!F147</f>
        <v>128</v>
      </c>
      <c r="J141" s="51">
        <v>542</v>
      </c>
      <c r="K141" s="51">
        <v>131</v>
      </c>
      <c r="L141">
        <f t="shared" si="17"/>
        <v>15</v>
      </c>
      <c r="M141">
        <f t="shared" si="17"/>
        <v>0</v>
      </c>
      <c r="N141" s="57">
        <f t="shared" si="18"/>
        <v>92.699999999999989</v>
      </c>
      <c r="O141" s="57">
        <f t="shared" si="19"/>
        <v>0</v>
      </c>
      <c r="P141" s="57">
        <f t="shared" si="22"/>
        <v>92.699999999999989</v>
      </c>
      <c r="Q141" s="52"/>
      <c r="R141" s="102">
        <f t="shared" si="23"/>
        <v>95.480999999999995</v>
      </c>
      <c r="S141" s="104">
        <f>'март 2019'!W141</f>
        <v>68.886400000000009</v>
      </c>
      <c r="T141" s="96">
        <f t="shared" si="20"/>
        <v>164.3674</v>
      </c>
      <c r="U141" s="77"/>
      <c r="V141" s="77"/>
      <c r="W141" s="52">
        <f t="shared" si="21"/>
        <v>164.3674</v>
      </c>
    </row>
    <row r="142" spans="1:23" ht="15" thickBot="1">
      <c r="A142" s="3">
        <v>1793478</v>
      </c>
      <c r="B142" s="83">
        <v>43400</v>
      </c>
      <c r="C142" s="4">
        <v>128</v>
      </c>
      <c r="D142" s="94">
        <v>7785</v>
      </c>
      <c r="E142" s="94">
        <v>3417</v>
      </c>
      <c r="F142" s="94">
        <v>3205</v>
      </c>
      <c r="G142" s="4" t="s">
        <v>9</v>
      </c>
      <c r="H142" s="40">
        <f>E142-'май 2018'!E148</f>
        <v>42</v>
      </c>
      <c r="I142" s="42">
        <f>F142-'май 2018'!F148</f>
        <v>48</v>
      </c>
      <c r="J142" s="51">
        <v>3417</v>
      </c>
      <c r="K142" s="51">
        <v>3205</v>
      </c>
      <c r="L142">
        <f t="shared" si="17"/>
        <v>0</v>
      </c>
      <c r="M142">
        <f t="shared" si="17"/>
        <v>0</v>
      </c>
      <c r="N142" s="57">
        <f t="shared" si="18"/>
        <v>0</v>
      </c>
      <c r="O142" s="57">
        <f t="shared" si="19"/>
        <v>0</v>
      </c>
      <c r="P142" s="57">
        <f t="shared" si="22"/>
        <v>0</v>
      </c>
      <c r="Q142" s="52"/>
      <c r="R142" s="71">
        <f t="shared" si="23"/>
        <v>0</v>
      </c>
      <c r="S142" s="78">
        <f>'март 2019'!W142</f>
        <v>211.4622</v>
      </c>
      <c r="T142" s="71">
        <f t="shared" si="20"/>
        <v>211.4622</v>
      </c>
      <c r="U142" s="77"/>
      <c r="V142" s="77"/>
      <c r="W142" s="52">
        <f t="shared" si="21"/>
        <v>211.4622</v>
      </c>
    </row>
    <row r="143" spans="1:23" ht="15" thickBot="1">
      <c r="A143" s="3">
        <v>1895482</v>
      </c>
      <c r="B143" s="83">
        <v>43400</v>
      </c>
      <c r="C143" s="4">
        <v>129</v>
      </c>
      <c r="D143" s="94">
        <v>3946</v>
      </c>
      <c r="E143" s="94">
        <v>2677</v>
      </c>
      <c r="F143" s="94">
        <v>922</v>
      </c>
      <c r="G143" s="4" t="s">
        <v>9</v>
      </c>
      <c r="H143" s="40">
        <f>E143-'май 2018'!E149</f>
        <v>426</v>
      </c>
      <c r="I143" s="42">
        <f>F143-'май 2018'!F149</f>
        <v>158</v>
      </c>
      <c r="J143" s="51">
        <v>2614</v>
      </c>
      <c r="K143" s="51">
        <v>894</v>
      </c>
      <c r="L143">
        <f t="shared" si="17"/>
        <v>63</v>
      </c>
      <c r="M143">
        <f t="shared" si="17"/>
        <v>28</v>
      </c>
      <c r="N143" s="57">
        <f t="shared" si="18"/>
        <v>389.34</v>
      </c>
      <c r="O143" s="57">
        <f t="shared" si="19"/>
        <v>64.12</v>
      </c>
      <c r="P143" s="57">
        <f t="shared" si="22"/>
        <v>453.46</v>
      </c>
      <c r="Q143" s="52"/>
      <c r="R143" s="71">
        <f t="shared" si="23"/>
        <v>467.06379999999996</v>
      </c>
      <c r="S143" s="78">
        <f>'март 2019'!W143</f>
        <v>-933.98460000000034</v>
      </c>
      <c r="T143" s="72">
        <f t="shared" si="20"/>
        <v>-466.92080000000038</v>
      </c>
      <c r="U143" s="77"/>
      <c r="V143" s="77"/>
      <c r="W143" s="52">
        <f t="shared" si="21"/>
        <v>-466.92080000000038</v>
      </c>
    </row>
    <row r="144" spans="1:23" ht="15" thickBot="1">
      <c r="A144" s="3">
        <v>1895484</v>
      </c>
      <c r="B144" s="83">
        <v>43400</v>
      </c>
      <c r="C144" s="4">
        <v>130</v>
      </c>
      <c r="D144" s="94">
        <v>87</v>
      </c>
      <c r="E144" s="94">
        <v>86</v>
      </c>
      <c r="F144" s="94">
        <v>0</v>
      </c>
      <c r="G144" s="4" t="s">
        <v>9</v>
      </c>
      <c r="H144" s="40">
        <f>E144-'май 2018'!E150</f>
        <v>52</v>
      </c>
      <c r="I144" s="42">
        <f>F144-'май 2018'!F150</f>
        <v>0</v>
      </c>
      <c r="J144" s="51">
        <v>86</v>
      </c>
      <c r="K144" s="51">
        <v>0</v>
      </c>
      <c r="L144">
        <f t="shared" si="17"/>
        <v>0</v>
      </c>
      <c r="M144">
        <f t="shared" si="17"/>
        <v>0</v>
      </c>
      <c r="N144" s="57">
        <f t="shared" si="18"/>
        <v>0</v>
      </c>
      <c r="O144" s="57">
        <f t="shared" si="19"/>
        <v>0</v>
      </c>
      <c r="P144" s="57">
        <f t="shared" si="22"/>
        <v>0</v>
      </c>
      <c r="Q144" s="52"/>
      <c r="R144" s="71">
        <f t="shared" si="23"/>
        <v>0</v>
      </c>
      <c r="S144" s="78">
        <f>'март 2019'!W144</f>
        <v>206.6592</v>
      </c>
      <c r="T144" s="77">
        <f t="shared" si="20"/>
        <v>206.6592</v>
      </c>
      <c r="U144" s="77"/>
      <c r="V144" s="77"/>
      <c r="W144" s="52">
        <f t="shared" si="21"/>
        <v>206.6592</v>
      </c>
    </row>
    <row r="145" spans="1:23" ht="15" thickBot="1">
      <c r="A145" s="3">
        <v>1740042</v>
      </c>
      <c r="B145" s="83">
        <v>43400</v>
      </c>
      <c r="C145" s="4">
        <v>131</v>
      </c>
      <c r="D145" s="94">
        <v>3547</v>
      </c>
      <c r="E145" s="94">
        <v>1793</v>
      </c>
      <c r="F145" s="94">
        <v>1329</v>
      </c>
      <c r="G145" s="4" t="s">
        <v>9</v>
      </c>
      <c r="H145" s="40">
        <f>E145-'май 2018'!E151</f>
        <v>170</v>
      </c>
      <c r="I145" s="42">
        <f>F145-'май 2018'!F151</f>
        <v>199</v>
      </c>
      <c r="J145" s="51">
        <v>1793</v>
      </c>
      <c r="K145" s="51">
        <v>1329</v>
      </c>
      <c r="L145">
        <f t="shared" si="17"/>
        <v>0</v>
      </c>
      <c r="M145">
        <f t="shared" si="17"/>
        <v>0</v>
      </c>
      <c r="N145" s="57">
        <f t="shared" si="18"/>
        <v>0</v>
      </c>
      <c r="O145" s="57">
        <f t="shared" si="19"/>
        <v>0</v>
      </c>
      <c r="P145" s="57">
        <f t="shared" si="22"/>
        <v>0</v>
      </c>
      <c r="Q145" s="52"/>
      <c r="R145" s="102">
        <f t="shared" si="23"/>
        <v>0</v>
      </c>
      <c r="S145" s="104">
        <f>'март 2019'!W145</f>
        <v>0</v>
      </c>
      <c r="T145" s="96">
        <f t="shared" si="20"/>
        <v>0</v>
      </c>
      <c r="U145" s="77"/>
      <c r="V145" s="77"/>
      <c r="W145" s="52">
        <f t="shared" si="21"/>
        <v>0</v>
      </c>
    </row>
    <row r="146" spans="1:23" ht="15" thickBot="1">
      <c r="A146" s="3">
        <v>1886448</v>
      </c>
      <c r="B146" s="83">
        <v>43400</v>
      </c>
      <c r="C146" s="4">
        <v>132</v>
      </c>
      <c r="D146" s="94">
        <v>4554</v>
      </c>
      <c r="E146" s="94">
        <v>2955</v>
      </c>
      <c r="F146" s="94">
        <v>1489</v>
      </c>
      <c r="G146" s="4" t="s">
        <v>9</v>
      </c>
      <c r="H146" s="40">
        <f>E146-'май 2018'!E152</f>
        <v>3</v>
      </c>
      <c r="I146" s="42">
        <f>F146-'май 2018'!F152</f>
        <v>0</v>
      </c>
      <c r="J146" s="51">
        <v>2955</v>
      </c>
      <c r="K146" s="51">
        <v>1489</v>
      </c>
      <c r="L146">
        <f t="shared" si="17"/>
        <v>0</v>
      </c>
      <c r="M146">
        <f t="shared" si="17"/>
        <v>0</v>
      </c>
      <c r="N146" s="57">
        <f t="shared" si="18"/>
        <v>0</v>
      </c>
      <c r="O146" s="57">
        <f t="shared" si="19"/>
        <v>0</v>
      </c>
      <c r="P146" s="57">
        <f t="shared" si="22"/>
        <v>0</v>
      </c>
      <c r="Q146" s="52"/>
      <c r="R146" s="71">
        <f t="shared" si="23"/>
        <v>0</v>
      </c>
      <c r="S146" s="78">
        <f>'март 2019'!W146</f>
        <v>0</v>
      </c>
      <c r="T146" s="77">
        <f t="shared" si="20"/>
        <v>0</v>
      </c>
      <c r="U146" s="77"/>
      <c r="V146" s="77"/>
      <c r="W146" s="52">
        <f t="shared" si="21"/>
        <v>0</v>
      </c>
    </row>
    <row r="147" spans="1:23" ht="15" thickBot="1">
      <c r="A147" s="3">
        <v>1829521</v>
      </c>
      <c r="B147" s="83">
        <v>43400</v>
      </c>
      <c r="C147" s="4">
        <v>133</v>
      </c>
      <c r="D147" s="94">
        <v>338</v>
      </c>
      <c r="E147" s="94">
        <v>262</v>
      </c>
      <c r="F147" s="94">
        <v>60</v>
      </c>
      <c r="G147" s="4" t="s">
        <v>9</v>
      </c>
      <c r="H147" s="40">
        <f>E147-'май 2018'!E153</f>
        <v>28</v>
      </c>
      <c r="I147" s="42">
        <f>F147-'май 2018'!F153</f>
        <v>7</v>
      </c>
      <c r="J147" s="51">
        <v>262</v>
      </c>
      <c r="K147" s="51">
        <v>60</v>
      </c>
      <c r="L147">
        <f t="shared" si="17"/>
        <v>0</v>
      </c>
      <c r="M147">
        <f t="shared" si="17"/>
        <v>0</v>
      </c>
      <c r="N147" s="57">
        <f t="shared" si="18"/>
        <v>0</v>
      </c>
      <c r="O147" s="57">
        <f t="shared" si="19"/>
        <v>0</v>
      </c>
      <c r="P147" s="57">
        <f t="shared" si="22"/>
        <v>0</v>
      </c>
      <c r="Q147" s="52"/>
      <c r="R147" s="71">
        <f t="shared" si="23"/>
        <v>0</v>
      </c>
      <c r="S147" s="78">
        <f>'март 2019'!W147</f>
        <v>0</v>
      </c>
      <c r="T147" s="71">
        <f t="shared" si="20"/>
        <v>0</v>
      </c>
      <c r="U147" s="71"/>
      <c r="V147" s="77"/>
      <c r="W147" s="52">
        <f t="shared" si="21"/>
        <v>0</v>
      </c>
    </row>
    <row r="148" spans="1:23" ht="15" thickBot="1">
      <c r="A148" s="3">
        <v>1853926</v>
      </c>
      <c r="B148" s="83">
        <v>43400</v>
      </c>
      <c r="C148" s="4">
        <v>134</v>
      </c>
      <c r="D148" s="94">
        <v>134</v>
      </c>
      <c r="E148" s="94">
        <v>93</v>
      </c>
      <c r="F148" s="94">
        <v>41</v>
      </c>
      <c r="G148" s="4" t="s">
        <v>9</v>
      </c>
      <c r="H148" s="40">
        <f>E148-'май 2018'!E154</f>
        <v>56</v>
      </c>
      <c r="I148" s="42">
        <f>F148-'май 2018'!F154</f>
        <v>29</v>
      </c>
      <c r="J148" s="51">
        <v>92</v>
      </c>
      <c r="K148" s="51">
        <v>41</v>
      </c>
      <c r="L148">
        <f t="shared" si="17"/>
        <v>1</v>
      </c>
      <c r="M148">
        <f t="shared" si="17"/>
        <v>0</v>
      </c>
      <c r="N148" s="57">
        <f t="shared" si="18"/>
        <v>6.18</v>
      </c>
      <c r="O148" s="57">
        <f t="shared" si="19"/>
        <v>0</v>
      </c>
      <c r="P148" s="57">
        <f t="shared" si="22"/>
        <v>6.18</v>
      </c>
      <c r="Q148" s="52"/>
      <c r="R148" s="71">
        <f t="shared" si="23"/>
        <v>6.3653999999999993</v>
      </c>
      <c r="S148" s="78">
        <f>'март 2019'!W148</f>
        <v>337.428</v>
      </c>
      <c r="T148" s="77">
        <f t="shared" si="20"/>
        <v>343.79340000000002</v>
      </c>
      <c r="U148" s="62">
        <v>337.43</v>
      </c>
      <c r="V148" s="77">
        <f>U148-T148</f>
        <v>-6.3634000000000128</v>
      </c>
      <c r="W148" s="52">
        <f t="shared" si="21"/>
        <v>6.3634000000000128</v>
      </c>
    </row>
    <row r="149" spans="1:23" ht="15" thickBot="1">
      <c r="A149" s="3">
        <v>1897133</v>
      </c>
      <c r="B149" s="83">
        <v>43400</v>
      </c>
      <c r="C149" s="4">
        <v>135</v>
      </c>
      <c r="D149" s="94">
        <v>1394</v>
      </c>
      <c r="E149" s="94">
        <v>909</v>
      </c>
      <c r="F149" s="94">
        <v>367</v>
      </c>
      <c r="G149" s="4" t="s">
        <v>9</v>
      </c>
      <c r="H149" s="40">
        <f>E149-'май 2018'!E155</f>
        <v>48</v>
      </c>
      <c r="I149" s="42">
        <f>F149-'май 2018'!F155</f>
        <v>46</v>
      </c>
      <c r="J149" s="51">
        <v>906</v>
      </c>
      <c r="K149" s="51">
        <v>366</v>
      </c>
      <c r="L149">
        <f t="shared" ref="L149:M179" si="24">E149-J149</f>
        <v>3</v>
      </c>
      <c r="M149">
        <f t="shared" si="24"/>
        <v>1</v>
      </c>
      <c r="N149" s="57">
        <f t="shared" si="18"/>
        <v>18.54</v>
      </c>
      <c r="O149" s="57">
        <f t="shared" si="19"/>
        <v>2.29</v>
      </c>
      <c r="P149" s="57">
        <f t="shared" si="22"/>
        <v>20.83</v>
      </c>
      <c r="Q149" s="52"/>
      <c r="R149" s="102">
        <f t="shared" si="23"/>
        <v>21.454899999999999</v>
      </c>
      <c r="S149" s="104">
        <f>'март 2019'!W149</f>
        <v>258.77719999999999</v>
      </c>
      <c r="T149" s="96">
        <f t="shared" si="20"/>
        <v>280.2321</v>
      </c>
      <c r="U149" s="77"/>
      <c r="V149" s="77"/>
      <c r="W149" s="52">
        <f t="shared" si="21"/>
        <v>280.2321</v>
      </c>
    </row>
    <row r="150" spans="1:23" ht="15" thickBot="1">
      <c r="A150" s="3">
        <v>1844030</v>
      </c>
      <c r="B150" s="83">
        <v>43400</v>
      </c>
      <c r="C150" s="4">
        <v>136</v>
      </c>
      <c r="D150" s="94">
        <v>9942</v>
      </c>
      <c r="E150" s="94">
        <v>6315</v>
      </c>
      <c r="F150" s="94">
        <v>3317</v>
      </c>
      <c r="G150" s="4" t="s">
        <v>9</v>
      </c>
      <c r="H150" s="40">
        <f>E150-'май 2018'!E156</f>
        <v>1030</v>
      </c>
      <c r="I150" s="42">
        <f>F150-'май 2018'!F156</f>
        <v>548</v>
      </c>
      <c r="J150" s="51">
        <v>6287</v>
      </c>
      <c r="K150" s="51">
        <v>3293</v>
      </c>
      <c r="L150">
        <f t="shared" si="24"/>
        <v>28</v>
      </c>
      <c r="M150">
        <f t="shared" si="24"/>
        <v>24</v>
      </c>
      <c r="N150" s="57">
        <f t="shared" si="18"/>
        <v>173.04</v>
      </c>
      <c r="O150" s="57">
        <f t="shared" si="19"/>
        <v>54.96</v>
      </c>
      <c r="P150" s="57">
        <f t="shared" si="22"/>
        <v>228</v>
      </c>
      <c r="Q150" s="52"/>
      <c r="R150" s="71">
        <f t="shared" si="23"/>
        <v>234.84</v>
      </c>
      <c r="S150" s="78">
        <f>'март 2019'!W150</f>
        <v>-614.8155999999999</v>
      </c>
      <c r="T150" s="100">
        <f t="shared" si="20"/>
        <v>-379.97559999999987</v>
      </c>
      <c r="U150" s="62">
        <v>2000</v>
      </c>
      <c r="V150" s="77">
        <f>U150-T150</f>
        <v>2379.9755999999998</v>
      </c>
      <c r="W150" s="52">
        <f t="shared" si="21"/>
        <v>-2379.9755999999998</v>
      </c>
    </row>
    <row r="151" spans="1:23" ht="15" thickBot="1">
      <c r="A151" s="3">
        <v>1851816</v>
      </c>
      <c r="B151" s="83">
        <v>43400</v>
      </c>
      <c r="C151" s="4">
        <v>137</v>
      </c>
      <c r="D151" s="94">
        <v>5342</v>
      </c>
      <c r="E151" s="94">
        <v>2475</v>
      </c>
      <c r="F151" s="94">
        <v>2864</v>
      </c>
      <c r="G151" s="4" t="s">
        <v>9</v>
      </c>
      <c r="H151" s="40">
        <f>E151-'май 2018'!E157</f>
        <v>3</v>
      </c>
      <c r="I151" s="42">
        <f>F151-'май 2018'!F157</f>
        <v>0</v>
      </c>
      <c r="J151" s="51">
        <v>2474</v>
      </c>
      <c r="K151" s="51">
        <v>2864</v>
      </c>
      <c r="L151">
        <f t="shared" si="24"/>
        <v>1</v>
      </c>
      <c r="M151">
        <f t="shared" si="24"/>
        <v>0</v>
      </c>
      <c r="N151" s="57">
        <f t="shared" si="18"/>
        <v>6.18</v>
      </c>
      <c r="O151" s="57">
        <f t="shared" si="19"/>
        <v>0</v>
      </c>
      <c r="P151" s="57">
        <f t="shared" si="22"/>
        <v>6.18</v>
      </c>
      <c r="Q151" s="52"/>
      <c r="R151" s="71">
        <f t="shared" si="23"/>
        <v>6.3653999999999993</v>
      </c>
      <c r="S151" s="78">
        <f>'март 2019'!W151</f>
        <v>12.627800000000001</v>
      </c>
      <c r="T151" s="96">
        <f t="shared" si="20"/>
        <v>18.993200000000002</v>
      </c>
      <c r="U151" s="77"/>
      <c r="V151" s="77"/>
      <c r="W151" s="52">
        <f t="shared" si="21"/>
        <v>18.993200000000002</v>
      </c>
    </row>
    <row r="152" spans="1:23" ht="15" thickBot="1">
      <c r="A152" s="3">
        <v>1896619</v>
      </c>
      <c r="B152" s="83">
        <v>43400</v>
      </c>
      <c r="C152" s="4">
        <v>138</v>
      </c>
      <c r="D152" s="94">
        <v>2343</v>
      </c>
      <c r="E152" s="94">
        <v>1458</v>
      </c>
      <c r="F152" s="94">
        <v>859</v>
      </c>
      <c r="G152" s="4" t="s">
        <v>9</v>
      </c>
      <c r="H152" s="40">
        <f>E152-'май 2018'!E158</f>
        <v>193</v>
      </c>
      <c r="I152" s="42">
        <f>F152-'май 2018'!F158</f>
        <v>118</v>
      </c>
      <c r="J152" s="51">
        <v>1458</v>
      </c>
      <c r="K152" s="51">
        <v>859</v>
      </c>
      <c r="L152">
        <f t="shared" si="24"/>
        <v>0</v>
      </c>
      <c r="M152">
        <f t="shared" si="24"/>
        <v>0</v>
      </c>
      <c r="N152" s="57">
        <f t="shared" si="18"/>
        <v>0</v>
      </c>
      <c r="O152" s="57">
        <f t="shared" si="19"/>
        <v>0</v>
      </c>
      <c r="P152" s="57">
        <f t="shared" si="22"/>
        <v>0</v>
      </c>
      <c r="Q152" s="52"/>
      <c r="R152" s="71">
        <f t="shared" si="23"/>
        <v>0</v>
      </c>
      <c r="S152" s="78">
        <f>'март 2019'!W152</f>
        <v>0</v>
      </c>
      <c r="T152" s="96">
        <f t="shared" si="20"/>
        <v>0</v>
      </c>
      <c r="U152" s="77"/>
      <c r="V152" s="77"/>
      <c r="W152" s="52">
        <f t="shared" si="21"/>
        <v>0</v>
      </c>
    </row>
    <row r="153" spans="1:23" ht="15" thickBot="1">
      <c r="A153" s="3">
        <v>1897179</v>
      </c>
      <c r="B153" s="83">
        <v>43400</v>
      </c>
      <c r="C153" s="4">
        <v>139</v>
      </c>
      <c r="D153" s="94">
        <v>3788</v>
      </c>
      <c r="E153" s="94">
        <v>2271</v>
      </c>
      <c r="F153" s="94">
        <v>1194</v>
      </c>
      <c r="G153" s="4" t="s">
        <v>9</v>
      </c>
      <c r="H153" s="40">
        <f>E153-'май 2018'!E159</f>
        <v>497</v>
      </c>
      <c r="I153" s="42">
        <f>F153-'май 2018'!F159</f>
        <v>456</v>
      </c>
      <c r="J153" s="51">
        <v>2266</v>
      </c>
      <c r="K153" s="51">
        <v>1194</v>
      </c>
      <c r="L153">
        <f t="shared" si="24"/>
        <v>5</v>
      </c>
      <c r="M153">
        <f t="shared" si="24"/>
        <v>0</v>
      </c>
      <c r="N153" s="57">
        <f t="shared" si="18"/>
        <v>30.9</v>
      </c>
      <c r="O153" s="57">
        <f t="shared" si="19"/>
        <v>0</v>
      </c>
      <c r="P153" s="57">
        <f t="shared" si="22"/>
        <v>30.9</v>
      </c>
      <c r="Q153" s="52"/>
      <c r="R153" s="71">
        <f t="shared" si="23"/>
        <v>31.826999999999998</v>
      </c>
      <c r="S153" s="78">
        <f>'март 2019'!W153</f>
        <v>0</v>
      </c>
      <c r="T153" s="96">
        <f t="shared" si="20"/>
        <v>31.826999999999998</v>
      </c>
      <c r="U153" s="77"/>
      <c r="V153" s="77"/>
      <c r="W153" s="52">
        <f t="shared" si="21"/>
        <v>31.826999999999998</v>
      </c>
    </row>
    <row r="154" spans="1:23" ht="15" thickBot="1">
      <c r="A154" s="3">
        <v>1739235</v>
      </c>
      <c r="B154" s="83">
        <v>43400</v>
      </c>
      <c r="C154" s="4">
        <v>140</v>
      </c>
      <c r="D154" s="94">
        <v>32697</v>
      </c>
      <c r="E154" s="94">
        <v>14399</v>
      </c>
      <c r="F154" s="94">
        <v>18056</v>
      </c>
      <c r="G154" s="4" t="s">
        <v>9</v>
      </c>
      <c r="H154" s="40">
        <f>E154-'май 2018'!E160</f>
        <v>1111</v>
      </c>
      <c r="I154" s="42">
        <f>F154-'май 2018'!F160</f>
        <v>1548</v>
      </c>
      <c r="J154" s="51">
        <v>14308</v>
      </c>
      <c r="K154" s="51">
        <v>17926</v>
      </c>
      <c r="L154">
        <f t="shared" si="24"/>
        <v>91</v>
      </c>
      <c r="M154">
        <f t="shared" si="24"/>
        <v>130</v>
      </c>
      <c r="N154" s="57">
        <f t="shared" si="18"/>
        <v>562.38</v>
      </c>
      <c r="O154" s="57">
        <f t="shared" si="19"/>
        <v>297.7</v>
      </c>
      <c r="P154" s="57">
        <f t="shared" si="22"/>
        <v>860.07999999999993</v>
      </c>
      <c r="Q154" s="52"/>
      <c r="R154" s="102">
        <f t="shared" si="23"/>
        <v>885.88239999999996</v>
      </c>
      <c r="S154" s="104">
        <f>'март 2019'!W154</f>
        <v>-23.760800000000131</v>
      </c>
      <c r="T154" s="97">
        <f t="shared" si="20"/>
        <v>862.12159999999983</v>
      </c>
      <c r="U154" s="77"/>
      <c r="V154" s="77"/>
      <c r="W154" s="52">
        <f t="shared" si="21"/>
        <v>862.12159999999983</v>
      </c>
    </row>
    <row r="155" spans="1:23" ht="15" thickBot="1">
      <c r="A155" s="3">
        <v>1899119</v>
      </c>
      <c r="B155" s="83">
        <v>43400</v>
      </c>
      <c r="C155" s="4" t="s">
        <v>26</v>
      </c>
      <c r="D155" s="94">
        <v>13558</v>
      </c>
      <c r="E155" s="94">
        <v>9121</v>
      </c>
      <c r="F155" s="94">
        <v>4669</v>
      </c>
      <c r="G155" s="4" t="s">
        <v>9</v>
      </c>
      <c r="H155" s="40">
        <f>E155-'май 2018'!E161</f>
        <v>2165</v>
      </c>
      <c r="I155" s="42">
        <f>F155-'май 2018'!F161</f>
        <v>1208</v>
      </c>
      <c r="J155" s="51">
        <v>8993</v>
      </c>
      <c r="K155" s="51">
        <v>4596</v>
      </c>
      <c r="L155">
        <f t="shared" si="24"/>
        <v>128</v>
      </c>
      <c r="M155">
        <f t="shared" si="24"/>
        <v>73</v>
      </c>
      <c r="N155" s="57">
        <f t="shared" si="18"/>
        <v>791.04</v>
      </c>
      <c r="O155" s="57">
        <f t="shared" si="19"/>
        <v>167.17000000000002</v>
      </c>
      <c r="P155" s="57">
        <f t="shared" si="22"/>
        <v>958.21</v>
      </c>
      <c r="Q155" s="52"/>
      <c r="R155" s="102">
        <f t="shared" si="23"/>
        <v>986.95630000000006</v>
      </c>
      <c r="S155" s="104">
        <f>'март 2019'!W155</f>
        <v>0</v>
      </c>
      <c r="T155" s="96">
        <f>R155+S155</f>
        <v>986.95630000000006</v>
      </c>
      <c r="U155" s="62">
        <v>986.96</v>
      </c>
      <c r="V155" s="77"/>
      <c r="W155" s="52">
        <f t="shared" si="21"/>
        <v>-3.6999999999807187E-3</v>
      </c>
    </row>
    <row r="156" spans="1:23" ht="15" thickBot="1">
      <c r="A156" s="3">
        <v>1896362</v>
      </c>
      <c r="B156" s="83">
        <v>43400</v>
      </c>
      <c r="C156" s="4">
        <v>141</v>
      </c>
      <c r="D156" s="94">
        <v>8053</v>
      </c>
      <c r="E156" s="94">
        <v>5251</v>
      </c>
      <c r="F156" s="94">
        <v>2734</v>
      </c>
      <c r="G156" s="4" t="s">
        <v>9</v>
      </c>
      <c r="H156" s="40">
        <f>E156-'май 2018'!E162</f>
        <v>61</v>
      </c>
      <c r="I156" s="42">
        <f>F156-'май 2018'!F162</f>
        <v>21</v>
      </c>
      <c r="J156" s="51">
        <v>5250</v>
      </c>
      <c r="K156" s="51">
        <v>2734</v>
      </c>
      <c r="L156">
        <f t="shared" si="24"/>
        <v>1</v>
      </c>
      <c r="M156">
        <f t="shared" si="24"/>
        <v>0</v>
      </c>
      <c r="N156" s="57">
        <f t="shared" si="18"/>
        <v>6.18</v>
      </c>
      <c r="O156" s="57">
        <f t="shared" si="19"/>
        <v>0</v>
      </c>
      <c r="P156" s="57">
        <f t="shared" si="22"/>
        <v>6.18</v>
      </c>
      <c r="Q156" s="52"/>
      <c r="R156" s="71">
        <f t="shared" si="23"/>
        <v>6.3653999999999993</v>
      </c>
      <c r="S156" s="78">
        <f>'март 2019'!W156</f>
        <v>25.461599999999997</v>
      </c>
      <c r="T156" s="96">
        <f t="shared" si="20"/>
        <v>31.826999999999998</v>
      </c>
      <c r="U156" s="77"/>
      <c r="V156" s="77"/>
      <c r="W156" s="52">
        <f t="shared" si="21"/>
        <v>31.826999999999998</v>
      </c>
    </row>
    <row r="157" spans="1:23" ht="15" thickBot="1">
      <c r="A157" s="3">
        <v>1893444</v>
      </c>
      <c r="B157" s="83">
        <v>43400</v>
      </c>
      <c r="C157" s="4">
        <v>142</v>
      </c>
      <c r="D157" s="94">
        <v>14815</v>
      </c>
      <c r="E157" s="94">
        <v>9409</v>
      </c>
      <c r="F157" s="94">
        <v>4386</v>
      </c>
      <c r="G157" s="4" t="s">
        <v>9</v>
      </c>
      <c r="H157" s="40">
        <f>E157-'май 2018'!E163</f>
        <v>1527</v>
      </c>
      <c r="I157" s="42">
        <f>F157-'май 2018'!F163</f>
        <v>614</v>
      </c>
      <c r="J157" s="51">
        <v>9406</v>
      </c>
      <c r="K157" s="51">
        <v>4386</v>
      </c>
      <c r="L157">
        <f t="shared" si="24"/>
        <v>3</v>
      </c>
      <c r="M157">
        <f t="shared" si="24"/>
        <v>0</v>
      </c>
      <c r="N157" s="57">
        <f t="shared" si="18"/>
        <v>18.54</v>
      </c>
      <c r="O157" s="57">
        <f t="shared" si="19"/>
        <v>0</v>
      </c>
      <c r="P157" s="57">
        <f t="shared" si="22"/>
        <v>18.54</v>
      </c>
      <c r="Q157" s="52"/>
      <c r="R157" s="71">
        <f t="shared" si="23"/>
        <v>19.0962</v>
      </c>
      <c r="S157" s="78">
        <f>'март 2019'!W157</f>
        <v>0</v>
      </c>
      <c r="T157" s="96">
        <f t="shared" si="20"/>
        <v>19.0962</v>
      </c>
      <c r="U157" s="77"/>
      <c r="V157" s="77"/>
      <c r="W157" s="52">
        <f t="shared" si="21"/>
        <v>19.0962</v>
      </c>
    </row>
    <row r="158" spans="1:23" ht="15" thickBot="1">
      <c r="A158" s="3">
        <v>1900250</v>
      </c>
      <c r="B158" s="83">
        <v>43400</v>
      </c>
      <c r="C158" s="4">
        <v>143</v>
      </c>
      <c r="D158" s="94">
        <v>4528</v>
      </c>
      <c r="E158" s="94">
        <v>2343</v>
      </c>
      <c r="F158" s="94">
        <v>1458</v>
      </c>
      <c r="G158" s="4" t="s">
        <v>9</v>
      </c>
      <c r="H158" s="40">
        <f>E158-'май 2018'!E164</f>
        <v>434</v>
      </c>
      <c r="I158" s="42">
        <f>F158-'май 2018'!F164</f>
        <v>207</v>
      </c>
      <c r="J158" s="51">
        <v>2343</v>
      </c>
      <c r="K158" s="51">
        <v>1458</v>
      </c>
      <c r="L158">
        <f t="shared" si="24"/>
        <v>0</v>
      </c>
      <c r="M158">
        <f t="shared" si="24"/>
        <v>0</v>
      </c>
      <c r="N158" s="57">
        <f t="shared" si="18"/>
        <v>0</v>
      </c>
      <c r="O158" s="57">
        <f t="shared" si="19"/>
        <v>0</v>
      </c>
      <c r="P158" s="57">
        <f t="shared" si="22"/>
        <v>0</v>
      </c>
      <c r="Q158" s="52"/>
      <c r="R158" s="102">
        <f t="shared" si="23"/>
        <v>0</v>
      </c>
      <c r="S158" s="104">
        <f>'март 2019'!W158</f>
        <v>551.92550000000006</v>
      </c>
      <c r="T158" s="96">
        <f t="shared" si="20"/>
        <v>551.92550000000006</v>
      </c>
      <c r="U158" s="77"/>
      <c r="V158" s="77"/>
      <c r="W158" s="52">
        <f t="shared" si="21"/>
        <v>551.92550000000006</v>
      </c>
    </row>
    <row r="159" spans="1:23" ht="15" thickBot="1">
      <c r="A159" s="3">
        <v>1770770</v>
      </c>
      <c r="B159" s="83">
        <v>43400</v>
      </c>
      <c r="C159" s="4">
        <v>144</v>
      </c>
      <c r="D159" s="94">
        <v>1113</v>
      </c>
      <c r="E159" s="94">
        <v>741</v>
      </c>
      <c r="F159" s="94">
        <v>371</v>
      </c>
      <c r="G159" s="4" t="s">
        <v>9</v>
      </c>
      <c r="H159" s="40">
        <f>E159-'май 2018'!E165</f>
        <v>60</v>
      </c>
      <c r="I159" s="42">
        <f>F159-'май 2018'!F165</f>
        <v>14</v>
      </c>
      <c r="J159" s="51">
        <v>741</v>
      </c>
      <c r="K159" s="51">
        <v>371</v>
      </c>
      <c r="L159">
        <f t="shared" si="24"/>
        <v>0</v>
      </c>
      <c r="M159">
        <f t="shared" si="24"/>
        <v>0</v>
      </c>
      <c r="N159" s="57">
        <f t="shared" si="18"/>
        <v>0</v>
      </c>
      <c r="O159" s="57">
        <f t="shared" si="19"/>
        <v>0</v>
      </c>
      <c r="P159" s="57">
        <f t="shared" si="22"/>
        <v>0</v>
      </c>
      <c r="Q159" s="52"/>
      <c r="R159" s="71">
        <f t="shared" si="23"/>
        <v>0</v>
      </c>
      <c r="S159" s="78">
        <f>'март 2019'!W159</f>
        <v>0</v>
      </c>
      <c r="T159" s="77">
        <f t="shared" si="20"/>
        <v>0</v>
      </c>
      <c r="U159" s="77"/>
      <c r="V159" s="77"/>
      <c r="W159" s="52">
        <f t="shared" si="21"/>
        <v>0</v>
      </c>
    </row>
    <row r="160" spans="1:23" ht="15" thickBot="1">
      <c r="A160" s="3">
        <v>1740112</v>
      </c>
      <c r="B160" s="83">
        <v>43400</v>
      </c>
      <c r="C160" s="4">
        <v>145</v>
      </c>
      <c r="D160" s="94">
        <v>4187</v>
      </c>
      <c r="E160" s="94">
        <v>2919</v>
      </c>
      <c r="F160" s="94">
        <v>890</v>
      </c>
      <c r="G160" s="4" t="s">
        <v>9</v>
      </c>
      <c r="H160" s="40">
        <f>E160-'май 2018'!E166</f>
        <v>292</v>
      </c>
      <c r="I160" s="42">
        <f>F160-'май 2018'!F166</f>
        <v>86</v>
      </c>
      <c r="J160" s="51">
        <v>2919</v>
      </c>
      <c r="K160" s="51">
        <v>890</v>
      </c>
      <c r="L160">
        <f t="shared" si="24"/>
        <v>0</v>
      </c>
      <c r="M160">
        <f t="shared" si="24"/>
        <v>0</v>
      </c>
      <c r="N160" s="57">
        <f t="shared" si="18"/>
        <v>0</v>
      </c>
      <c r="O160" s="57">
        <f t="shared" si="19"/>
        <v>0</v>
      </c>
      <c r="P160" s="57">
        <f t="shared" si="22"/>
        <v>0</v>
      </c>
      <c r="Q160" s="52"/>
      <c r="R160" s="71">
        <f t="shared" si="23"/>
        <v>0</v>
      </c>
      <c r="S160" s="78">
        <f>'март 2019'!W160</f>
        <v>273.91820000000001</v>
      </c>
      <c r="T160" s="77">
        <f t="shared" si="20"/>
        <v>273.91820000000001</v>
      </c>
      <c r="U160" s="77"/>
      <c r="V160" s="77"/>
      <c r="W160" s="52">
        <f t="shared" si="21"/>
        <v>273.91820000000001</v>
      </c>
    </row>
    <row r="161" spans="1:23" ht="15" thickBot="1">
      <c r="A161" s="3">
        <v>1899173</v>
      </c>
      <c r="B161" s="83">
        <v>43400</v>
      </c>
      <c r="C161" s="4" t="s">
        <v>27</v>
      </c>
      <c r="D161" s="94">
        <v>13193</v>
      </c>
      <c r="E161" s="94">
        <v>8859</v>
      </c>
      <c r="F161" s="94">
        <v>4008</v>
      </c>
      <c r="G161" s="4" t="s">
        <v>9</v>
      </c>
      <c r="H161" s="40">
        <f>E161-'май 2018'!E167</f>
        <v>4071</v>
      </c>
      <c r="I161" s="42">
        <f>F161-'май 2018'!F167</f>
        <v>1989</v>
      </c>
      <c r="J161" s="51">
        <v>8852</v>
      </c>
      <c r="K161" s="51">
        <v>4008</v>
      </c>
      <c r="L161">
        <f t="shared" si="24"/>
        <v>7</v>
      </c>
      <c r="M161">
        <f t="shared" si="24"/>
        <v>0</v>
      </c>
      <c r="N161" s="57">
        <f t="shared" si="18"/>
        <v>43.26</v>
      </c>
      <c r="O161" s="57">
        <f t="shared" si="19"/>
        <v>0</v>
      </c>
      <c r="P161" s="57">
        <f t="shared" si="22"/>
        <v>43.26</v>
      </c>
      <c r="Q161" s="52"/>
      <c r="R161" s="102">
        <f t="shared" si="23"/>
        <v>44.5578</v>
      </c>
      <c r="S161" s="104">
        <f>'март 2019'!W161</f>
        <v>112.72319999999999</v>
      </c>
      <c r="T161" s="98">
        <f t="shared" si="20"/>
        <v>157.28100000000001</v>
      </c>
      <c r="U161" s="77"/>
      <c r="V161" s="77"/>
      <c r="W161" s="52">
        <f t="shared" si="21"/>
        <v>157.28100000000001</v>
      </c>
    </row>
    <row r="162" spans="1:23" ht="15" thickBot="1">
      <c r="A162" s="3">
        <v>1898859</v>
      </c>
      <c r="B162" s="83">
        <v>43400</v>
      </c>
      <c r="C162" s="4">
        <v>146</v>
      </c>
      <c r="D162" s="94">
        <v>8479</v>
      </c>
      <c r="E162" s="94">
        <v>5127</v>
      </c>
      <c r="F162" s="94">
        <v>2244</v>
      </c>
      <c r="G162" s="4" t="s">
        <v>9</v>
      </c>
      <c r="H162" s="40">
        <f>E162-'май 2018'!E168</f>
        <v>-2685</v>
      </c>
      <c r="I162" s="42">
        <f>F162-'май 2018'!F168</f>
        <v>-1232</v>
      </c>
      <c r="J162" s="51">
        <v>5064</v>
      </c>
      <c r="K162" s="51">
        <v>2203</v>
      </c>
      <c r="L162">
        <f t="shared" si="24"/>
        <v>63</v>
      </c>
      <c r="M162">
        <f t="shared" si="24"/>
        <v>41</v>
      </c>
      <c r="N162" s="57">
        <f t="shared" si="18"/>
        <v>389.34</v>
      </c>
      <c r="O162" s="57">
        <f t="shared" si="19"/>
        <v>93.89</v>
      </c>
      <c r="P162" s="57">
        <f t="shared" si="22"/>
        <v>483.22999999999996</v>
      </c>
      <c r="Q162" s="52"/>
      <c r="R162" s="102">
        <f t="shared" si="23"/>
        <v>497.72689999999994</v>
      </c>
      <c r="S162" s="104">
        <f>'март 2019'!W162</f>
        <v>0</v>
      </c>
      <c r="T162" s="96">
        <f t="shared" si="20"/>
        <v>497.72689999999994</v>
      </c>
      <c r="U162" s="62">
        <v>497.73</v>
      </c>
      <c r="V162" s="77"/>
      <c r="W162" s="52">
        <f t="shared" si="21"/>
        <v>-3.1000000000744876E-3</v>
      </c>
    </row>
    <row r="163" spans="1:23" ht="27" thickBot="1">
      <c r="A163" s="3">
        <v>1852606</v>
      </c>
      <c r="B163" s="83">
        <v>43400</v>
      </c>
      <c r="C163" s="4" t="s">
        <v>28</v>
      </c>
      <c r="D163" s="92">
        <v>23553</v>
      </c>
      <c r="E163" s="94">
        <v>15701</v>
      </c>
      <c r="F163" s="94">
        <v>8313</v>
      </c>
      <c r="G163" s="56" t="s">
        <v>9</v>
      </c>
      <c r="H163" s="65">
        <f>E163-'май 2018'!E169</f>
        <v>2583</v>
      </c>
      <c r="I163" s="66">
        <f>F163-'май 2018'!F169</f>
        <v>1538</v>
      </c>
      <c r="J163" s="51">
        <v>15581</v>
      </c>
      <c r="K163" s="51">
        <v>8253</v>
      </c>
      <c r="L163" s="55">
        <f t="shared" si="24"/>
        <v>120</v>
      </c>
      <c r="M163" s="55">
        <f t="shared" si="24"/>
        <v>60</v>
      </c>
      <c r="N163" s="57">
        <f t="shared" si="18"/>
        <v>741.59999999999991</v>
      </c>
      <c r="O163" s="57">
        <f t="shared" si="19"/>
        <v>137.4</v>
      </c>
      <c r="P163" s="71">
        <f t="shared" si="22"/>
        <v>878.99999999999989</v>
      </c>
      <c r="Q163" s="52"/>
      <c r="R163" s="102">
        <f t="shared" si="23"/>
        <v>905.36999999999989</v>
      </c>
      <c r="S163" s="104">
        <f>'март 2019'!W163</f>
        <v>0</v>
      </c>
      <c r="T163" s="96">
        <f t="shared" si="20"/>
        <v>905.36999999999989</v>
      </c>
      <c r="U163" s="62">
        <v>905.37</v>
      </c>
      <c r="V163" s="77"/>
      <c r="W163" s="52">
        <f t="shared" si="21"/>
        <v>0</v>
      </c>
    </row>
    <row r="164" spans="1:23" ht="15" thickBot="1">
      <c r="A164" s="3">
        <v>1844503</v>
      </c>
      <c r="B164" s="83">
        <v>43400</v>
      </c>
      <c r="C164" s="4">
        <v>148</v>
      </c>
      <c r="D164" s="94">
        <v>9124</v>
      </c>
      <c r="E164" s="94">
        <v>7122</v>
      </c>
      <c r="F164" s="94">
        <v>1983</v>
      </c>
      <c r="G164" s="4" t="s">
        <v>9</v>
      </c>
      <c r="H164" s="40">
        <f>E164-'май 2018'!E170</f>
        <v>889</v>
      </c>
      <c r="I164" s="42">
        <f>F164-'май 2018'!F170</f>
        <v>255</v>
      </c>
      <c r="J164" s="51">
        <v>7122</v>
      </c>
      <c r="K164" s="51">
        <v>1983</v>
      </c>
      <c r="L164">
        <f t="shared" si="24"/>
        <v>0</v>
      </c>
      <c r="M164">
        <f t="shared" si="24"/>
        <v>0</v>
      </c>
      <c r="N164" s="57">
        <f t="shared" si="18"/>
        <v>0</v>
      </c>
      <c r="O164" s="57">
        <f t="shared" si="19"/>
        <v>0</v>
      </c>
      <c r="P164" s="57">
        <f t="shared" si="22"/>
        <v>0</v>
      </c>
      <c r="Q164" s="52"/>
      <c r="R164" s="71">
        <f t="shared" si="23"/>
        <v>0</v>
      </c>
      <c r="S164" s="78">
        <f>'март 2019'!W164</f>
        <v>331.96510000000012</v>
      </c>
      <c r="T164" s="77">
        <f t="shared" si="20"/>
        <v>331.96510000000012</v>
      </c>
      <c r="U164" s="77"/>
      <c r="V164" s="77"/>
      <c r="W164" s="52">
        <f t="shared" si="21"/>
        <v>331.96510000000012</v>
      </c>
    </row>
    <row r="165" spans="1:23" ht="15" thickBot="1">
      <c r="A165" s="3">
        <v>1894449</v>
      </c>
      <c r="B165" s="83">
        <v>43400</v>
      </c>
      <c r="C165" s="4">
        <v>149</v>
      </c>
      <c r="D165" s="94">
        <v>1024</v>
      </c>
      <c r="E165" s="94">
        <v>730</v>
      </c>
      <c r="F165" s="94">
        <v>232</v>
      </c>
      <c r="G165" s="4" t="s">
        <v>9</v>
      </c>
      <c r="H165" s="40">
        <f>E165-'май 2018'!E171</f>
        <v>11</v>
      </c>
      <c r="I165" s="42">
        <f>F165-'май 2018'!F171</f>
        <v>1</v>
      </c>
      <c r="J165" s="51">
        <v>729</v>
      </c>
      <c r="K165" s="51">
        <v>232</v>
      </c>
      <c r="L165">
        <f t="shared" si="24"/>
        <v>1</v>
      </c>
      <c r="M165">
        <f t="shared" si="24"/>
        <v>0</v>
      </c>
      <c r="N165" s="57">
        <f t="shared" si="18"/>
        <v>6.18</v>
      </c>
      <c r="O165" s="57">
        <f t="shared" si="19"/>
        <v>0</v>
      </c>
      <c r="P165" s="57">
        <f t="shared" si="22"/>
        <v>6.18</v>
      </c>
      <c r="Q165" s="52"/>
      <c r="R165" s="71">
        <f t="shared" si="23"/>
        <v>6.3653999999999993</v>
      </c>
      <c r="S165" s="78">
        <f>'март 2019'!W165</f>
        <v>18.787200000000002</v>
      </c>
      <c r="T165" s="77">
        <f t="shared" si="20"/>
        <v>25.1526</v>
      </c>
      <c r="U165" s="77"/>
      <c r="V165" s="77"/>
      <c r="W165" s="52">
        <f t="shared" si="21"/>
        <v>25.1526</v>
      </c>
    </row>
    <row r="166" spans="1:23" ht="15" thickBot="1">
      <c r="A166" s="3">
        <v>1897134</v>
      </c>
      <c r="B166" s="83">
        <v>43400</v>
      </c>
      <c r="C166" s="4">
        <v>150</v>
      </c>
      <c r="D166" s="94">
        <v>4167</v>
      </c>
      <c r="E166" s="94">
        <v>3117</v>
      </c>
      <c r="F166" s="94">
        <v>962</v>
      </c>
      <c r="G166" s="4" t="s">
        <v>9</v>
      </c>
      <c r="H166" s="40">
        <f>E166-'май 2018'!E172</f>
        <v>3</v>
      </c>
      <c r="I166" s="42">
        <f>F166-'май 2018'!F172</f>
        <v>2</v>
      </c>
      <c r="J166" s="51">
        <v>3117</v>
      </c>
      <c r="K166" s="51">
        <v>961</v>
      </c>
      <c r="L166">
        <f t="shared" si="24"/>
        <v>0</v>
      </c>
      <c r="M166">
        <f t="shared" si="24"/>
        <v>1</v>
      </c>
      <c r="N166" s="57">
        <f t="shared" si="18"/>
        <v>0</v>
      </c>
      <c r="O166" s="57">
        <f t="shared" si="19"/>
        <v>2.29</v>
      </c>
      <c r="P166" s="57">
        <f t="shared" si="22"/>
        <v>2.29</v>
      </c>
      <c r="Q166" s="52"/>
      <c r="R166" s="71">
        <f t="shared" si="23"/>
        <v>2.3587000000000002</v>
      </c>
      <c r="S166" s="78">
        <f>'март 2019'!W166</f>
        <v>370.53219999999999</v>
      </c>
      <c r="T166" s="77">
        <f t="shared" si="20"/>
        <v>372.89089999999999</v>
      </c>
      <c r="U166" s="77"/>
      <c r="V166" s="77"/>
      <c r="W166" s="52">
        <f t="shared" si="21"/>
        <v>372.89089999999999</v>
      </c>
    </row>
    <row r="167" spans="1:23" ht="15" thickBot="1">
      <c r="A167" s="3">
        <v>1899097</v>
      </c>
      <c r="B167" s="83">
        <v>43400</v>
      </c>
      <c r="C167" s="4">
        <v>151</v>
      </c>
      <c r="D167" s="94">
        <v>4449</v>
      </c>
      <c r="E167" s="94">
        <v>2903</v>
      </c>
      <c r="F167" s="94">
        <v>1224</v>
      </c>
      <c r="G167" s="4" t="s">
        <v>9</v>
      </c>
      <c r="H167" s="40">
        <f>E167-'май 2018'!E173</f>
        <v>459</v>
      </c>
      <c r="I167" s="42">
        <f>F167-'май 2018'!F173</f>
        <v>237</v>
      </c>
      <c r="J167" s="51">
        <v>2897</v>
      </c>
      <c r="K167" s="51">
        <v>1224</v>
      </c>
      <c r="L167">
        <f t="shared" si="24"/>
        <v>6</v>
      </c>
      <c r="M167">
        <f t="shared" si="24"/>
        <v>0</v>
      </c>
      <c r="N167" s="57">
        <f t="shared" si="18"/>
        <v>37.08</v>
      </c>
      <c r="O167" s="57">
        <f t="shared" si="19"/>
        <v>0</v>
      </c>
      <c r="P167" s="57">
        <f t="shared" si="22"/>
        <v>37.08</v>
      </c>
      <c r="Q167" s="52"/>
      <c r="R167" s="71">
        <f t="shared" si="23"/>
        <v>38.192399999999999</v>
      </c>
      <c r="S167" s="78">
        <f>'март 2019'!W167</f>
        <v>-640.06629999999996</v>
      </c>
      <c r="T167" s="100">
        <f t="shared" si="20"/>
        <v>-601.87389999999994</v>
      </c>
      <c r="U167" s="77"/>
      <c r="V167" s="77"/>
      <c r="W167" s="52">
        <f t="shared" si="21"/>
        <v>-601.87389999999994</v>
      </c>
    </row>
    <row r="168" spans="1:23" ht="15" thickBot="1">
      <c r="A168" s="3">
        <v>1853571</v>
      </c>
      <c r="B168" s="83">
        <v>43400</v>
      </c>
      <c r="C168" s="4">
        <v>152</v>
      </c>
      <c r="D168" s="94">
        <v>22849</v>
      </c>
      <c r="E168" s="94">
        <v>15146</v>
      </c>
      <c r="F168" s="94">
        <v>5511</v>
      </c>
      <c r="G168" s="4" t="s">
        <v>9</v>
      </c>
      <c r="H168" s="40">
        <f>E168-'май 2018'!E174</f>
        <v>1374</v>
      </c>
      <c r="I168" s="42">
        <f>F168-'май 2018'!F174</f>
        <v>630</v>
      </c>
      <c r="J168" s="51">
        <v>15097</v>
      </c>
      <c r="K168" s="51">
        <v>5498</v>
      </c>
      <c r="L168">
        <f t="shared" si="24"/>
        <v>49</v>
      </c>
      <c r="M168">
        <f t="shared" si="24"/>
        <v>13</v>
      </c>
      <c r="N168" s="57">
        <f t="shared" si="18"/>
        <v>302.82</v>
      </c>
      <c r="O168" s="57">
        <f t="shared" si="19"/>
        <v>29.77</v>
      </c>
      <c r="P168" s="57">
        <f t="shared" si="22"/>
        <v>332.59</v>
      </c>
      <c r="Q168" s="52"/>
      <c r="R168" s="102">
        <f t="shared" si="23"/>
        <v>342.56769999999995</v>
      </c>
      <c r="S168" s="104">
        <f>'март 2019'!W168</f>
        <v>-0.58279999999967913</v>
      </c>
      <c r="T168" s="98">
        <f t="shared" si="20"/>
        <v>341.98490000000027</v>
      </c>
      <c r="U168" s="62">
        <v>341.98</v>
      </c>
      <c r="V168" s="77"/>
      <c r="W168" s="52">
        <f t="shared" si="21"/>
        <v>4.9000000002479283E-3</v>
      </c>
    </row>
    <row r="169" spans="1:23" ht="15" thickBot="1">
      <c r="A169" s="3">
        <v>1741005</v>
      </c>
      <c r="B169" s="83">
        <v>43400</v>
      </c>
      <c r="C169" s="4">
        <v>153</v>
      </c>
      <c r="D169" s="94">
        <v>50987</v>
      </c>
      <c r="E169" s="94">
        <v>27574</v>
      </c>
      <c r="F169" s="94">
        <v>16529</v>
      </c>
      <c r="G169" s="4" t="s">
        <v>9</v>
      </c>
      <c r="H169" s="40">
        <f>E169-'май 2018'!E175</f>
        <v>517</v>
      </c>
      <c r="I169" s="42">
        <f>F169-'май 2018'!F175</f>
        <v>253</v>
      </c>
      <c r="J169" s="51">
        <v>27574</v>
      </c>
      <c r="K169" s="51">
        <v>16529</v>
      </c>
      <c r="L169">
        <f t="shared" si="24"/>
        <v>0</v>
      </c>
      <c r="M169">
        <f t="shared" si="24"/>
        <v>0</v>
      </c>
      <c r="N169" s="57">
        <f t="shared" si="18"/>
        <v>0</v>
      </c>
      <c r="O169" s="57">
        <f t="shared" si="19"/>
        <v>0</v>
      </c>
      <c r="P169" s="57">
        <f t="shared" si="22"/>
        <v>0</v>
      </c>
      <c r="Q169" s="52"/>
      <c r="R169" s="71">
        <f t="shared" si="23"/>
        <v>0</v>
      </c>
      <c r="S169" s="78">
        <f>'март 2019'!W169</f>
        <v>0</v>
      </c>
      <c r="T169" s="96">
        <f t="shared" si="20"/>
        <v>0</v>
      </c>
      <c r="U169" s="77"/>
      <c r="V169" s="77"/>
      <c r="W169" s="52">
        <f t="shared" si="21"/>
        <v>0</v>
      </c>
    </row>
    <row r="170" spans="1:23" ht="15" thickBot="1">
      <c r="A170" s="6">
        <v>1897507</v>
      </c>
      <c r="B170" s="83">
        <v>43400</v>
      </c>
      <c r="C170" s="4">
        <v>154</v>
      </c>
      <c r="D170" s="94">
        <v>9919</v>
      </c>
      <c r="E170" s="94">
        <v>6654</v>
      </c>
      <c r="F170" s="94">
        <v>3261</v>
      </c>
      <c r="G170" s="8" t="s">
        <v>9</v>
      </c>
      <c r="H170" s="40">
        <f>E170-'май 2018'!E176</f>
        <v>259</v>
      </c>
      <c r="I170" s="42">
        <f>F170-'май 2018'!F176</f>
        <v>82</v>
      </c>
      <c r="J170" s="51">
        <v>6654</v>
      </c>
      <c r="K170" s="51">
        <v>3261</v>
      </c>
      <c r="L170">
        <f t="shared" si="24"/>
        <v>0</v>
      </c>
      <c r="M170">
        <f t="shared" si="24"/>
        <v>0</v>
      </c>
      <c r="N170" s="57">
        <f t="shared" si="18"/>
        <v>0</v>
      </c>
      <c r="O170" s="57">
        <f t="shared" si="19"/>
        <v>0</v>
      </c>
      <c r="P170" s="57">
        <f t="shared" si="22"/>
        <v>0</v>
      </c>
      <c r="Q170" s="52"/>
      <c r="R170" s="71">
        <f t="shared" si="23"/>
        <v>0</v>
      </c>
      <c r="S170" s="78">
        <f>'март 2019'!W170</f>
        <v>-325.42349999999999</v>
      </c>
      <c r="T170" s="72">
        <f t="shared" si="20"/>
        <v>-325.42349999999999</v>
      </c>
      <c r="U170" s="77"/>
      <c r="V170" s="77"/>
      <c r="W170" s="52">
        <f t="shared" si="21"/>
        <v>-325.42349999999999</v>
      </c>
    </row>
    <row r="171" spans="1:23" ht="15" thickBot="1">
      <c r="A171" s="3">
        <v>1892309</v>
      </c>
      <c r="B171" s="83">
        <v>43400</v>
      </c>
      <c r="C171" s="4">
        <v>155</v>
      </c>
      <c r="D171" s="94">
        <v>3308</v>
      </c>
      <c r="E171" s="94">
        <v>2617</v>
      </c>
      <c r="F171" s="94">
        <v>632</v>
      </c>
      <c r="G171" s="4" t="s">
        <v>9</v>
      </c>
      <c r="H171" s="40">
        <f>E171-'май 2018'!E177</f>
        <v>360</v>
      </c>
      <c r="I171" s="42">
        <f>F171-'май 2018'!F177</f>
        <v>87</v>
      </c>
      <c r="J171" s="51">
        <v>2617</v>
      </c>
      <c r="K171" s="51">
        <v>632</v>
      </c>
      <c r="L171">
        <f t="shared" si="24"/>
        <v>0</v>
      </c>
      <c r="M171">
        <f t="shared" si="24"/>
        <v>0</v>
      </c>
      <c r="N171" s="57">
        <f t="shared" si="18"/>
        <v>0</v>
      </c>
      <c r="O171" s="57">
        <f t="shared" si="19"/>
        <v>0</v>
      </c>
      <c r="P171" s="57">
        <f t="shared" si="22"/>
        <v>0</v>
      </c>
      <c r="Q171" s="52"/>
      <c r="R171" s="71">
        <f t="shared" si="23"/>
        <v>0</v>
      </c>
      <c r="S171" s="78">
        <f>'март 2019'!W171</f>
        <v>0</v>
      </c>
      <c r="T171" s="77">
        <f t="shared" si="20"/>
        <v>0</v>
      </c>
      <c r="U171" s="77"/>
      <c r="V171" s="77"/>
      <c r="W171" s="52">
        <f t="shared" si="21"/>
        <v>0</v>
      </c>
    </row>
    <row r="172" spans="1:23" ht="15" thickBot="1">
      <c r="A172" s="3">
        <v>1899011</v>
      </c>
      <c r="B172" s="83">
        <v>43400</v>
      </c>
      <c r="C172" s="4">
        <v>156</v>
      </c>
      <c r="D172" s="94">
        <v>18170</v>
      </c>
      <c r="E172" s="94">
        <v>13003</v>
      </c>
      <c r="F172" s="94">
        <v>4807</v>
      </c>
      <c r="G172" s="4" t="s">
        <v>9</v>
      </c>
      <c r="H172" s="40">
        <f>E172-'май 2018'!E178</f>
        <v>1435</v>
      </c>
      <c r="I172" s="42">
        <f>F172-'май 2018'!F178</f>
        <v>452</v>
      </c>
      <c r="J172" s="51">
        <v>12872</v>
      </c>
      <c r="K172" s="51">
        <v>4757</v>
      </c>
      <c r="L172">
        <f t="shared" si="24"/>
        <v>131</v>
      </c>
      <c r="M172">
        <f t="shared" si="24"/>
        <v>50</v>
      </c>
      <c r="N172" s="57">
        <f t="shared" si="18"/>
        <v>809.57999999999993</v>
      </c>
      <c r="O172" s="57">
        <f t="shared" si="19"/>
        <v>114.5</v>
      </c>
      <c r="P172" s="57">
        <f t="shared" si="22"/>
        <v>924.07999999999993</v>
      </c>
      <c r="Q172" s="52"/>
      <c r="R172" s="102">
        <f t="shared" si="23"/>
        <v>951.80239999999992</v>
      </c>
      <c r="S172" s="104">
        <f>'март 2019'!W172</f>
        <v>44.5578</v>
      </c>
      <c r="T172" s="96">
        <f t="shared" si="20"/>
        <v>996.36019999999996</v>
      </c>
      <c r="U172" s="62">
        <v>996.36</v>
      </c>
      <c r="V172" s="77"/>
      <c r="W172" s="52">
        <f t="shared" si="21"/>
        <v>1.9999999994979589E-4</v>
      </c>
    </row>
    <row r="173" spans="1:23" ht="15" thickBot="1">
      <c r="A173" s="3">
        <v>1898974</v>
      </c>
      <c r="B173" s="83">
        <v>43400</v>
      </c>
      <c r="C173" s="4">
        <v>157</v>
      </c>
      <c r="D173" s="94">
        <v>14656</v>
      </c>
      <c r="E173" s="94">
        <v>6463</v>
      </c>
      <c r="F173" s="94">
        <v>5218</v>
      </c>
      <c r="G173" s="4" t="s">
        <v>9</v>
      </c>
      <c r="H173" s="40">
        <f>E173-'май 2018'!E179</f>
        <v>3343</v>
      </c>
      <c r="I173" s="42">
        <f>F173-'май 2018'!F179</f>
        <v>2862</v>
      </c>
      <c r="J173" s="51">
        <v>6463</v>
      </c>
      <c r="K173" s="51">
        <v>5218</v>
      </c>
      <c r="L173">
        <f t="shared" si="24"/>
        <v>0</v>
      </c>
      <c r="M173">
        <f t="shared" si="24"/>
        <v>0</v>
      </c>
      <c r="N173" s="57">
        <f t="shared" si="18"/>
        <v>0</v>
      </c>
      <c r="O173" s="57">
        <f t="shared" si="19"/>
        <v>0</v>
      </c>
      <c r="P173" s="57">
        <f t="shared" si="22"/>
        <v>0</v>
      </c>
      <c r="Q173" s="52"/>
      <c r="R173" s="71">
        <f t="shared" si="23"/>
        <v>0</v>
      </c>
      <c r="S173" s="78">
        <f>'март 2019'!W173</f>
        <v>3602.6187</v>
      </c>
      <c r="T173" s="88">
        <f t="shared" si="20"/>
        <v>3602.6187</v>
      </c>
      <c r="U173" s="62">
        <v>3603</v>
      </c>
      <c r="V173" s="77">
        <f>U173-T173</f>
        <v>0.38130000000001019</v>
      </c>
      <c r="W173" s="52">
        <f t="shared" si="21"/>
        <v>-0.38130000000001019</v>
      </c>
    </row>
    <row r="174" spans="1:23" ht="15" thickBot="1">
      <c r="A174" s="3">
        <v>1899285</v>
      </c>
      <c r="B174" s="83">
        <v>43400</v>
      </c>
      <c r="C174" s="4">
        <v>158</v>
      </c>
      <c r="D174" s="94">
        <v>6944</v>
      </c>
      <c r="E174" s="94">
        <v>5076</v>
      </c>
      <c r="F174" s="94">
        <v>1798</v>
      </c>
      <c r="G174" s="4" t="s">
        <v>9</v>
      </c>
      <c r="H174" s="40">
        <f>E174-'май 2018'!E180</f>
        <v>641</v>
      </c>
      <c r="I174" s="42">
        <f>F174-'май 2018'!F180</f>
        <v>246</v>
      </c>
      <c r="J174" s="51">
        <v>5064</v>
      </c>
      <c r="K174" s="51">
        <v>1798</v>
      </c>
      <c r="L174">
        <f t="shared" si="24"/>
        <v>12</v>
      </c>
      <c r="M174">
        <f t="shared" si="24"/>
        <v>0</v>
      </c>
      <c r="N174" s="57">
        <f t="shared" si="18"/>
        <v>74.16</v>
      </c>
      <c r="O174" s="57">
        <f t="shared" si="19"/>
        <v>0</v>
      </c>
      <c r="P174" s="57">
        <f t="shared" si="22"/>
        <v>74.16</v>
      </c>
      <c r="Q174" s="52"/>
      <c r="R174" s="71">
        <f t="shared" si="23"/>
        <v>76.384799999999998</v>
      </c>
      <c r="S174" s="78">
        <f>'март 2019'!W174</f>
        <v>-703.57049999999992</v>
      </c>
      <c r="T174" s="100">
        <f t="shared" si="20"/>
        <v>-627.18569999999988</v>
      </c>
      <c r="U174" s="77"/>
      <c r="V174" s="77"/>
      <c r="W174" s="52">
        <f t="shared" si="21"/>
        <v>-627.18569999999988</v>
      </c>
    </row>
    <row r="175" spans="1:23" ht="15" thickBot="1">
      <c r="A175" s="3">
        <v>1898973</v>
      </c>
      <c r="B175" s="83">
        <v>43400</v>
      </c>
      <c r="C175" s="4">
        <v>159</v>
      </c>
      <c r="D175" s="94">
        <v>10829</v>
      </c>
      <c r="E175" s="94">
        <v>7645</v>
      </c>
      <c r="F175" s="94">
        <v>2215</v>
      </c>
      <c r="G175" s="4" t="s">
        <v>9</v>
      </c>
      <c r="H175" s="40">
        <f>E175-'май 2018'!E181</f>
        <v>647</v>
      </c>
      <c r="I175" s="42">
        <f>F175-'май 2018'!F181</f>
        <v>185</v>
      </c>
      <c r="J175" s="51">
        <v>7645</v>
      </c>
      <c r="K175" s="51">
        <v>2215</v>
      </c>
      <c r="L175">
        <f t="shared" si="24"/>
        <v>0</v>
      </c>
      <c r="M175">
        <f t="shared" si="24"/>
        <v>0</v>
      </c>
      <c r="N175" s="57">
        <f t="shared" si="18"/>
        <v>0</v>
      </c>
      <c r="O175" s="57">
        <f t="shared" si="19"/>
        <v>0</v>
      </c>
      <c r="P175" s="57">
        <f t="shared" si="22"/>
        <v>0</v>
      </c>
      <c r="Q175" s="52"/>
      <c r="R175" s="71">
        <f t="shared" si="23"/>
        <v>0</v>
      </c>
      <c r="S175" s="78">
        <f>'март 2019'!W175</f>
        <v>0</v>
      </c>
      <c r="T175" s="96">
        <f t="shared" si="20"/>
        <v>0</v>
      </c>
      <c r="U175" s="77"/>
      <c r="V175" s="77"/>
      <c r="W175" s="52">
        <f t="shared" si="21"/>
        <v>0</v>
      </c>
    </row>
    <row r="176" spans="1:23" ht="15" thickBot="1">
      <c r="A176" s="3">
        <v>1851675</v>
      </c>
      <c r="B176" s="83">
        <v>43400</v>
      </c>
      <c r="C176" s="4">
        <v>160</v>
      </c>
      <c r="D176" s="94">
        <v>47739</v>
      </c>
      <c r="E176" s="94">
        <v>32860</v>
      </c>
      <c r="F176" s="94">
        <v>16091</v>
      </c>
      <c r="G176" s="4" t="s">
        <v>9</v>
      </c>
      <c r="H176" s="40">
        <f>E176-'май 2018'!E182</f>
        <v>5539</v>
      </c>
      <c r="I176" s="42">
        <f>F176-'май 2018'!F182</f>
        <v>2541</v>
      </c>
      <c r="J176" s="51">
        <v>31795</v>
      </c>
      <c r="K176" s="51">
        <v>15436</v>
      </c>
      <c r="L176">
        <f t="shared" si="24"/>
        <v>1065</v>
      </c>
      <c r="M176">
        <f t="shared" si="24"/>
        <v>655</v>
      </c>
      <c r="N176" s="57">
        <f t="shared" si="18"/>
        <v>6581.7</v>
      </c>
      <c r="O176" s="57">
        <f t="shared" si="19"/>
        <v>1499.95</v>
      </c>
      <c r="P176" s="57">
        <f t="shared" si="22"/>
        <v>8081.65</v>
      </c>
      <c r="Q176" s="52"/>
      <c r="R176" s="71">
        <f t="shared" si="23"/>
        <v>8324.0995000000003</v>
      </c>
      <c r="S176" s="78">
        <f>'март 2019'!W176</f>
        <v>-5434.7300000000014</v>
      </c>
      <c r="T176" s="97">
        <f t="shared" si="20"/>
        <v>2889.3694999999989</v>
      </c>
      <c r="U176" s="71"/>
      <c r="V176" s="77"/>
      <c r="W176" s="52">
        <f t="shared" si="21"/>
        <v>2889.3694999999989</v>
      </c>
    </row>
    <row r="177" spans="1:23" ht="15" thickBot="1">
      <c r="A177" s="3">
        <v>1899396</v>
      </c>
      <c r="B177" s="83">
        <v>43400</v>
      </c>
      <c r="C177" s="63">
        <v>161</v>
      </c>
      <c r="D177" s="94">
        <v>25727</v>
      </c>
      <c r="E177" s="94">
        <v>16346</v>
      </c>
      <c r="F177" s="94">
        <v>10131</v>
      </c>
      <c r="G177" s="4" t="s">
        <v>9</v>
      </c>
      <c r="H177" s="40">
        <f>E177-'май 2018'!E183</f>
        <v>3875</v>
      </c>
      <c r="I177" s="42">
        <f>F177-'май 2018'!F183</f>
        <v>2869</v>
      </c>
      <c r="J177" s="51">
        <v>16031</v>
      </c>
      <c r="K177" s="51">
        <v>9827</v>
      </c>
      <c r="L177">
        <f t="shared" si="24"/>
        <v>315</v>
      </c>
      <c r="M177">
        <f t="shared" si="24"/>
        <v>304</v>
      </c>
      <c r="N177" s="57">
        <f t="shared" si="18"/>
        <v>1946.6999999999998</v>
      </c>
      <c r="O177" s="57">
        <f t="shared" si="19"/>
        <v>696.16</v>
      </c>
      <c r="P177" s="57">
        <f t="shared" si="22"/>
        <v>2642.8599999999997</v>
      </c>
      <c r="Q177" s="52"/>
      <c r="R177" s="102">
        <f t="shared" si="23"/>
        <v>2722.1457999999998</v>
      </c>
      <c r="S177" s="104">
        <f>'март 2019'!W177</f>
        <v>0</v>
      </c>
      <c r="T177" s="96">
        <f t="shared" si="20"/>
        <v>2722.1457999999998</v>
      </c>
      <c r="U177" s="62">
        <v>2722.15</v>
      </c>
      <c r="V177" s="77"/>
      <c r="W177" s="52">
        <f t="shared" si="21"/>
        <v>-4.2000000003099558E-3</v>
      </c>
    </row>
    <row r="178" spans="1:23" ht="15" thickBot="1">
      <c r="A178" s="92">
        <v>1771036</v>
      </c>
      <c r="B178" s="93">
        <v>43464</v>
      </c>
      <c r="C178" s="63" t="s">
        <v>68</v>
      </c>
      <c r="D178" s="92">
        <v>138</v>
      </c>
      <c r="E178" s="94">
        <v>88</v>
      </c>
      <c r="F178" s="94">
        <v>50</v>
      </c>
      <c r="G178" s="4"/>
      <c r="H178" s="40"/>
      <c r="I178" s="42"/>
      <c r="J178" s="51">
        <v>88</v>
      </c>
      <c r="K178" s="51">
        <v>50</v>
      </c>
      <c r="L178">
        <f t="shared" si="24"/>
        <v>0</v>
      </c>
      <c r="M178">
        <f t="shared" si="24"/>
        <v>0</v>
      </c>
      <c r="N178" s="57">
        <f t="shared" si="18"/>
        <v>0</v>
      </c>
      <c r="O178" s="57">
        <f t="shared" si="19"/>
        <v>0</v>
      </c>
      <c r="P178" s="57">
        <f t="shared" si="22"/>
        <v>0</v>
      </c>
      <c r="Q178" s="52"/>
      <c r="R178" s="71">
        <f t="shared" si="23"/>
        <v>0</v>
      </c>
      <c r="S178" s="78">
        <f>'март 2019'!W178</f>
        <v>0</v>
      </c>
      <c r="T178" s="96">
        <f t="shared" si="20"/>
        <v>0</v>
      </c>
      <c r="U178" s="77"/>
      <c r="V178" s="77"/>
      <c r="W178" s="52">
        <f t="shared" si="21"/>
        <v>0</v>
      </c>
    </row>
    <row r="179" spans="1:23" ht="15" thickBot="1">
      <c r="A179" s="3">
        <v>1844150</v>
      </c>
      <c r="B179" s="83">
        <v>43400</v>
      </c>
      <c r="C179" s="4">
        <v>163</v>
      </c>
      <c r="D179" s="94">
        <v>9255</v>
      </c>
      <c r="E179" s="94">
        <v>5623</v>
      </c>
      <c r="F179" s="94">
        <v>3692</v>
      </c>
      <c r="G179" s="4" t="s">
        <v>9</v>
      </c>
      <c r="H179" s="40">
        <f>E179-'май 2018'!E185</f>
        <v>1021</v>
      </c>
      <c r="I179" s="42">
        <f>F179-'май 2018'!F185</f>
        <v>714</v>
      </c>
      <c r="J179" s="51">
        <v>5571</v>
      </c>
      <c r="K179" s="51">
        <v>3671</v>
      </c>
      <c r="L179">
        <f t="shared" si="24"/>
        <v>52</v>
      </c>
      <c r="M179">
        <f t="shared" si="24"/>
        <v>21</v>
      </c>
      <c r="N179" s="57">
        <f t="shared" si="18"/>
        <v>321.36</v>
      </c>
      <c r="O179" s="57">
        <f t="shared" si="19"/>
        <v>48.09</v>
      </c>
      <c r="P179" s="57">
        <f t="shared" si="22"/>
        <v>369.45000000000005</v>
      </c>
      <c r="Q179" s="52"/>
      <c r="R179" s="102">
        <f t="shared" si="23"/>
        <v>380.53350000000006</v>
      </c>
      <c r="S179" s="104">
        <f>'март 2019'!W179</f>
        <v>12.524800000000001</v>
      </c>
      <c r="T179" s="96">
        <f t="shared" si="20"/>
        <v>393.05830000000009</v>
      </c>
      <c r="U179" s="62">
        <v>393.06</v>
      </c>
      <c r="V179" s="77"/>
      <c r="W179" s="52">
        <f t="shared" si="21"/>
        <v>-1.6999999999143256E-3</v>
      </c>
    </row>
    <row r="180" spans="1:23" ht="15" thickBot="1">
      <c r="A180" s="3">
        <v>1847550</v>
      </c>
      <c r="B180" s="83">
        <v>43400</v>
      </c>
      <c r="C180" s="4">
        <v>164</v>
      </c>
      <c r="D180" s="94">
        <v>10636</v>
      </c>
      <c r="E180" s="94">
        <v>6471</v>
      </c>
      <c r="F180" s="94">
        <v>4541</v>
      </c>
      <c r="G180" s="4" t="s">
        <v>9</v>
      </c>
      <c r="H180" s="40">
        <f>E180-'май 2018'!E186</f>
        <v>1225</v>
      </c>
      <c r="I180" s="42">
        <f>F180-'май 2018'!F186</f>
        <v>934</v>
      </c>
      <c r="J180" s="51">
        <v>6096</v>
      </c>
      <c r="K180" s="51">
        <v>4269</v>
      </c>
      <c r="L180">
        <f t="shared" ref="L180:M211" si="25">E180-J180</f>
        <v>375</v>
      </c>
      <c r="M180">
        <f t="shared" si="25"/>
        <v>272</v>
      </c>
      <c r="N180" s="57">
        <f t="shared" si="18"/>
        <v>2317.5</v>
      </c>
      <c r="O180" s="57">
        <f t="shared" si="19"/>
        <v>622.88</v>
      </c>
      <c r="P180" s="57">
        <f t="shared" si="22"/>
        <v>2940.38</v>
      </c>
      <c r="Q180" s="52"/>
      <c r="R180" s="102">
        <f t="shared" si="23"/>
        <v>3028.5914000000002</v>
      </c>
      <c r="S180" s="104">
        <f>'март 2019'!W180</f>
        <v>0</v>
      </c>
      <c r="T180" s="96">
        <f t="shared" si="20"/>
        <v>3028.5914000000002</v>
      </c>
      <c r="U180" s="62">
        <v>3030</v>
      </c>
      <c r="V180" s="77">
        <f>U180-T180</f>
        <v>1.4085999999997512</v>
      </c>
      <c r="W180" s="52">
        <f t="shared" si="21"/>
        <v>-1.4085999999997512</v>
      </c>
    </row>
    <row r="181" spans="1:23" ht="15" thickBot="1">
      <c r="A181" s="3">
        <v>1895259</v>
      </c>
      <c r="B181" s="83">
        <v>43400</v>
      </c>
      <c r="C181" s="4">
        <v>165</v>
      </c>
      <c r="D181" s="94">
        <v>10480</v>
      </c>
      <c r="E181" s="94">
        <v>6829</v>
      </c>
      <c r="F181" s="94">
        <v>4425</v>
      </c>
      <c r="G181" s="4" t="s">
        <v>9</v>
      </c>
      <c r="H181" s="40">
        <f>E181-'май 2018'!E187</f>
        <v>2800</v>
      </c>
      <c r="I181" s="42">
        <f>F181-'май 2018'!F187</f>
        <v>1455</v>
      </c>
      <c r="J181" s="51">
        <v>6665</v>
      </c>
      <c r="K181" s="51">
        <v>4287</v>
      </c>
      <c r="L181">
        <f t="shared" si="25"/>
        <v>164</v>
      </c>
      <c r="M181">
        <f t="shared" si="25"/>
        <v>138</v>
      </c>
      <c r="N181" s="57">
        <f t="shared" si="18"/>
        <v>1013.52</v>
      </c>
      <c r="O181" s="57">
        <f t="shared" si="19"/>
        <v>316.02</v>
      </c>
      <c r="P181" s="57">
        <f t="shared" si="22"/>
        <v>1329.54</v>
      </c>
      <c r="Q181" s="52"/>
      <c r="R181" s="102">
        <f t="shared" si="23"/>
        <v>1369.4261999999999</v>
      </c>
      <c r="S181" s="104">
        <f>'март 2019'!W181</f>
        <v>2377.9116999999997</v>
      </c>
      <c r="T181" s="96">
        <f t="shared" si="20"/>
        <v>3747.3378999999995</v>
      </c>
      <c r="U181" s="77"/>
      <c r="V181" s="77"/>
      <c r="W181" s="52">
        <f t="shared" si="21"/>
        <v>3747.3378999999995</v>
      </c>
    </row>
    <row r="182" spans="1:23" ht="15" thickBot="1">
      <c r="A182" s="3">
        <v>1895492</v>
      </c>
      <c r="B182" s="83">
        <v>43400</v>
      </c>
      <c r="C182" s="4">
        <v>166</v>
      </c>
      <c r="D182" s="94">
        <v>4003</v>
      </c>
      <c r="E182" s="94">
        <v>2770</v>
      </c>
      <c r="F182" s="94">
        <v>1142</v>
      </c>
      <c r="G182" s="4" t="s">
        <v>9</v>
      </c>
      <c r="H182" s="40">
        <f>E182-'май 2018'!E188</f>
        <v>367</v>
      </c>
      <c r="I182" s="42">
        <f>F182-'май 2018'!F188</f>
        <v>173</v>
      </c>
      <c r="J182" s="51">
        <v>2760</v>
      </c>
      <c r="K182" s="51">
        <v>1134</v>
      </c>
      <c r="L182">
        <f t="shared" si="25"/>
        <v>10</v>
      </c>
      <c r="M182">
        <f t="shared" si="25"/>
        <v>8</v>
      </c>
      <c r="N182" s="57">
        <f t="shared" si="18"/>
        <v>61.8</v>
      </c>
      <c r="O182" s="57">
        <f t="shared" si="19"/>
        <v>18.32</v>
      </c>
      <c r="P182" s="57">
        <f t="shared" si="22"/>
        <v>80.12</v>
      </c>
      <c r="Q182" s="52"/>
      <c r="R182" s="71">
        <f t="shared" si="23"/>
        <v>82.523600000000002</v>
      </c>
      <c r="S182" s="78">
        <f>'март 2019'!W182</f>
        <v>0</v>
      </c>
      <c r="T182" s="96">
        <f t="shared" si="20"/>
        <v>82.523600000000002</v>
      </c>
      <c r="U182" s="77"/>
      <c r="V182" s="77"/>
      <c r="W182" s="52">
        <f t="shared" si="21"/>
        <v>82.523600000000002</v>
      </c>
    </row>
    <row r="183" spans="1:23" ht="15" thickBot="1">
      <c r="A183" s="3">
        <v>1899219</v>
      </c>
      <c r="B183" s="83">
        <v>43400</v>
      </c>
      <c r="C183" s="4" t="s">
        <v>29</v>
      </c>
      <c r="D183" s="94">
        <v>6367</v>
      </c>
      <c r="E183" s="94">
        <v>3599</v>
      </c>
      <c r="F183" s="94">
        <v>2389</v>
      </c>
      <c r="G183" s="4" t="s">
        <v>9</v>
      </c>
      <c r="H183" s="40">
        <f>E183-'май 2018'!E189</f>
        <v>744</v>
      </c>
      <c r="I183" s="42">
        <f>F183-'май 2018'!F189</f>
        <v>541</v>
      </c>
      <c r="J183" s="51">
        <v>3599</v>
      </c>
      <c r="K183" s="51">
        <v>2389</v>
      </c>
      <c r="L183">
        <f t="shared" si="25"/>
        <v>0</v>
      </c>
      <c r="M183">
        <f t="shared" si="25"/>
        <v>0</v>
      </c>
      <c r="N183" s="57">
        <f t="shared" si="18"/>
        <v>0</v>
      </c>
      <c r="O183" s="57">
        <f t="shared" si="19"/>
        <v>0</v>
      </c>
      <c r="P183" s="57">
        <f t="shared" si="22"/>
        <v>0</v>
      </c>
      <c r="Q183" s="52"/>
      <c r="R183" s="102">
        <f t="shared" si="23"/>
        <v>0</v>
      </c>
      <c r="S183" s="104">
        <f>'март 2019'!W183</f>
        <v>185.50299999999999</v>
      </c>
      <c r="T183" s="96">
        <f t="shared" si="20"/>
        <v>185.50299999999999</v>
      </c>
      <c r="U183" s="77"/>
      <c r="V183" s="77"/>
      <c r="W183" s="52">
        <f t="shared" si="21"/>
        <v>185.50299999999999</v>
      </c>
    </row>
    <row r="184" spans="1:23" ht="15" thickBot="1">
      <c r="A184" s="3">
        <v>1706423</v>
      </c>
      <c r="B184" s="83">
        <v>43400</v>
      </c>
      <c r="C184" s="4">
        <v>167</v>
      </c>
      <c r="D184" s="94">
        <v>5020</v>
      </c>
      <c r="E184" s="94">
        <v>3760</v>
      </c>
      <c r="F184" s="94">
        <v>1233</v>
      </c>
      <c r="G184" s="4" t="s">
        <v>9</v>
      </c>
      <c r="H184" s="40">
        <f>E184-'май 2018'!E190</f>
        <v>457</v>
      </c>
      <c r="I184" s="42">
        <f>F184-'май 2018'!F190</f>
        <v>148</v>
      </c>
      <c r="J184" s="51">
        <v>3745</v>
      </c>
      <c r="K184" s="51">
        <v>1225</v>
      </c>
      <c r="L184">
        <f t="shared" si="25"/>
        <v>15</v>
      </c>
      <c r="M184">
        <f t="shared" si="25"/>
        <v>8</v>
      </c>
      <c r="N184" s="57">
        <f t="shared" si="18"/>
        <v>92.699999999999989</v>
      </c>
      <c r="O184" s="57">
        <f t="shared" si="19"/>
        <v>18.32</v>
      </c>
      <c r="P184" s="57">
        <f t="shared" si="22"/>
        <v>111.01999999999998</v>
      </c>
      <c r="Q184" s="52"/>
      <c r="R184" s="102">
        <f t="shared" si="23"/>
        <v>114.35059999999999</v>
      </c>
      <c r="S184" s="104">
        <f>'март 2019'!W184</f>
        <v>8.7240999999999982</v>
      </c>
      <c r="T184" s="96">
        <f t="shared" si="20"/>
        <v>123.07469999999998</v>
      </c>
      <c r="U184" s="77"/>
      <c r="V184" s="77"/>
      <c r="W184" s="52">
        <f t="shared" si="21"/>
        <v>123.07469999999998</v>
      </c>
    </row>
    <row r="185" spans="1:23" ht="15" thickBot="1">
      <c r="A185" s="3">
        <v>1897839</v>
      </c>
      <c r="B185" s="83">
        <v>43400</v>
      </c>
      <c r="C185" s="4">
        <v>168</v>
      </c>
      <c r="D185" s="94">
        <v>5444</v>
      </c>
      <c r="E185" s="94">
        <v>3489</v>
      </c>
      <c r="F185" s="94">
        <v>1147</v>
      </c>
      <c r="G185" s="4" t="s">
        <v>9</v>
      </c>
      <c r="H185" s="40">
        <f>E185-'май 2018'!E191</f>
        <v>338</v>
      </c>
      <c r="I185" s="42">
        <f>F185-'май 2018'!F191</f>
        <v>74</v>
      </c>
      <c r="J185" s="51">
        <v>3489</v>
      </c>
      <c r="K185" s="51">
        <v>1147</v>
      </c>
      <c r="L185">
        <f t="shared" si="25"/>
        <v>0</v>
      </c>
      <c r="M185">
        <f t="shared" si="25"/>
        <v>0</v>
      </c>
      <c r="N185" s="57">
        <f t="shared" si="18"/>
        <v>0</v>
      </c>
      <c r="O185" s="57">
        <f t="shared" si="19"/>
        <v>0</v>
      </c>
      <c r="P185" s="57">
        <f t="shared" si="22"/>
        <v>0</v>
      </c>
      <c r="Q185" s="52"/>
      <c r="R185" s="71">
        <f t="shared" si="23"/>
        <v>0</v>
      </c>
      <c r="S185" s="78">
        <f>'март 2019'!W185</f>
        <v>12.524800000000001</v>
      </c>
      <c r="T185" s="96">
        <f t="shared" si="20"/>
        <v>12.524800000000001</v>
      </c>
      <c r="U185" s="77"/>
      <c r="V185" s="77"/>
      <c r="W185" s="52">
        <f t="shared" si="21"/>
        <v>12.524800000000001</v>
      </c>
    </row>
    <row r="186" spans="1:23" ht="15" thickBot="1">
      <c r="A186" s="3">
        <v>1897681</v>
      </c>
      <c r="B186" s="83">
        <v>43400</v>
      </c>
      <c r="C186" s="4">
        <v>169</v>
      </c>
      <c r="D186" s="94">
        <v>3825</v>
      </c>
      <c r="E186" s="94">
        <v>2190</v>
      </c>
      <c r="F186" s="94">
        <v>1531</v>
      </c>
      <c r="G186" s="4" t="s">
        <v>9</v>
      </c>
      <c r="H186" s="40">
        <f>E186-'май 2018'!E192</f>
        <v>936</v>
      </c>
      <c r="I186" s="42">
        <f>F186-'май 2018'!F192</f>
        <v>595</v>
      </c>
      <c r="J186" s="51">
        <v>2185</v>
      </c>
      <c r="K186" s="51">
        <v>1531</v>
      </c>
      <c r="L186">
        <f t="shared" si="25"/>
        <v>5</v>
      </c>
      <c r="M186">
        <f t="shared" si="25"/>
        <v>0</v>
      </c>
      <c r="N186" s="57">
        <f t="shared" si="18"/>
        <v>30.9</v>
      </c>
      <c r="O186" s="57">
        <f t="shared" si="19"/>
        <v>0</v>
      </c>
      <c r="P186" s="57">
        <f t="shared" si="22"/>
        <v>30.9</v>
      </c>
      <c r="Q186" s="52"/>
      <c r="R186" s="71">
        <f t="shared" si="23"/>
        <v>31.826999999999998</v>
      </c>
      <c r="S186" s="78">
        <f>'март 2019'!W186</f>
        <v>5.0999999998566636E-3</v>
      </c>
      <c r="T186" s="96">
        <f t="shared" si="20"/>
        <v>31.832099999999855</v>
      </c>
      <c r="U186" s="77"/>
      <c r="V186" s="77"/>
      <c r="W186" s="52">
        <f t="shared" si="21"/>
        <v>31.832099999999855</v>
      </c>
    </row>
    <row r="187" spans="1:23" ht="15" thickBot="1">
      <c r="A187" s="3">
        <v>1771061</v>
      </c>
      <c r="B187" s="83">
        <v>43400</v>
      </c>
      <c r="C187" s="4">
        <v>170</v>
      </c>
      <c r="D187" s="94">
        <v>6551</v>
      </c>
      <c r="E187" s="94">
        <v>3834</v>
      </c>
      <c r="F187" s="94">
        <v>1115</v>
      </c>
      <c r="G187" s="4" t="s">
        <v>9</v>
      </c>
      <c r="H187" s="40">
        <f>E187-'май 2018'!E193</f>
        <v>111</v>
      </c>
      <c r="I187" s="42">
        <f>F187-'май 2018'!F193</f>
        <v>48</v>
      </c>
      <c r="J187" s="51">
        <v>3834</v>
      </c>
      <c r="K187" s="51">
        <v>1115</v>
      </c>
      <c r="L187">
        <f t="shared" si="25"/>
        <v>0</v>
      </c>
      <c r="M187">
        <f t="shared" si="25"/>
        <v>0</v>
      </c>
      <c r="N187" s="57">
        <f t="shared" si="18"/>
        <v>0</v>
      </c>
      <c r="O187" s="57">
        <f t="shared" si="19"/>
        <v>0</v>
      </c>
      <c r="P187" s="57">
        <f t="shared" si="22"/>
        <v>0</v>
      </c>
      <c r="Q187" s="52"/>
      <c r="R187" s="71">
        <f t="shared" si="23"/>
        <v>0</v>
      </c>
      <c r="S187" s="78">
        <f>'март 2019'!W187</f>
        <v>-328.37049999999999</v>
      </c>
      <c r="T187" s="100">
        <f t="shared" si="20"/>
        <v>-328.37049999999999</v>
      </c>
      <c r="U187" s="77"/>
      <c r="V187" s="77"/>
      <c r="W187" s="52">
        <f t="shared" si="21"/>
        <v>-328.37049999999999</v>
      </c>
    </row>
    <row r="188" spans="1:23" ht="15" thickBot="1">
      <c r="A188" s="3">
        <v>1896588</v>
      </c>
      <c r="B188" s="83">
        <v>43400</v>
      </c>
      <c r="C188" s="4">
        <v>171</v>
      </c>
      <c r="D188" s="94">
        <v>4607</v>
      </c>
      <c r="E188" s="94">
        <v>3008</v>
      </c>
      <c r="F188" s="94">
        <v>1752</v>
      </c>
      <c r="G188" s="4" t="s">
        <v>9</v>
      </c>
      <c r="H188" s="40">
        <f>E188-'май 2018'!E194</f>
        <v>452</v>
      </c>
      <c r="I188" s="42">
        <f>F188-'май 2018'!F194</f>
        <v>303</v>
      </c>
      <c r="J188" s="51">
        <v>2868</v>
      </c>
      <c r="K188" s="51">
        <v>1645</v>
      </c>
      <c r="L188">
        <f t="shared" si="25"/>
        <v>140</v>
      </c>
      <c r="M188">
        <f t="shared" si="25"/>
        <v>107</v>
      </c>
      <c r="N188" s="57">
        <f t="shared" si="18"/>
        <v>865.19999999999993</v>
      </c>
      <c r="O188" s="57">
        <f t="shared" si="19"/>
        <v>245.03</v>
      </c>
      <c r="P188" s="57">
        <f t="shared" si="22"/>
        <v>1110.23</v>
      </c>
      <c r="Q188" s="52"/>
      <c r="R188" s="102">
        <f t="shared" si="23"/>
        <v>1143.5369000000001</v>
      </c>
      <c r="S188" s="104">
        <f>'март 2019'!W188</f>
        <v>0</v>
      </c>
      <c r="T188" s="96">
        <f t="shared" si="20"/>
        <v>1143.5369000000001</v>
      </c>
      <c r="U188" s="62">
        <v>5000</v>
      </c>
      <c r="V188" s="77">
        <f>U188-T188</f>
        <v>3856.4630999999999</v>
      </c>
      <c r="W188" s="52">
        <f t="shared" si="21"/>
        <v>-3856.4630999999999</v>
      </c>
    </row>
    <row r="189" spans="1:23" ht="15" thickBot="1">
      <c r="A189" s="3">
        <v>1896729</v>
      </c>
      <c r="B189" s="83">
        <v>43400</v>
      </c>
      <c r="C189" s="4">
        <v>172</v>
      </c>
      <c r="D189" s="94">
        <v>12990</v>
      </c>
      <c r="E189" s="94">
        <v>8406</v>
      </c>
      <c r="F189" s="94">
        <v>4414</v>
      </c>
      <c r="G189" s="4" t="s">
        <v>9</v>
      </c>
      <c r="H189" s="40">
        <f>E189-'май 2018'!E195</f>
        <v>788</v>
      </c>
      <c r="I189" s="42">
        <f>F189-'май 2018'!F195</f>
        <v>403</v>
      </c>
      <c r="J189" s="51">
        <v>8380</v>
      </c>
      <c r="K189" s="51">
        <v>4405</v>
      </c>
      <c r="L189">
        <f t="shared" si="25"/>
        <v>26</v>
      </c>
      <c r="M189">
        <f t="shared" si="25"/>
        <v>9</v>
      </c>
      <c r="N189" s="57">
        <f t="shared" si="18"/>
        <v>160.68</v>
      </c>
      <c r="O189" s="57">
        <f t="shared" si="19"/>
        <v>20.61</v>
      </c>
      <c r="P189" s="57">
        <f t="shared" si="22"/>
        <v>181.29000000000002</v>
      </c>
      <c r="Q189" s="52"/>
      <c r="R189" s="102">
        <f t="shared" si="23"/>
        <v>186.72870000000003</v>
      </c>
      <c r="S189" s="104">
        <f>'март 2019'!W189</f>
        <v>12.730799999999999</v>
      </c>
      <c r="T189" s="96">
        <f>R189+S189</f>
        <v>199.45950000000002</v>
      </c>
      <c r="U189" s="77"/>
      <c r="V189" s="77"/>
      <c r="W189" s="52">
        <f t="shared" si="21"/>
        <v>199.45950000000002</v>
      </c>
    </row>
    <row r="190" spans="1:23" ht="15" thickBot="1">
      <c r="A190" s="3">
        <v>1826974</v>
      </c>
      <c r="B190" s="83">
        <v>43400</v>
      </c>
      <c r="C190" s="4">
        <v>173</v>
      </c>
      <c r="D190" s="94">
        <v>4937</v>
      </c>
      <c r="E190" s="94">
        <v>3216</v>
      </c>
      <c r="F190" s="94">
        <v>1147</v>
      </c>
      <c r="G190" s="4" t="s">
        <v>9</v>
      </c>
      <c r="H190" s="40">
        <f>E190-'май 2018'!E196</f>
        <v>136</v>
      </c>
      <c r="I190" s="42">
        <f>F190-'май 2018'!F196</f>
        <v>61</v>
      </c>
      <c r="J190" s="51">
        <v>3216</v>
      </c>
      <c r="K190" s="51">
        <v>1147</v>
      </c>
      <c r="L190">
        <f t="shared" si="25"/>
        <v>0</v>
      </c>
      <c r="M190">
        <f t="shared" si="25"/>
        <v>0</v>
      </c>
      <c r="N190" s="57">
        <f t="shared" si="18"/>
        <v>0</v>
      </c>
      <c r="O190" s="57">
        <f t="shared" si="19"/>
        <v>0</v>
      </c>
      <c r="P190" s="57">
        <f t="shared" si="22"/>
        <v>0</v>
      </c>
      <c r="Q190" s="52"/>
      <c r="R190" s="71">
        <f t="shared" si="23"/>
        <v>0</v>
      </c>
      <c r="S190" s="78">
        <f>'март 2019'!W190</f>
        <v>-137.89529999999999</v>
      </c>
      <c r="T190" s="100">
        <f t="shared" si="20"/>
        <v>-137.89529999999999</v>
      </c>
      <c r="U190" s="77"/>
      <c r="V190" s="77"/>
      <c r="W190" s="52">
        <f t="shared" si="21"/>
        <v>-137.89529999999999</v>
      </c>
    </row>
    <row r="191" spans="1:23" ht="15" thickBot="1">
      <c r="A191" s="3">
        <v>1887627</v>
      </c>
      <c r="B191" s="83">
        <v>43400</v>
      </c>
      <c r="C191" s="4">
        <v>174</v>
      </c>
      <c r="D191" s="94">
        <v>19846</v>
      </c>
      <c r="E191" s="94">
        <v>12703</v>
      </c>
      <c r="F191" s="94">
        <v>6515</v>
      </c>
      <c r="G191" s="4" t="s">
        <v>9</v>
      </c>
      <c r="H191" s="40">
        <f>E191-'май 2018'!E197</f>
        <v>635</v>
      </c>
      <c r="I191" s="42">
        <f>F191-'май 2018'!F197</f>
        <v>300</v>
      </c>
      <c r="J191" s="51">
        <v>12669</v>
      </c>
      <c r="K191" s="51">
        <v>6485</v>
      </c>
      <c r="L191">
        <f t="shared" si="25"/>
        <v>34</v>
      </c>
      <c r="M191">
        <f t="shared" si="25"/>
        <v>30</v>
      </c>
      <c r="N191" s="57">
        <f t="shared" si="18"/>
        <v>210.12</v>
      </c>
      <c r="O191" s="57">
        <f t="shared" si="19"/>
        <v>68.7</v>
      </c>
      <c r="P191" s="57">
        <f t="shared" si="22"/>
        <v>278.82</v>
      </c>
      <c r="Q191" s="52"/>
      <c r="R191" s="71">
        <f t="shared" si="23"/>
        <v>287.18459999999999</v>
      </c>
      <c r="S191" s="78">
        <f>'март 2019'!W191</f>
        <v>227.17500000000001</v>
      </c>
      <c r="T191" s="77">
        <f t="shared" si="20"/>
        <v>514.3596</v>
      </c>
      <c r="U191" s="62">
        <v>1500</v>
      </c>
      <c r="V191" s="77">
        <f>U191-T191</f>
        <v>985.6404</v>
      </c>
      <c r="W191" s="52">
        <f t="shared" si="21"/>
        <v>-985.6404</v>
      </c>
    </row>
    <row r="192" spans="1:23" ht="15" thickBot="1">
      <c r="A192" s="3">
        <v>1853779</v>
      </c>
      <c r="B192" s="83">
        <v>43400</v>
      </c>
      <c r="C192" s="4">
        <v>175</v>
      </c>
      <c r="D192" s="94">
        <v>10945</v>
      </c>
      <c r="E192" s="94">
        <v>6686</v>
      </c>
      <c r="F192" s="94">
        <v>2043</v>
      </c>
      <c r="G192" s="56" t="s">
        <v>9</v>
      </c>
      <c r="H192" s="65">
        <f>E192-'май 2018'!E198</f>
        <v>761</v>
      </c>
      <c r="I192" s="66">
        <f>F192-'май 2018'!F198</f>
        <v>245</v>
      </c>
      <c r="J192" s="51">
        <v>6622</v>
      </c>
      <c r="K192" s="51">
        <v>2017</v>
      </c>
      <c r="L192" s="55">
        <f t="shared" si="25"/>
        <v>64</v>
      </c>
      <c r="M192" s="55">
        <f t="shared" si="25"/>
        <v>26</v>
      </c>
      <c r="N192" s="57">
        <f t="shared" si="18"/>
        <v>395.52</v>
      </c>
      <c r="O192" s="57">
        <f t="shared" si="19"/>
        <v>59.54</v>
      </c>
      <c r="P192" s="57">
        <f t="shared" si="22"/>
        <v>455.06</v>
      </c>
      <c r="Q192" s="52"/>
      <c r="R192" s="102">
        <f t="shared" si="23"/>
        <v>468.71179999999998</v>
      </c>
      <c r="S192" s="104">
        <f>'март 2019'!W192</f>
        <v>0</v>
      </c>
      <c r="T192" s="96">
        <f t="shared" si="20"/>
        <v>468.71179999999998</v>
      </c>
      <c r="U192" s="62">
        <v>468.71</v>
      </c>
      <c r="V192" s="77"/>
      <c r="W192" s="52">
        <f t="shared" si="21"/>
        <v>1.8000000000029104E-3</v>
      </c>
    </row>
    <row r="193" spans="1:23" ht="15" thickBot="1">
      <c r="A193" s="3">
        <v>1893362</v>
      </c>
      <c r="B193" s="83">
        <v>43400</v>
      </c>
      <c r="C193" s="4" t="s">
        <v>30</v>
      </c>
      <c r="D193" s="94">
        <v>27303</v>
      </c>
      <c r="E193" s="94">
        <v>17706</v>
      </c>
      <c r="F193" s="94">
        <v>9544</v>
      </c>
      <c r="G193" s="4" t="s">
        <v>9</v>
      </c>
      <c r="H193" s="40">
        <f>E193-'май 2018'!E199</f>
        <v>2338</v>
      </c>
      <c r="I193" s="42">
        <f>F193-'май 2018'!F199</f>
        <v>1598</v>
      </c>
      <c r="J193" s="51">
        <v>17465</v>
      </c>
      <c r="K193" s="51">
        <v>9398</v>
      </c>
      <c r="L193">
        <f t="shared" si="25"/>
        <v>241</v>
      </c>
      <c r="M193">
        <f t="shared" si="25"/>
        <v>146</v>
      </c>
      <c r="N193" s="57">
        <f t="shared" si="18"/>
        <v>1489.3799999999999</v>
      </c>
      <c r="O193" s="57">
        <f t="shared" si="19"/>
        <v>334.34000000000003</v>
      </c>
      <c r="P193" s="57">
        <f t="shared" si="22"/>
        <v>1823.7199999999998</v>
      </c>
      <c r="Q193" s="52"/>
      <c r="R193" s="71">
        <f t="shared" si="23"/>
        <v>1878.4315999999999</v>
      </c>
      <c r="S193" s="78">
        <f>'март 2019'!W193</f>
        <v>0</v>
      </c>
      <c r="T193" s="77">
        <f t="shared" si="20"/>
        <v>1878.4315999999999</v>
      </c>
      <c r="U193" s="77"/>
      <c r="V193" s="77"/>
      <c r="W193" s="52">
        <f t="shared" si="21"/>
        <v>1878.4315999999999</v>
      </c>
    </row>
    <row r="194" spans="1:23" ht="15" thickBot="1">
      <c r="A194" s="3">
        <v>1852677</v>
      </c>
      <c r="B194" s="83">
        <v>43400</v>
      </c>
      <c r="C194" s="4">
        <v>176</v>
      </c>
      <c r="D194" s="94">
        <v>11812</v>
      </c>
      <c r="E194" s="94">
        <v>8029</v>
      </c>
      <c r="F194" s="94">
        <v>3883</v>
      </c>
      <c r="G194" s="4" t="s">
        <v>9</v>
      </c>
      <c r="H194" s="40">
        <f>E194-'май 2018'!E200</f>
        <v>2129</v>
      </c>
      <c r="I194" s="42">
        <f>F194-'май 2018'!F200</f>
        <v>958</v>
      </c>
      <c r="J194" s="51">
        <v>7918</v>
      </c>
      <c r="K194" s="51">
        <v>3822</v>
      </c>
      <c r="L194">
        <f t="shared" si="25"/>
        <v>111</v>
      </c>
      <c r="M194">
        <f t="shared" si="25"/>
        <v>61</v>
      </c>
      <c r="N194" s="57">
        <f t="shared" si="18"/>
        <v>685.98</v>
      </c>
      <c r="O194" s="57">
        <f t="shared" si="19"/>
        <v>139.69</v>
      </c>
      <c r="P194" s="57">
        <f t="shared" si="22"/>
        <v>825.67000000000007</v>
      </c>
      <c r="Q194" s="52"/>
      <c r="R194" s="102">
        <f t="shared" si="23"/>
        <v>850.44010000000003</v>
      </c>
      <c r="S194" s="104">
        <f>'март 2019'!W194</f>
        <v>6.2624000000000004</v>
      </c>
      <c r="T194" s="96">
        <f t="shared" si="20"/>
        <v>856.70249999999999</v>
      </c>
      <c r="U194" s="62">
        <v>856.7</v>
      </c>
      <c r="V194" s="77"/>
      <c r="W194" s="52">
        <f t="shared" si="21"/>
        <v>2.4999999999408828E-3</v>
      </c>
    </row>
    <row r="195" spans="1:23" ht="15" thickBot="1">
      <c r="A195" s="3">
        <v>1897108</v>
      </c>
      <c r="B195" s="83">
        <v>43400</v>
      </c>
      <c r="C195" s="4">
        <v>177</v>
      </c>
      <c r="D195" s="94">
        <v>48973</v>
      </c>
      <c r="E195" s="94">
        <v>31942</v>
      </c>
      <c r="F195" s="94">
        <v>16933</v>
      </c>
      <c r="G195" s="4" t="s">
        <v>9</v>
      </c>
      <c r="H195" s="40">
        <f>E195-'май 2018'!E201</f>
        <v>1926</v>
      </c>
      <c r="I195" s="42">
        <f>F195-'май 2018'!F201</f>
        <v>810</v>
      </c>
      <c r="J195" s="51">
        <v>31857</v>
      </c>
      <c r="K195" s="51">
        <v>16893</v>
      </c>
      <c r="L195">
        <f t="shared" si="25"/>
        <v>85</v>
      </c>
      <c r="M195">
        <f t="shared" si="25"/>
        <v>40</v>
      </c>
      <c r="N195" s="57">
        <f t="shared" si="18"/>
        <v>525.29999999999995</v>
      </c>
      <c r="O195" s="57">
        <f t="shared" si="19"/>
        <v>91.6</v>
      </c>
      <c r="P195" s="57">
        <f t="shared" si="22"/>
        <v>616.9</v>
      </c>
      <c r="Q195" s="52"/>
      <c r="R195" s="102">
        <f t="shared" si="23"/>
        <v>635.40699999999993</v>
      </c>
      <c r="S195" s="104">
        <f>'март 2019'!W195</f>
        <v>171.93430000000006</v>
      </c>
      <c r="T195" s="97">
        <f t="shared" si="20"/>
        <v>807.34130000000005</v>
      </c>
      <c r="U195" s="62">
        <v>807.34</v>
      </c>
      <c r="V195" s="77"/>
      <c r="W195" s="52">
        <f t="shared" si="21"/>
        <v>1.3000000000147338E-3</v>
      </c>
    </row>
    <row r="196" spans="1:23" ht="15" thickBot="1">
      <c r="A196" s="3">
        <v>2824353</v>
      </c>
      <c r="B196" s="83">
        <v>43400</v>
      </c>
      <c r="C196" s="4">
        <v>178</v>
      </c>
      <c r="D196" s="94">
        <v>260</v>
      </c>
      <c r="E196" s="94">
        <v>21</v>
      </c>
      <c r="F196" s="94">
        <v>0</v>
      </c>
      <c r="G196" s="4" t="s">
        <v>9</v>
      </c>
      <c r="H196" s="40">
        <f>E196-'май 2018'!E202</f>
        <v>14</v>
      </c>
      <c r="I196" s="42">
        <f>F196-'май 2018'!F202</f>
        <v>0</v>
      </c>
      <c r="J196" s="51">
        <v>21</v>
      </c>
      <c r="K196" s="51">
        <v>0</v>
      </c>
      <c r="L196">
        <f t="shared" si="25"/>
        <v>0</v>
      </c>
      <c r="M196">
        <f t="shared" si="25"/>
        <v>0</v>
      </c>
      <c r="N196" s="57">
        <f t="shared" si="18"/>
        <v>0</v>
      </c>
      <c r="O196" s="57">
        <f t="shared" si="19"/>
        <v>0</v>
      </c>
      <c r="P196" s="57">
        <f t="shared" si="22"/>
        <v>0</v>
      </c>
      <c r="Q196" s="52"/>
      <c r="R196" s="71">
        <f t="shared" si="23"/>
        <v>0</v>
      </c>
      <c r="S196" s="78">
        <f>'март 2019'!W196</f>
        <v>-1872.2387999999999</v>
      </c>
      <c r="T196" s="103">
        <f t="shared" si="20"/>
        <v>-1872.2387999999999</v>
      </c>
      <c r="U196" s="77"/>
      <c r="V196" s="77"/>
      <c r="W196" s="52">
        <f t="shared" si="21"/>
        <v>-1872.2387999999999</v>
      </c>
    </row>
    <row r="197" spans="1:23" ht="15" thickBot="1">
      <c r="A197" s="3">
        <v>1894742</v>
      </c>
      <c r="B197" s="83">
        <v>43400</v>
      </c>
      <c r="C197" s="4">
        <v>179</v>
      </c>
      <c r="D197" s="94">
        <v>1945</v>
      </c>
      <c r="E197" s="94">
        <v>1237</v>
      </c>
      <c r="F197" s="94">
        <v>743</v>
      </c>
      <c r="G197" s="4" t="s">
        <v>9</v>
      </c>
      <c r="H197" s="40">
        <f>E197-'май 2018'!E203</f>
        <v>262</v>
      </c>
      <c r="I197" s="42">
        <f>F197-'май 2018'!F203</f>
        <v>218</v>
      </c>
      <c r="J197" s="51">
        <v>1223</v>
      </c>
      <c r="K197" s="51">
        <v>739</v>
      </c>
      <c r="L197">
        <f t="shared" si="25"/>
        <v>14</v>
      </c>
      <c r="M197">
        <f t="shared" si="25"/>
        <v>4</v>
      </c>
      <c r="N197" s="57">
        <f t="shared" si="18"/>
        <v>86.52</v>
      </c>
      <c r="O197" s="57">
        <f t="shared" si="19"/>
        <v>9.16</v>
      </c>
      <c r="P197" s="57">
        <f t="shared" si="22"/>
        <v>95.679999999999993</v>
      </c>
      <c r="Q197" s="52"/>
      <c r="R197" s="71">
        <f t="shared" si="23"/>
        <v>98.550399999999996</v>
      </c>
      <c r="S197" s="78">
        <f>'март 2019'!W197</f>
        <v>-7.5093999999998999</v>
      </c>
      <c r="T197" s="97">
        <f t="shared" si="20"/>
        <v>91.041000000000096</v>
      </c>
      <c r="U197" s="77"/>
      <c r="V197" s="77"/>
      <c r="W197" s="52">
        <f t="shared" si="21"/>
        <v>91.041000000000096</v>
      </c>
    </row>
    <row r="198" spans="1:23" ht="15" thickBot="1">
      <c r="A198" s="3">
        <v>1831785</v>
      </c>
      <c r="B198" s="83">
        <v>43400</v>
      </c>
      <c r="C198" s="4">
        <v>180</v>
      </c>
      <c r="D198" s="94">
        <v>3030</v>
      </c>
      <c r="E198" s="94">
        <v>2024</v>
      </c>
      <c r="F198" s="94">
        <v>827</v>
      </c>
      <c r="G198" s="4" t="s">
        <v>9</v>
      </c>
      <c r="H198" s="40">
        <f>E198-'май 2018'!E204</f>
        <v>119</v>
      </c>
      <c r="I198" s="42">
        <f>F198-'май 2018'!F204</f>
        <v>30</v>
      </c>
      <c r="J198" s="51">
        <v>2020</v>
      </c>
      <c r="K198" s="51">
        <v>827</v>
      </c>
      <c r="L198">
        <f t="shared" si="25"/>
        <v>4</v>
      </c>
      <c r="M198">
        <f t="shared" si="25"/>
        <v>0</v>
      </c>
      <c r="N198" s="57">
        <f t="shared" si="18"/>
        <v>24.72</v>
      </c>
      <c r="O198" s="57">
        <f t="shared" si="19"/>
        <v>0</v>
      </c>
      <c r="P198" s="57">
        <f t="shared" si="22"/>
        <v>24.72</v>
      </c>
      <c r="Q198" s="52"/>
      <c r="R198" s="71">
        <f t="shared" si="23"/>
        <v>25.461599999999997</v>
      </c>
      <c r="S198" s="78">
        <f>'март 2019'!W198</f>
        <v>-1484.3516999999999</v>
      </c>
      <c r="T198" s="100">
        <f t="shared" si="20"/>
        <v>-1458.8900999999998</v>
      </c>
      <c r="U198" s="77"/>
      <c r="V198" s="77"/>
      <c r="W198" s="52">
        <f t="shared" si="21"/>
        <v>-1458.8900999999998</v>
      </c>
    </row>
    <row r="199" spans="1:23" ht="15" thickBot="1">
      <c r="A199" s="3">
        <v>1897779</v>
      </c>
      <c r="B199" s="83">
        <v>43400</v>
      </c>
      <c r="C199" s="4">
        <v>181</v>
      </c>
      <c r="D199" s="94">
        <v>12569</v>
      </c>
      <c r="E199" s="94">
        <v>7181</v>
      </c>
      <c r="F199" s="94">
        <v>3953</v>
      </c>
      <c r="G199" s="4" t="s">
        <v>9</v>
      </c>
      <c r="H199" s="40">
        <f>E199-'май 2018'!E205</f>
        <v>1396</v>
      </c>
      <c r="I199" s="42">
        <f>F199-'май 2018'!F205</f>
        <v>682</v>
      </c>
      <c r="J199" s="51">
        <v>7149</v>
      </c>
      <c r="K199" s="51">
        <v>3920</v>
      </c>
      <c r="L199">
        <f t="shared" si="25"/>
        <v>32</v>
      </c>
      <c r="M199">
        <f t="shared" si="25"/>
        <v>33</v>
      </c>
      <c r="N199" s="57">
        <f t="shared" si="18"/>
        <v>197.76</v>
      </c>
      <c r="O199" s="57">
        <f t="shared" si="19"/>
        <v>75.570000000000007</v>
      </c>
      <c r="P199" s="57">
        <f t="shared" si="22"/>
        <v>273.33</v>
      </c>
      <c r="Q199" s="52"/>
      <c r="R199" s="102">
        <f t="shared" si="23"/>
        <v>281.5299</v>
      </c>
      <c r="S199" s="104">
        <f>'март 2019'!W199</f>
        <v>63.138999999999996</v>
      </c>
      <c r="T199" s="96">
        <f t="shared" si="20"/>
        <v>344.66890000000001</v>
      </c>
      <c r="U199" s="62">
        <v>344.67</v>
      </c>
      <c r="V199" s="77"/>
      <c r="W199" s="52">
        <f t="shared" si="21"/>
        <v>-1.1000000000080945E-3</v>
      </c>
    </row>
    <row r="200" spans="1:23" ht="15" thickBot="1">
      <c r="A200" s="3">
        <v>1897632</v>
      </c>
      <c r="B200" s="132">
        <v>43235</v>
      </c>
      <c r="C200" s="56">
        <v>182</v>
      </c>
      <c r="D200" s="133">
        <v>10256</v>
      </c>
      <c r="E200" s="133">
        <v>59</v>
      </c>
      <c r="F200" s="133">
        <v>36</v>
      </c>
      <c r="G200" s="56" t="s">
        <v>9</v>
      </c>
      <c r="H200" s="65">
        <f>E200-'май 2018'!E206</f>
        <v>-4869</v>
      </c>
      <c r="I200" s="66">
        <f>F200-'май 2018'!F206</f>
        <v>-4467</v>
      </c>
      <c r="J200" s="80">
        <v>2</v>
      </c>
      <c r="K200" s="80">
        <v>0</v>
      </c>
      <c r="L200" s="55">
        <f t="shared" si="25"/>
        <v>57</v>
      </c>
      <c r="M200" s="55">
        <f t="shared" si="25"/>
        <v>36</v>
      </c>
      <c r="N200" s="71">
        <f t="shared" ref="N200:N250" si="26">L200*6.18</f>
        <v>352.26</v>
      </c>
      <c r="O200" s="71">
        <f t="shared" ref="O200:O250" si="27">M200*2.29</f>
        <v>82.44</v>
      </c>
      <c r="P200" s="71">
        <f t="shared" si="22"/>
        <v>434.7</v>
      </c>
      <c r="Q200" s="77"/>
      <c r="R200" s="102">
        <f t="shared" si="23"/>
        <v>447.74099999999999</v>
      </c>
      <c r="S200" s="104">
        <f>'март 2019'!W200</f>
        <v>0</v>
      </c>
      <c r="T200" s="96">
        <f t="shared" si="20"/>
        <v>447.74099999999999</v>
      </c>
      <c r="U200" s="77"/>
      <c r="V200" s="77"/>
      <c r="W200" s="52">
        <f t="shared" si="21"/>
        <v>447.74099999999999</v>
      </c>
    </row>
    <row r="201" spans="1:23" ht="15" thickBot="1">
      <c r="A201" s="3">
        <v>1853681</v>
      </c>
      <c r="B201" s="83">
        <v>43400</v>
      </c>
      <c r="C201" s="4">
        <v>183</v>
      </c>
      <c r="D201" s="94">
        <v>6097</v>
      </c>
      <c r="E201" s="94">
        <v>3276</v>
      </c>
      <c r="F201" s="94">
        <v>1711</v>
      </c>
      <c r="G201" s="4" t="s">
        <v>9</v>
      </c>
      <c r="H201" s="40">
        <f>E201-'май 2018'!E207</f>
        <v>418</v>
      </c>
      <c r="I201" s="42">
        <f>F201-'май 2018'!F207</f>
        <v>195</v>
      </c>
      <c r="J201" s="51">
        <v>3261</v>
      </c>
      <c r="K201" s="51">
        <v>1699</v>
      </c>
      <c r="L201">
        <f t="shared" si="25"/>
        <v>15</v>
      </c>
      <c r="M201">
        <f t="shared" si="25"/>
        <v>12</v>
      </c>
      <c r="N201" s="57">
        <f t="shared" si="26"/>
        <v>92.699999999999989</v>
      </c>
      <c r="O201" s="57">
        <f t="shared" si="27"/>
        <v>27.48</v>
      </c>
      <c r="P201" s="57">
        <f t="shared" si="22"/>
        <v>120.17999999999999</v>
      </c>
      <c r="Q201" s="52"/>
      <c r="R201" s="71">
        <f t="shared" si="23"/>
        <v>123.7854</v>
      </c>
      <c r="S201" s="78">
        <f>'март 2019'!W201</f>
        <v>336.73790000000002</v>
      </c>
      <c r="T201" s="77">
        <f t="shared" ref="T201:T248" si="28">R201+S201</f>
        <v>460.52330000000001</v>
      </c>
      <c r="U201" s="77"/>
      <c r="V201" s="77"/>
      <c r="W201" s="52">
        <f t="shared" ref="W201:W250" si="29">T201-U201</f>
        <v>460.52330000000001</v>
      </c>
    </row>
    <row r="202" spans="1:23" ht="15" thickBot="1">
      <c r="A202" s="3">
        <v>1853630</v>
      </c>
      <c r="B202" s="83">
        <v>43400</v>
      </c>
      <c r="C202" s="4">
        <v>184</v>
      </c>
      <c r="D202" s="94">
        <v>3605</v>
      </c>
      <c r="E202" s="94">
        <v>2734</v>
      </c>
      <c r="F202" s="94">
        <v>802</v>
      </c>
      <c r="G202" s="4" t="s">
        <v>9</v>
      </c>
      <c r="H202" s="40">
        <f>E202-'май 2018'!E208</f>
        <v>282</v>
      </c>
      <c r="I202" s="42">
        <f>F202-'май 2018'!F208</f>
        <v>67</v>
      </c>
      <c r="J202" s="51">
        <v>2734</v>
      </c>
      <c r="K202" s="51">
        <v>802</v>
      </c>
      <c r="L202">
        <f t="shared" si="25"/>
        <v>0</v>
      </c>
      <c r="M202">
        <f t="shared" si="25"/>
        <v>0</v>
      </c>
      <c r="N202" s="57">
        <f t="shared" si="26"/>
        <v>0</v>
      </c>
      <c r="O202" s="57">
        <f t="shared" si="27"/>
        <v>0</v>
      </c>
      <c r="P202" s="57">
        <f t="shared" si="22"/>
        <v>0</v>
      </c>
      <c r="Q202" s="52"/>
      <c r="R202" s="71">
        <f t="shared" si="23"/>
        <v>0</v>
      </c>
      <c r="S202" s="78">
        <f>'март 2019'!W202</f>
        <v>123.6206</v>
      </c>
      <c r="T202" s="77">
        <f t="shared" si="28"/>
        <v>123.6206</v>
      </c>
      <c r="U202" s="77"/>
      <c r="V202" s="77"/>
      <c r="W202" s="52">
        <f t="shared" si="29"/>
        <v>123.6206</v>
      </c>
    </row>
    <row r="203" spans="1:23" ht="15" thickBot="1">
      <c r="A203" s="3">
        <v>1893327</v>
      </c>
      <c r="B203" s="83">
        <v>43400</v>
      </c>
      <c r="C203" s="4">
        <v>185</v>
      </c>
      <c r="D203" s="94">
        <v>2</v>
      </c>
      <c r="E203" s="94">
        <v>0</v>
      </c>
      <c r="F203" s="94">
        <v>1</v>
      </c>
      <c r="G203" s="4" t="s">
        <v>9</v>
      </c>
      <c r="H203" s="40">
        <f>E203-'май 2018'!E209</f>
        <v>0</v>
      </c>
      <c r="I203" s="42">
        <f>F203-'май 2018'!F209</f>
        <v>0</v>
      </c>
      <c r="J203" s="51">
        <v>0</v>
      </c>
      <c r="K203" s="51">
        <v>1</v>
      </c>
      <c r="L203">
        <f t="shared" si="25"/>
        <v>0</v>
      </c>
      <c r="M203">
        <f t="shared" si="25"/>
        <v>0</v>
      </c>
      <c r="N203" s="57">
        <f t="shared" si="26"/>
        <v>0</v>
      </c>
      <c r="O203" s="57">
        <f t="shared" si="27"/>
        <v>0</v>
      </c>
      <c r="P203" s="57">
        <f t="shared" ref="P203:P250" si="30">N203+O203</f>
        <v>0</v>
      </c>
      <c r="Q203" s="52"/>
      <c r="R203" s="71">
        <f t="shared" ref="R203:R250" si="31">P203+P203*3%-Q203</f>
        <v>0</v>
      </c>
      <c r="S203" s="78">
        <f>'март 2019'!W203</f>
        <v>2.1526999999999998</v>
      </c>
      <c r="T203" s="87">
        <f t="shared" si="28"/>
        <v>2.1526999999999998</v>
      </c>
      <c r="U203" s="77"/>
      <c r="V203" s="77"/>
      <c r="W203" s="52">
        <f t="shared" si="29"/>
        <v>2.1526999999999998</v>
      </c>
    </row>
    <row r="204" spans="1:23" ht="15" thickBot="1">
      <c r="A204" s="3">
        <v>1899423</v>
      </c>
      <c r="B204" s="83">
        <v>43400</v>
      </c>
      <c r="C204" s="4">
        <v>186</v>
      </c>
      <c r="D204" s="94">
        <v>8345</v>
      </c>
      <c r="E204" s="94">
        <v>5685</v>
      </c>
      <c r="F204" s="94">
        <v>2832</v>
      </c>
      <c r="G204" s="4" t="s">
        <v>9</v>
      </c>
      <c r="H204" s="40">
        <f>E204-'май 2018'!E210</f>
        <v>4284</v>
      </c>
      <c r="I204" s="42">
        <f>F204-'май 2018'!F210</f>
        <v>2144</v>
      </c>
      <c r="J204" s="51">
        <v>5605</v>
      </c>
      <c r="K204" s="51">
        <v>2777</v>
      </c>
      <c r="L204">
        <f t="shared" si="25"/>
        <v>80</v>
      </c>
      <c r="M204">
        <f t="shared" si="25"/>
        <v>55</v>
      </c>
      <c r="N204" s="57">
        <f t="shared" si="26"/>
        <v>494.4</v>
      </c>
      <c r="O204" s="57">
        <f t="shared" si="27"/>
        <v>125.95</v>
      </c>
      <c r="P204" s="57">
        <f t="shared" si="30"/>
        <v>620.35</v>
      </c>
      <c r="Q204" s="52"/>
      <c r="R204" s="102">
        <f t="shared" si="31"/>
        <v>638.96050000000002</v>
      </c>
      <c r="S204" s="104">
        <f>'март 2019'!W204</f>
        <v>3691.7520999999988</v>
      </c>
      <c r="T204" s="96">
        <f t="shared" si="28"/>
        <v>4330.7125999999989</v>
      </c>
      <c r="U204" s="62">
        <v>4330.71</v>
      </c>
      <c r="V204" s="77"/>
      <c r="W204" s="52">
        <f t="shared" si="29"/>
        <v>2.5999999988925993E-3</v>
      </c>
    </row>
    <row r="205" spans="1:23" ht="15" thickBot="1">
      <c r="A205" s="3">
        <v>1899629</v>
      </c>
      <c r="B205" s="83">
        <v>43400</v>
      </c>
      <c r="C205" s="4">
        <v>187</v>
      </c>
      <c r="D205" s="94">
        <v>4937</v>
      </c>
      <c r="E205" s="94">
        <v>3144</v>
      </c>
      <c r="F205" s="94">
        <v>1333</v>
      </c>
      <c r="G205" s="4" t="s">
        <v>9</v>
      </c>
      <c r="H205" s="40">
        <f>E205-'май 2018'!E211</f>
        <v>545</v>
      </c>
      <c r="I205" s="42">
        <f>F205-'май 2018'!F211</f>
        <v>283</v>
      </c>
      <c r="J205" s="51">
        <v>3141</v>
      </c>
      <c r="K205" s="51">
        <v>1333</v>
      </c>
      <c r="L205">
        <f t="shared" si="25"/>
        <v>3</v>
      </c>
      <c r="M205">
        <f t="shared" si="25"/>
        <v>0</v>
      </c>
      <c r="N205" s="57">
        <f t="shared" si="26"/>
        <v>18.54</v>
      </c>
      <c r="O205" s="57">
        <f t="shared" si="27"/>
        <v>0</v>
      </c>
      <c r="P205" s="57">
        <f t="shared" si="30"/>
        <v>18.54</v>
      </c>
      <c r="Q205" s="52"/>
      <c r="R205" s="71">
        <f t="shared" si="31"/>
        <v>19.0962</v>
      </c>
      <c r="S205" s="78">
        <f>'март 2019'!W205</f>
        <v>0</v>
      </c>
      <c r="T205" s="96">
        <f t="shared" si="28"/>
        <v>19.0962</v>
      </c>
      <c r="U205" s="77"/>
      <c r="V205" s="77"/>
      <c r="W205" s="52">
        <f t="shared" si="29"/>
        <v>19.0962</v>
      </c>
    </row>
    <row r="206" spans="1:23" ht="15" thickBot="1">
      <c r="A206" s="3">
        <v>1899972</v>
      </c>
      <c r="B206" s="83">
        <v>43400</v>
      </c>
      <c r="C206" s="4">
        <v>188</v>
      </c>
      <c r="D206" s="94">
        <v>6578</v>
      </c>
      <c r="E206" s="94">
        <v>3668</v>
      </c>
      <c r="F206" s="94">
        <v>2385</v>
      </c>
      <c r="G206" s="4" t="s">
        <v>9</v>
      </c>
      <c r="H206" s="40">
        <f>E206-'май 2018'!E212</f>
        <v>565</v>
      </c>
      <c r="I206" s="42">
        <f>F206-'май 2018'!F212</f>
        <v>368</v>
      </c>
      <c r="J206" s="51">
        <v>3667</v>
      </c>
      <c r="K206" s="51">
        <v>2385</v>
      </c>
      <c r="L206">
        <f t="shared" si="25"/>
        <v>1</v>
      </c>
      <c r="M206">
        <f t="shared" si="25"/>
        <v>0</v>
      </c>
      <c r="N206" s="57">
        <f t="shared" si="26"/>
        <v>6.18</v>
      </c>
      <c r="O206" s="57">
        <f t="shared" si="27"/>
        <v>0</v>
      </c>
      <c r="P206" s="57">
        <f t="shared" si="30"/>
        <v>6.18</v>
      </c>
      <c r="Q206" s="52"/>
      <c r="R206" s="71">
        <f t="shared" si="31"/>
        <v>6.3653999999999993</v>
      </c>
      <c r="S206" s="78">
        <f>'март 2019'!W206</f>
        <v>0</v>
      </c>
      <c r="T206" s="77">
        <f t="shared" si="28"/>
        <v>6.3653999999999993</v>
      </c>
      <c r="U206" s="77"/>
      <c r="V206" s="77"/>
      <c r="W206" s="52">
        <f t="shared" si="29"/>
        <v>6.3653999999999993</v>
      </c>
    </row>
    <row r="207" spans="1:23" ht="15" thickBot="1">
      <c r="A207" s="3">
        <v>1896976</v>
      </c>
      <c r="B207" s="83">
        <v>43400</v>
      </c>
      <c r="C207" s="4">
        <v>189</v>
      </c>
      <c r="D207" s="94">
        <v>862</v>
      </c>
      <c r="E207" s="94">
        <v>652</v>
      </c>
      <c r="F207" s="94">
        <v>197</v>
      </c>
      <c r="G207" s="4" t="s">
        <v>9</v>
      </c>
      <c r="H207" s="40">
        <f>E207-'май 2018'!E213</f>
        <v>154</v>
      </c>
      <c r="I207" s="42">
        <f>F207-'май 2018'!F213</f>
        <v>20</v>
      </c>
      <c r="J207" s="51">
        <v>650</v>
      </c>
      <c r="K207" s="51">
        <v>197</v>
      </c>
      <c r="L207">
        <f t="shared" si="25"/>
        <v>2</v>
      </c>
      <c r="M207">
        <f t="shared" si="25"/>
        <v>0</v>
      </c>
      <c r="N207" s="57">
        <f t="shared" si="26"/>
        <v>12.36</v>
      </c>
      <c r="O207" s="57">
        <f t="shared" si="27"/>
        <v>0</v>
      </c>
      <c r="P207" s="57">
        <f t="shared" si="30"/>
        <v>12.36</v>
      </c>
      <c r="Q207" s="52"/>
      <c r="R207" s="102">
        <f t="shared" si="31"/>
        <v>12.730799999999999</v>
      </c>
      <c r="S207" s="104">
        <f>'март 2019'!W207</f>
        <v>278.5197</v>
      </c>
      <c r="T207" s="97">
        <f t="shared" si="28"/>
        <v>291.25049999999999</v>
      </c>
      <c r="U207" s="62">
        <v>291.25</v>
      </c>
      <c r="V207" s="77"/>
      <c r="W207" s="52">
        <f t="shared" si="29"/>
        <v>4.9999999998817657E-4</v>
      </c>
    </row>
    <row r="208" spans="1:23" ht="15" thickBot="1">
      <c r="A208" s="3">
        <v>1897847</v>
      </c>
      <c r="B208" s="83">
        <v>43400</v>
      </c>
      <c r="C208" s="4">
        <v>190</v>
      </c>
      <c r="D208" s="94">
        <v>522</v>
      </c>
      <c r="E208" s="94">
        <v>188</v>
      </c>
      <c r="F208" s="94">
        <v>148</v>
      </c>
      <c r="G208" s="4" t="s">
        <v>9</v>
      </c>
      <c r="H208" s="40">
        <f>E208-'май 2018'!E214</f>
        <v>13</v>
      </c>
      <c r="I208" s="42">
        <f>F208-'май 2018'!F214</f>
        <v>7</v>
      </c>
      <c r="J208" s="51">
        <v>188</v>
      </c>
      <c r="K208" s="51">
        <v>148</v>
      </c>
      <c r="L208">
        <f t="shared" si="25"/>
        <v>0</v>
      </c>
      <c r="M208">
        <f t="shared" si="25"/>
        <v>0</v>
      </c>
      <c r="N208" s="57">
        <f t="shared" si="26"/>
        <v>0</v>
      </c>
      <c r="O208" s="57">
        <f t="shared" si="27"/>
        <v>0</v>
      </c>
      <c r="P208" s="57">
        <f t="shared" si="30"/>
        <v>0</v>
      </c>
      <c r="Q208" s="52"/>
      <c r="R208" s="71">
        <f t="shared" si="31"/>
        <v>0</v>
      </c>
      <c r="S208" s="78">
        <f>'март 2019'!W208</f>
        <v>0</v>
      </c>
      <c r="T208" s="77">
        <f t="shared" si="28"/>
        <v>0</v>
      </c>
      <c r="U208" s="77"/>
      <c r="V208" s="77"/>
      <c r="W208" s="52">
        <f t="shared" si="29"/>
        <v>0</v>
      </c>
    </row>
    <row r="209" spans="1:23" ht="15" thickBot="1">
      <c r="A209" s="3">
        <v>1898127</v>
      </c>
      <c r="B209" s="83">
        <v>43400</v>
      </c>
      <c r="C209" s="4">
        <v>191</v>
      </c>
      <c r="D209" s="94">
        <v>224</v>
      </c>
      <c r="E209" s="94">
        <v>130</v>
      </c>
      <c r="F209" s="94">
        <v>66</v>
      </c>
      <c r="G209" s="4" t="s">
        <v>9</v>
      </c>
      <c r="H209" s="40">
        <f>E209-'май 2018'!E215</f>
        <v>3</v>
      </c>
      <c r="I209" s="42">
        <f>F209-'май 2018'!F215</f>
        <v>2</v>
      </c>
      <c r="J209" s="51">
        <v>129</v>
      </c>
      <c r="K209" s="51">
        <v>65</v>
      </c>
      <c r="L209">
        <f t="shared" si="25"/>
        <v>1</v>
      </c>
      <c r="M209">
        <f t="shared" si="25"/>
        <v>1</v>
      </c>
      <c r="N209" s="57">
        <f t="shared" si="26"/>
        <v>6.18</v>
      </c>
      <c r="O209" s="57">
        <f t="shared" si="27"/>
        <v>2.29</v>
      </c>
      <c r="P209" s="57">
        <f t="shared" si="30"/>
        <v>8.4699999999999989</v>
      </c>
      <c r="Q209" s="52"/>
      <c r="R209" s="71">
        <f t="shared" si="31"/>
        <v>8.7240999999999982</v>
      </c>
      <c r="S209" s="78">
        <f>'март 2019'!W209</f>
        <v>911.31309999999996</v>
      </c>
      <c r="T209" s="87">
        <f t="shared" si="28"/>
        <v>920.03719999999998</v>
      </c>
      <c r="U209" s="77"/>
      <c r="V209" s="77"/>
      <c r="W209" s="52">
        <f t="shared" si="29"/>
        <v>920.03719999999998</v>
      </c>
    </row>
    <row r="210" spans="1:23" ht="15" thickBot="1">
      <c r="A210" s="3">
        <v>1889667</v>
      </c>
      <c r="B210" s="83">
        <v>43400</v>
      </c>
      <c r="C210" s="4">
        <v>192</v>
      </c>
      <c r="D210" s="94">
        <v>49255</v>
      </c>
      <c r="E210" s="94">
        <v>29890</v>
      </c>
      <c r="F210" s="94">
        <v>17717</v>
      </c>
      <c r="G210" s="4" t="s">
        <v>9</v>
      </c>
      <c r="H210" s="40">
        <f>E210-'май 2018'!E216</f>
        <v>3286</v>
      </c>
      <c r="I210" s="42">
        <f>F210-'май 2018'!F216</f>
        <v>2057</v>
      </c>
      <c r="J210" s="51">
        <v>29696</v>
      </c>
      <c r="K210" s="51">
        <v>17595</v>
      </c>
      <c r="L210">
        <f t="shared" si="25"/>
        <v>194</v>
      </c>
      <c r="M210">
        <f t="shared" si="25"/>
        <v>122</v>
      </c>
      <c r="N210" s="57">
        <f t="shared" si="26"/>
        <v>1198.9199999999998</v>
      </c>
      <c r="O210" s="57">
        <f t="shared" si="27"/>
        <v>279.38</v>
      </c>
      <c r="P210" s="57">
        <f t="shared" si="30"/>
        <v>1478.2999999999997</v>
      </c>
      <c r="Q210" s="52"/>
      <c r="R210" s="102">
        <f t="shared" si="31"/>
        <v>1522.6489999999997</v>
      </c>
      <c r="S210" s="104">
        <f>'март 2019'!W210</f>
        <v>0.14169999999830907</v>
      </c>
      <c r="T210" s="96">
        <f t="shared" si="28"/>
        <v>1522.790699999998</v>
      </c>
      <c r="U210" s="62">
        <v>1523</v>
      </c>
      <c r="V210" s="77">
        <f>U210-T210</f>
        <v>0.20930000000203108</v>
      </c>
      <c r="W210" s="52">
        <f t="shared" si="29"/>
        <v>-0.20930000000203108</v>
      </c>
    </row>
    <row r="211" spans="1:23" ht="15" thickBot="1">
      <c r="A211" s="3">
        <v>1740272</v>
      </c>
      <c r="B211" s="83">
        <v>43400</v>
      </c>
      <c r="C211" s="4">
        <v>193</v>
      </c>
      <c r="D211" s="94">
        <v>1931</v>
      </c>
      <c r="E211" s="94">
        <v>1291</v>
      </c>
      <c r="F211" s="94">
        <v>367</v>
      </c>
      <c r="G211" s="4" t="s">
        <v>9</v>
      </c>
      <c r="H211" s="40">
        <f>E211-'май 2018'!E217</f>
        <v>142</v>
      </c>
      <c r="I211" s="42">
        <f>F211-'май 2018'!F217</f>
        <v>46</v>
      </c>
      <c r="J211" s="51">
        <v>1291</v>
      </c>
      <c r="K211" s="51">
        <v>367</v>
      </c>
      <c r="L211">
        <f t="shared" si="25"/>
        <v>0</v>
      </c>
      <c r="M211">
        <f t="shared" si="25"/>
        <v>0</v>
      </c>
      <c r="N211" s="57">
        <f t="shared" si="26"/>
        <v>0</v>
      </c>
      <c r="O211" s="57">
        <f t="shared" si="27"/>
        <v>0</v>
      </c>
      <c r="P211" s="57">
        <f t="shared" si="30"/>
        <v>0</v>
      </c>
      <c r="Q211" s="52"/>
      <c r="R211" s="102">
        <f t="shared" si="31"/>
        <v>0</v>
      </c>
      <c r="S211" s="104">
        <f>'март 2019'!W211</f>
        <v>424.41149999999999</v>
      </c>
      <c r="T211" s="96">
        <f t="shared" si="28"/>
        <v>424.41149999999999</v>
      </c>
      <c r="U211" s="77"/>
      <c r="V211" s="77"/>
      <c r="W211" s="52">
        <f t="shared" si="29"/>
        <v>424.41149999999999</v>
      </c>
    </row>
    <row r="212" spans="1:23" ht="15" thickBot="1">
      <c r="A212" s="3">
        <v>1852311</v>
      </c>
      <c r="B212" s="83">
        <v>43400</v>
      </c>
      <c r="C212" s="4">
        <v>194</v>
      </c>
      <c r="D212" s="94">
        <v>34278</v>
      </c>
      <c r="E212" s="94">
        <v>21283</v>
      </c>
      <c r="F212" s="94">
        <v>14314</v>
      </c>
      <c r="G212" s="4" t="s">
        <v>9</v>
      </c>
      <c r="H212" s="40">
        <f>E212-'май 2018'!E218</f>
        <v>5442</v>
      </c>
      <c r="I212" s="42">
        <f>F212-'май 2018'!F218</f>
        <v>3869</v>
      </c>
      <c r="J212" s="51">
        <v>20942</v>
      </c>
      <c r="K212" s="51">
        <v>14091</v>
      </c>
      <c r="L212">
        <f t="shared" ref="L212:M243" si="32">E212-J212</f>
        <v>341</v>
      </c>
      <c r="M212">
        <f t="shared" si="32"/>
        <v>223</v>
      </c>
      <c r="N212" s="57">
        <f t="shared" si="26"/>
        <v>2107.38</v>
      </c>
      <c r="O212" s="57">
        <f t="shared" si="27"/>
        <v>510.67</v>
      </c>
      <c r="P212" s="57">
        <f t="shared" si="30"/>
        <v>2618.0500000000002</v>
      </c>
      <c r="Q212" s="52"/>
      <c r="R212" s="102">
        <f t="shared" si="31"/>
        <v>2696.5915</v>
      </c>
      <c r="S212" s="104">
        <f>'март 2019'!W212</f>
        <v>0</v>
      </c>
      <c r="T212" s="96">
        <f t="shared" si="28"/>
        <v>2696.5915</v>
      </c>
      <c r="U212" s="62">
        <v>2696.59</v>
      </c>
      <c r="V212" s="77"/>
      <c r="W212" s="52">
        <f t="shared" si="29"/>
        <v>1.4999999998508429E-3</v>
      </c>
    </row>
    <row r="213" spans="1:23" ht="15" thickBot="1">
      <c r="A213" s="3">
        <v>1895326</v>
      </c>
      <c r="B213" s="83">
        <v>43400</v>
      </c>
      <c r="C213" s="4">
        <v>195</v>
      </c>
      <c r="D213" s="94">
        <v>11</v>
      </c>
      <c r="E213" s="94">
        <v>13</v>
      </c>
      <c r="F213" s="94">
        <v>0</v>
      </c>
      <c r="G213" s="4" t="s">
        <v>9</v>
      </c>
      <c r="H213" s="40">
        <f>E213-'май 2018'!E219</f>
        <v>9</v>
      </c>
      <c r="I213" s="42">
        <f>F213-'май 2018'!F219</f>
        <v>0</v>
      </c>
      <c r="J213" s="51">
        <v>10</v>
      </c>
      <c r="K213" s="51">
        <v>0</v>
      </c>
      <c r="L213">
        <f t="shared" si="32"/>
        <v>3</v>
      </c>
      <c r="M213">
        <f t="shared" si="32"/>
        <v>0</v>
      </c>
      <c r="N213" s="57">
        <f t="shared" si="26"/>
        <v>18.54</v>
      </c>
      <c r="O213" s="57">
        <f t="shared" si="27"/>
        <v>0</v>
      </c>
      <c r="P213" s="57">
        <f t="shared" si="30"/>
        <v>18.54</v>
      </c>
      <c r="Q213" s="52"/>
      <c r="R213" s="71">
        <f t="shared" si="31"/>
        <v>19.0962</v>
      </c>
      <c r="S213" s="78">
        <f>'март 2019'!W213</f>
        <v>6.2624000000000004</v>
      </c>
      <c r="T213" s="77">
        <f t="shared" si="28"/>
        <v>25.358599999999999</v>
      </c>
      <c r="U213" s="77"/>
      <c r="V213" s="77"/>
      <c r="W213" s="52">
        <f t="shared" si="29"/>
        <v>25.358599999999999</v>
      </c>
    </row>
    <row r="214" spans="1:23" ht="15" thickBot="1">
      <c r="A214" s="3">
        <v>1843877</v>
      </c>
      <c r="B214" s="83">
        <v>43400</v>
      </c>
      <c r="C214" s="4">
        <v>196</v>
      </c>
      <c r="D214" s="94">
        <v>17933</v>
      </c>
      <c r="E214" s="94">
        <v>13128</v>
      </c>
      <c r="F214" s="94">
        <v>4353</v>
      </c>
      <c r="G214" s="4" t="s">
        <v>9</v>
      </c>
      <c r="H214" s="40">
        <f>E214-'май 2018'!E220</f>
        <v>1397</v>
      </c>
      <c r="I214" s="42">
        <f>F214-'май 2018'!F220</f>
        <v>546</v>
      </c>
      <c r="J214" s="51">
        <v>13052</v>
      </c>
      <c r="K214" s="51">
        <v>4327</v>
      </c>
      <c r="L214">
        <f t="shared" si="32"/>
        <v>76</v>
      </c>
      <c r="M214">
        <f t="shared" si="32"/>
        <v>26</v>
      </c>
      <c r="N214" s="57">
        <f t="shared" si="26"/>
        <v>469.67999999999995</v>
      </c>
      <c r="O214" s="57">
        <f t="shared" si="27"/>
        <v>59.54</v>
      </c>
      <c r="P214" s="57">
        <f t="shared" si="30"/>
        <v>529.21999999999991</v>
      </c>
      <c r="Q214" s="52"/>
      <c r="R214" s="71">
        <f t="shared" si="31"/>
        <v>545.09659999999985</v>
      </c>
      <c r="S214" s="78">
        <f>'март 2019'!W214</f>
        <v>-436.65880000000004</v>
      </c>
      <c r="T214" s="97">
        <f t="shared" si="28"/>
        <v>108.43779999999981</v>
      </c>
      <c r="U214" s="77"/>
      <c r="V214" s="77"/>
      <c r="W214" s="52">
        <f t="shared" si="29"/>
        <v>108.43779999999981</v>
      </c>
    </row>
    <row r="215" spans="1:23" ht="15" thickBot="1">
      <c r="A215" s="3">
        <v>1848923</v>
      </c>
      <c r="B215" s="83">
        <v>43400</v>
      </c>
      <c r="C215" s="4">
        <v>197</v>
      </c>
      <c r="D215" s="94">
        <v>1529</v>
      </c>
      <c r="E215" s="94">
        <v>863</v>
      </c>
      <c r="F215" s="94">
        <v>561</v>
      </c>
      <c r="G215" s="4" t="s">
        <v>9</v>
      </c>
      <c r="H215" s="40">
        <f>E215-'май 2018'!E221</f>
        <v>214</v>
      </c>
      <c r="I215" s="42">
        <f>F215-'май 2018'!F221</f>
        <v>140</v>
      </c>
      <c r="J215" s="51">
        <v>863</v>
      </c>
      <c r="K215" s="51">
        <v>561</v>
      </c>
      <c r="L215">
        <f t="shared" si="32"/>
        <v>0</v>
      </c>
      <c r="M215">
        <f t="shared" si="32"/>
        <v>0</v>
      </c>
      <c r="N215" s="57">
        <f t="shared" si="26"/>
        <v>0</v>
      </c>
      <c r="O215" s="57">
        <f t="shared" si="27"/>
        <v>0</v>
      </c>
      <c r="P215" s="57">
        <f t="shared" si="30"/>
        <v>0</v>
      </c>
      <c r="Q215" s="52"/>
      <c r="R215" s="71">
        <f t="shared" si="31"/>
        <v>0</v>
      </c>
      <c r="S215" s="78">
        <f>'март 2019'!W215</f>
        <v>-535.73760000000004</v>
      </c>
      <c r="T215" s="72">
        <f t="shared" si="28"/>
        <v>-535.73760000000004</v>
      </c>
      <c r="U215" s="77"/>
      <c r="V215" s="77"/>
      <c r="W215" s="52">
        <f t="shared" si="29"/>
        <v>-535.73760000000004</v>
      </c>
    </row>
    <row r="216" spans="1:23" ht="15" thickBot="1">
      <c r="A216" s="3">
        <v>1847481</v>
      </c>
      <c r="B216" s="83">
        <v>43400</v>
      </c>
      <c r="C216" s="4">
        <v>198</v>
      </c>
      <c r="D216" s="94">
        <v>30</v>
      </c>
      <c r="E216" s="94">
        <v>21</v>
      </c>
      <c r="F216" s="94">
        <v>5</v>
      </c>
      <c r="G216" s="4" t="s">
        <v>9</v>
      </c>
      <c r="H216" s="40">
        <f>E216-'май 2018'!E222</f>
        <v>0</v>
      </c>
      <c r="I216" s="42">
        <f>F216-'май 2018'!F222</f>
        <v>0</v>
      </c>
      <c r="J216" s="51">
        <v>21</v>
      </c>
      <c r="K216" s="51">
        <v>5</v>
      </c>
      <c r="L216">
        <f t="shared" si="32"/>
        <v>0</v>
      </c>
      <c r="M216">
        <f t="shared" si="32"/>
        <v>0</v>
      </c>
      <c r="N216" s="57">
        <f t="shared" si="26"/>
        <v>0</v>
      </c>
      <c r="O216" s="57">
        <f t="shared" si="27"/>
        <v>0</v>
      </c>
      <c r="P216" s="57">
        <f t="shared" si="30"/>
        <v>0</v>
      </c>
      <c r="Q216" s="52"/>
      <c r="R216" s="71">
        <f t="shared" si="31"/>
        <v>0</v>
      </c>
      <c r="S216" s="78">
        <f>'март 2019'!W216</f>
        <v>0</v>
      </c>
      <c r="T216" s="96">
        <f t="shared" si="28"/>
        <v>0</v>
      </c>
      <c r="U216" s="77"/>
      <c r="V216" s="77"/>
      <c r="W216" s="52">
        <f t="shared" si="29"/>
        <v>0</v>
      </c>
    </row>
    <row r="217" spans="1:23" ht="15" thickBot="1">
      <c r="A217" s="3">
        <v>1740207</v>
      </c>
      <c r="B217" s="83">
        <v>43400</v>
      </c>
      <c r="C217" s="4">
        <v>199</v>
      </c>
      <c r="D217" s="94">
        <v>216</v>
      </c>
      <c r="E217" s="94">
        <v>141</v>
      </c>
      <c r="F217" s="94">
        <v>15</v>
      </c>
      <c r="G217" s="4" t="s">
        <v>9</v>
      </c>
      <c r="H217" s="40">
        <f>E217-'май 2018'!E223</f>
        <v>13</v>
      </c>
      <c r="I217" s="42">
        <f>F217-'май 2018'!F223</f>
        <v>1</v>
      </c>
      <c r="J217" s="51">
        <v>141</v>
      </c>
      <c r="K217" s="51">
        <v>15</v>
      </c>
      <c r="L217">
        <f t="shared" si="32"/>
        <v>0</v>
      </c>
      <c r="M217">
        <f t="shared" si="32"/>
        <v>0</v>
      </c>
      <c r="N217" s="57">
        <f t="shared" si="26"/>
        <v>0</v>
      </c>
      <c r="O217" s="57">
        <f t="shared" si="27"/>
        <v>0</v>
      </c>
      <c r="P217" s="57">
        <f t="shared" si="30"/>
        <v>0</v>
      </c>
      <c r="Q217" s="52"/>
      <c r="R217" s="71">
        <f t="shared" si="31"/>
        <v>0</v>
      </c>
      <c r="S217" s="78">
        <f>'март 2019'!W217</f>
        <v>6.2624000000000004</v>
      </c>
      <c r="T217" s="77">
        <f t="shared" si="28"/>
        <v>6.2624000000000004</v>
      </c>
      <c r="U217" s="77"/>
      <c r="V217" s="77"/>
      <c r="W217" s="52">
        <f t="shared" si="29"/>
        <v>6.2624000000000004</v>
      </c>
    </row>
    <row r="218" spans="1:23" ht="15" thickBot="1">
      <c r="A218" s="3">
        <v>1848269</v>
      </c>
      <c r="B218" s="83">
        <v>43400</v>
      </c>
      <c r="C218" s="4">
        <v>200</v>
      </c>
      <c r="D218" s="94">
        <v>2742</v>
      </c>
      <c r="E218" s="94">
        <v>1515</v>
      </c>
      <c r="F218" s="94">
        <v>755</v>
      </c>
      <c r="G218" s="4" t="s">
        <v>9</v>
      </c>
      <c r="H218" s="40">
        <f>E218-'май 2018'!E224</f>
        <v>136</v>
      </c>
      <c r="I218" s="42">
        <f>F218-'май 2018'!F224</f>
        <v>84</v>
      </c>
      <c r="J218" s="51">
        <v>1467</v>
      </c>
      <c r="K218" s="51">
        <v>735</v>
      </c>
      <c r="L218">
        <f t="shared" si="32"/>
        <v>48</v>
      </c>
      <c r="M218">
        <f t="shared" si="32"/>
        <v>20</v>
      </c>
      <c r="N218" s="57">
        <f t="shared" si="26"/>
        <v>296.64</v>
      </c>
      <c r="O218" s="57">
        <f t="shared" si="27"/>
        <v>45.8</v>
      </c>
      <c r="P218" s="57">
        <f t="shared" si="30"/>
        <v>342.44</v>
      </c>
      <c r="Q218" s="52"/>
      <c r="R218" s="71">
        <f t="shared" si="31"/>
        <v>352.71319999999997</v>
      </c>
      <c r="S218" s="78">
        <f>'март 2019'!W218</f>
        <v>171.31990000000002</v>
      </c>
      <c r="T218" s="77">
        <f t="shared" si="28"/>
        <v>524.03309999999999</v>
      </c>
      <c r="U218" s="77"/>
      <c r="V218" s="77"/>
      <c r="W218" s="52">
        <f t="shared" si="29"/>
        <v>524.03309999999999</v>
      </c>
    </row>
    <row r="219" spans="1:23" ht="15" thickBot="1">
      <c r="A219" s="3">
        <v>1898657</v>
      </c>
      <c r="B219" s="83">
        <v>43400</v>
      </c>
      <c r="C219" s="4">
        <v>201</v>
      </c>
      <c r="D219" s="92">
        <v>3326</v>
      </c>
      <c r="E219" s="94">
        <v>2456</v>
      </c>
      <c r="F219" s="94">
        <v>532</v>
      </c>
      <c r="G219" s="4" t="s">
        <v>9</v>
      </c>
      <c r="H219" s="40">
        <f>E219-'май 2018'!E225</f>
        <v>447</v>
      </c>
      <c r="I219" s="42">
        <f>F219-'май 2018'!F225</f>
        <v>99</v>
      </c>
      <c r="J219" s="51">
        <v>2456</v>
      </c>
      <c r="K219" s="51">
        <v>532</v>
      </c>
      <c r="L219">
        <f t="shared" si="32"/>
        <v>0</v>
      </c>
      <c r="M219">
        <f t="shared" si="32"/>
        <v>0</v>
      </c>
      <c r="N219" s="57">
        <f t="shared" si="26"/>
        <v>0</v>
      </c>
      <c r="O219" s="57">
        <f t="shared" si="27"/>
        <v>0</v>
      </c>
      <c r="P219" s="57">
        <f t="shared" si="30"/>
        <v>0</v>
      </c>
      <c r="Q219" s="52"/>
      <c r="R219" s="71">
        <f t="shared" si="31"/>
        <v>0</v>
      </c>
      <c r="S219" s="78">
        <f>'март 2019'!W219</f>
        <v>-3.1215999999999977</v>
      </c>
      <c r="T219" s="100">
        <f t="shared" si="28"/>
        <v>-3.1215999999999977</v>
      </c>
      <c r="U219" s="77"/>
      <c r="V219" s="77"/>
      <c r="W219" s="52">
        <f t="shared" si="29"/>
        <v>-3.1215999999999977</v>
      </c>
    </row>
    <row r="220" spans="1:23" ht="15" thickBot="1">
      <c r="A220" s="3">
        <v>1896502</v>
      </c>
      <c r="B220" s="83">
        <v>43400</v>
      </c>
      <c r="C220" s="4">
        <v>203</v>
      </c>
      <c r="D220" s="94">
        <v>594</v>
      </c>
      <c r="E220" s="94">
        <v>454</v>
      </c>
      <c r="F220" s="94">
        <v>99</v>
      </c>
      <c r="G220" s="4" t="s">
        <v>9</v>
      </c>
      <c r="H220" s="40">
        <f>E220-'май 2018'!E227</f>
        <v>86</v>
      </c>
      <c r="I220" s="42">
        <f>F220-'май 2018'!F227</f>
        <v>3</v>
      </c>
      <c r="J220" s="51">
        <v>451</v>
      </c>
      <c r="K220" s="51">
        <v>99</v>
      </c>
      <c r="L220">
        <f t="shared" si="32"/>
        <v>3</v>
      </c>
      <c r="M220">
        <f t="shared" si="32"/>
        <v>0</v>
      </c>
      <c r="N220" s="57">
        <f t="shared" si="26"/>
        <v>18.54</v>
      </c>
      <c r="O220" s="57">
        <f t="shared" si="27"/>
        <v>0</v>
      </c>
      <c r="P220" s="57">
        <f t="shared" si="30"/>
        <v>18.54</v>
      </c>
      <c r="Q220" s="52"/>
      <c r="R220" s="71">
        <f t="shared" si="31"/>
        <v>19.0962</v>
      </c>
      <c r="S220" s="78">
        <f>'март 2019'!W220</f>
        <v>2.3587000000000002</v>
      </c>
      <c r="T220" s="77">
        <f>R220+S220</f>
        <v>21.454899999999999</v>
      </c>
      <c r="U220" s="77"/>
      <c r="V220" s="77"/>
      <c r="W220" s="52">
        <f t="shared" si="29"/>
        <v>21.454899999999999</v>
      </c>
    </row>
    <row r="221" spans="1:23" ht="15" thickBot="1">
      <c r="A221" s="3">
        <v>1894950</v>
      </c>
      <c r="B221" s="83">
        <v>43400</v>
      </c>
      <c r="C221" s="4">
        <v>204</v>
      </c>
      <c r="D221" s="94">
        <v>2258</v>
      </c>
      <c r="E221" s="94">
        <v>1414</v>
      </c>
      <c r="F221" s="94">
        <v>842</v>
      </c>
      <c r="G221" s="4" t="s">
        <v>9</v>
      </c>
      <c r="H221" s="40">
        <f>E221-'май 2018'!E228</f>
        <v>102</v>
      </c>
      <c r="I221" s="42">
        <f>F221-'май 2018'!F228</f>
        <v>51</v>
      </c>
      <c r="J221" s="51">
        <v>1414</v>
      </c>
      <c r="K221" s="51">
        <v>842</v>
      </c>
      <c r="L221">
        <f t="shared" si="32"/>
        <v>0</v>
      </c>
      <c r="M221">
        <f t="shared" si="32"/>
        <v>0</v>
      </c>
      <c r="N221" s="57">
        <f t="shared" si="26"/>
        <v>0</v>
      </c>
      <c r="O221" s="57">
        <f t="shared" si="27"/>
        <v>0</v>
      </c>
      <c r="P221" s="57">
        <f t="shared" si="30"/>
        <v>0</v>
      </c>
      <c r="Q221" s="52"/>
      <c r="R221" s="71">
        <f t="shared" si="31"/>
        <v>0</v>
      </c>
      <c r="S221" s="78">
        <f>'март 2019'!W221</f>
        <v>182.74260000000001</v>
      </c>
      <c r="T221" s="77">
        <f t="shared" si="28"/>
        <v>182.74260000000001</v>
      </c>
      <c r="U221" s="77"/>
      <c r="V221" s="77"/>
      <c r="W221" s="52">
        <f t="shared" si="29"/>
        <v>182.74260000000001</v>
      </c>
    </row>
    <row r="222" spans="1:23" ht="15" thickBot="1">
      <c r="A222" s="3">
        <v>1895371</v>
      </c>
      <c r="B222" s="83">
        <v>43400</v>
      </c>
      <c r="C222" s="4">
        <v>205</v>
      </c>
      <c r="D222" s="94">
        <v>19216</v>
      </c>
      <c r="E222" s="94">
        <v>12060</v>
      </c>
      <c r="F222" s="94">
        <v>4905</v>
      </c>
      <c r="G222" s="4" t="s">
        <v>9</v>
      </c>
      <c r="H222" s="40">
        <f>E222-'май 2018'!E229</f>
        <v>981</v>
      </c>
      <c r="I222" s="42">
        <f>F222-'май 2018'!F229</f>
        <v>364</v>
      </c>
      <c r="J222" s="51">
        <v>12058</v>
      </c>
      <c r="K222" s="51">
        <v>4905</v>
      </c>
      <c r="L222">
        <f t="shared" si="32"/>
        <v>2</v>
      </c>
      <c r="M222">
        <f t="shared" si="32"/>
        <v>0</v>
      </c>
      <c r="N222" s="57">
        <f t="shared" si="26"/>
        <v>12.36</v>
      </c>
      <c r="O222" s="57">
        <f t="shared" si="27"/>
        <v>0</v>
      </c>
      <c r="P222" s="57">
        <f t="shared" si="30"/>
        <v>12.36</v>
      </c>
      <c r="Q222" s="52"/>
      <c r="R222" s="71">
        <f t="shared" si="31"/>
        <v>12.730799999999999</v>
      </c>
      <c r="S222" s="78">
        <f>'март 2019'!W222</f>
        <v>0</v>
      </c>
      <c r="T222" s="96">
        <f t="shared" si="28"/>
        <v>12.730799999999999</v>
      </c>
      <c r="U222" s="77"/>
      <c r="V222" s="77"/>
      <c r="W222" s="52">
        <f t="shared" si="29"/>
        <v>12.730799999999999</v>
      </c>
    </row>
    <row r="223" spans="1:23" ht="15" thickBot="1">
      <c r="A223" s="3">
        <v>1889777</v>
      </c>
      <c r="B223" s="83">
        <v>43400</v>
      </c>
      <c r="C223" s="4">
        <v>206</v>
      </c>
      <c r="D223" s="94">
        <v>11540</v>
      </c>
      <c r="E223" s="94">
        <v>6350</v>
      </c>
      <c r="F223" s="94">
        <v>3334</v>
      </c>
      <c r="G223" s="4" t="s">
        <v>9</v>
      </c>
      <c r="H223" s="40">
        <f>E223-'май 2018'!E230</f>
        <v>238</v>
      </c>
      <c r="I223" s="42">
        <f>F223-'май 2018'!F230</f>
        <v>307</v>
      </c>
      <c r="J223" s="51">
        <v>6349</v>
      </c>
      <c r="K223" s="51">
        <v>3333</v>
      </c>
      <c r="L223">
        <f t="shared" si="32"/>
        <v>1</v>
      </c>
      <c r="M223">
        <f t="shared" si="32"/>
        <v>1</v>
      </c>
      <c r="N223" s="57">
        <f t="shared" si="26"/>
        <v>6.18</v>
      </c>
      <c r="O223" s="57">
        <f t="shared" si="27"/>
        <v>2.29</v>
      </c>
      <c r="P223" s="57">
        <f t="shared" si="30"/>
        <v>8.4699999999999989</v>
      </c>
      <c r="Q223" s="52"/>
      <c r="R223" s="71">
        <f t="shared" si="31"/>
        <v>8.7240999999999982</v>
      </c>
      <c r="S223" s="78">
        <f>'март 2019'!W223</f>
        <v>44.918300000000002</v>
      </c>
      <c r="T223" s="77">
        <f t="shared" si="28"/>
        <v>53.642400000000002</v>
      </c>
      <c r="U223" s="77"/>
      <c r="V223" s="77"/>
      <c r="W223" s="52">
        <f t="shared" si="29"/>
        <v>53.642400000000002</v>
      </c>
    </row>
    <row r="224" spans="1:23" ht="15" thickBot="1">
      <c r="A224" s="3">
        <v>1894390</v>
      </c>
      <c r="B224" s="83">
        <v>43400</v>
      </c>
      <c r="C224" s="4">
        <v>207</v>
      </c>
      <c r="D224" s="94">
        <v>5343</v>
      </c>
      <c r="E224" s="94">
        <v>3676</v>
      </c>
      <c r="F224" s="94">
        <v>971</v>
      </c>
      <c r="G224" s="4" t="s">
        <v>9</v>
      </c>
      <c r="H224" s="40">
        <f>E224-'май 2018'!E231</f>
        <v>412</v>
      </c>
      <c r="I224" s="42">
        <f>F224-'май 2018'!F231</f>
        <v>175</v>
      </c>
      <c r="J224" s="51">
        <v>3670</v>
      </c>
      <c r="K224" s="51">
        <v>967</v>
      </c>
      <c r="L224">
        <f t="shared" si="32"/>
        <v>6</v>
      </c>
      <c r="M224">
        <f t="shared" si="32"/>
        <v>4</v>
      </c>
      <c r="N224" s="57">
        <f t="shared" si="26"/>
        <v>37.08</v>
      </c>
      <c r="O224" s="57">
        <f t="shared" si="27"/>
        <v>9.16</v>
      </c>
      <c r="P224" s="57">
        <f t="shared" si="30"/>
        <v>46.239999999999995</v>
      </c>
      <c r="Q224" s="52"/>
      <c r="R224" s="71">
        <f t="shared" si="31"/>
        <v>47.627199999999995</v>
      </c>
      <c r="S224" s="78">
        <f>'март 2019'!W224</f>
        <v>6.3653999999999993</v>
      </c>
      <c r="T224" s="96">
        <f t="shared" si="28"/>
        <v>53.992599999999996</v>
      </c>
      <c r="U224" s="77"/>
      <c r="V224" s="77"/>
      <c r="W224" s="52">
        <f t="shared" si="29"/>
        <v>53.992599999999996</v>
      </c>
    </row>
    <row r="225" spans="1:23" ht="15" thickBot="1">
      <c r="A225" s="3">
        <v>1899670</v>
      </c>
      <c r="B225" s="83">
        <v>43400</v>
      </c>
      <c r="C225" s="4">
        <v>208</v>
      </c>
      <c r="D225" s="94">
        <v>1295</v>
      </c>
      <c r="E225" s="94">
        <v>804</v>
      </c>
      <c r="F225" s="94">
        <v>329</v>
      </c>
      <c r="G225" s="4" t="s">
        <v>9</v>
      </c>
      <c r="H225" s="40">
        <f>E225-'май 2018'!E232</f>
        <v>89</v>
      </c>
      <c r="I225" s="42">
        <f>F225-'май 2018'!F232</f>
        <v>29</v>
      </c>
      <c r="J225" s="51">
        <v>804</v>
      </c>
      <c r="K225" s="51">
        <v>329</v>
      </c>
      <c r="L225">
        <f t="shared" si="32"/>
        <v>0</v>
      </c>
      <c r="M225">
        <f t="shared" si="32"/>
        <v>0</v>
      </c>
      <c r="N225" s="57">
        <f t="shared" si="26"/>
        <v>0</v>
      </c>
      <c r="O225" s="57">
        <f t="shared" si="27"/>
        <v>0</v>
      </c>
      <c r="P225" s="57">
        <f t="shared" si="30"/>
        <v>0</v>
      </c>
      <c r="Q225" s="52"/>
      <c r="R225" s="71">
        <f t="shared" si="31"/>
        <v>0</v>
      </c>
      <c r="S225" s="78">
        <f>'март 2019'!W225</f>
        <v>224.26190000000003</v>
      </c>
      <c r="T225" s="77">
        <f t="shared" si="28"/>
        <v>224.26190000000003</v>
      </c>
      <c r="U225" s="77"/>
      <c r="V225" s="77"/>
      <c r="W225" s="52">
        <f t="shared" si="29"/>
        <v>224.26190000000003</v>
      </c>
    </row>
    <row r="226" spans="1:23" ht="15" thickBot="1">
      <c r="A226" s="3">
        <v>1897013</v>
      </c>
      <c r="B226" s="83">
        <v>43400</v>
      </c>
      <c r="C226" s="4">
        <v>209</v>
      </c>
      <c r="D226" s="94">
        <v>2678</v>
      </c>
      <c r="E226" s="94">
        <v>1997</v>
      </c>
      <c r="F226" s="94">
        <v>500</v>
      </c>
      <c r="G226" s="4" t="s">
        <v>9</v>
      </c>
      <c r="H226" s="40">
        <f>E226-'май 2018'!E233</f>
        <v>226</v>
      </c>
      <c r="I226" s="42">
        <f>F226-'май 2018'!F233</f>
        <v>82</v>
      </c>
      <c r="J226" s="51">
        <v>1994</v>
      </c>
      <c r="K226" s="51">
        <v>500</v>
      </c>
      <c r="L226">
        <f t="shared" si="32"/>
        <v>3</v>
      </c>
      <c r="M226">
        <f t="shared" si="32"/>
        <v>0</v>
      </c>
      <c r="N226" s="57">
        <f t="shared" si="26"/>
        <v>18.54</v>
      </c>
      <c r="O226" s="57">
        <f t="shared" si="27"/>
        <v>0</v>
      </c>
      <c r="P226" s="57">
        <f t="shared" si="30"/>
        <v>18.54</v>
      </c>
      <c r="Q226" s="52"/>
      <c r="R226" s="71">
        <f t="shared" si="31"/>
        <v>19.0962</v>
      </c>
      <c r="S226" s="78">
        <f>'март 2019'!W226</f>
        <v>497.88140000000004</v>
      </c>
      <c r="T226" s="77">
        <f t="shared" si="28"/>
        <v>516.97760000000005</v>
      </c>
      <c r="U226" s="77"/>
      <c r="V226" s="77"/>
      <c r="W226" s="52">
        <f t="shared" si="29"/>
        <v>516.97760000000005</v>
      </c>
    </row>
    <row r="227" spans="1:23" ht="15" thickBot="1">
      <c r="A227" s="3">
        <v>1899197</v>
      </c>
      <c r="B227" s="83">
        <v>43400</v>
      </c>
      <c r="C227" s="4">
        <v>210</v>
      </c>
      <c r="D227" s="94">
        <v>8826</v>
      </c>
      <c r="E227" s="94">
        <v>6631</v>
      </c>
      <c r="F227" s="94">
        <v>3016</v>
      </c>
      <c r="G227" s="4" t="s">
        <v>9</v>
      </c>
      <c r="H227" s="40">
        <f>E227-'май 2018'!E234</f>
        <v>2981</v>
      </c>
      <c r="I227" s="42">
        <f>F227-'май 2018'!F234</f>
        <v>1438</v>
      </c>
      <c r="J227" s="51">
        <v>6350</v>
      </c>
      <c r="K227" s="51">
        <v>2855</v>
      </c>
      <c r="L227">
        <f t="shared" si="32"/>
        <v>281</v>
      </c>
      <c r="M227">
        <f t="shared" si="32"/>
        <v>161</v>
      </c>
      <c r="N227" s="57">
        <f t="shared" si="26"/>
        <v>1736.58</v>
      </c>
      <c r="O227" s="57">
        <f t="shared" si="27"/>
        <v>368.69</v>
      </c>
      <c r="P227" s="57">
        <f t="shared" si="30"/>
        <v>2105.27</v>
      </c>
      <c r="Q227" s="52"/>
      <c r="R227" s="102">
        <f t="shared" si="31"/>
        <v>2168.4281000000001</v>
      </c>
      <c r="S227" s="104">
        <f>'март 2019'!W227</f>
        <v>4.4999999995525286E-3</v>
      </c>
      <c r="T227" s="97">
        <f t="shared" si="28"/>
        <v>2168.4325999999996</v>
      </c>
      <c r="U227" s="73">
        <v>2170</v>
      </c>
      <c r="V227" s="77">
        <f>U227-T227</f>
        <v>1.5674000000003616</v>
      </c>
      <c r="W227" s="52">
        <f t="shared" si="29"/>
        <v>-1.5674000000003616</v>
      </c>
    </row>
    <row r="228" spans="1:23" ht="15" thickBot="1">
      <c r="A228" s="6">
        <v>5038466</v>
      </c>
      <c r="B228" s="83">
        <v>43400</v>
      </c>
      <c r="C228" s="4" t="s">
        <v>31</v>
      </c>
      <c r="D228" s="94">
        <v>185647</v>
      </c>
      <c r="E228" s="94">
        <v>99271</v>
      </c>
      <c r="F228" s="94">
        <v>59908</v>
      </c>
      <c r="G228" s="8" t="s">
        <v>16</v>
      </c>
      <c r="H228" s="40">
        <f>E228-'май 2018'!E235</f>
        <v>8012</v>
      </c>
      <c r="I228" s="42">
        <f>F228-'май 2018'!F235</f>
        <v>5726</v>
      </c>
      <c r="J228" s="51">
        <v>99036</v>
      </c>
      <c r="K228" s="51">
        <v>59754</v>
      </c>
      <c r="L228">
        <f t="shared" si="32"/>
        <v>235</v>
      </c>
      <c r="M228">
        <f t="shared" si="32"/>
        <v>154</v>
      </c>
      <c r="N228" s="57">
        <f t="shared" si="26"/>
        <v>1452.3</v>
      </c>
      <c r="O228" s="57">
        <f t="shared" si="27"/>
        <v>352.66</v>
      </c>
      <c r="P228" s="57">
        <f t="shared" si="30"/>
        <v>1804.96</v>
      </c>
      <c r="Q228" s="52"/>
      <c r="R228" s="102">
        <f t="shared" si="31"/>
        <v>1859.1088</v>
      </c>
      <c r="S228" s="104">
        <f>'март 2019'!W228</f>
        <v>0</v>
      </c>
      <c r="T228" s="96">
        <f t="shared" si="28"/>
        <v>1859.1088</v>
      </c>
      <c r="U228" s="62">
        <v>1859.11</v>
      </c>
      <c r="V228" s="77"/>
      <c r="W228" s="52">
        <f t="shared" si="29"/>
        <v>-1.199999999926149E-3</v>
      </c>
    </row>
    <row r="229" spans="1:23" ht="15" thickBot="1">
      <c r="A229" s="3">
        <v>1892442</v>
      </c>
      <c r="B229" s="83">
        <v>43400</v>
      </c>
      <c r="C229" s="4">
        <v>212</v>
      </c>
      <c r="D229" s="94">
        <v>25068</v>
      </c>
      <c r="E229" s="94">
        <v>17412</v>
      </c>
      <c r="F229" s="94">
        <v>10568</v>
      </c>
      <c r="G229" s="4" t="s">
        <v>9</v>
      </c>
      <c r="H229" s="40">
        <f>E229-'май 2018'!E236</f>
        <v>14014</v>
      </c>
      <c r="I229" s="42">
        <f>F229-'май 2018'!F236</f>
        <v>8757</v>
      </c>
      <c r="J229" s="51">
        <v>16282</v>
      </c>
      <c r="K229" s="51">
        <v>9698</v>
      </c>
      <c r="L229">
        <f t="shared" si="32"/>
        <v>1130</v>
      </c>
      <c r="M229">
        <f t="shared" si="32"/>
        <v>870</v>
      </c>
      <c r="N229" s="57">
        <f t="shared" si="26"/>
        <v>6983.4</v>
      </c>
      <c r="O229" s="57">
        <f t="shared" si="27"/>
        <v>1992.3</v>
      </c>
      <c r="P229" s="57">
        <f t="shared" si="30"/>
        <v>8975.6999999999989</v>
      </c>
      <c r="Q229" s="52"/>
      <c r="R229" s="102">
        <f>P229+P229*3%-Q229</f>
        <v>9244.9709999999995</v>
      </c>
      <c r="S229" s="104">
        <f>'март 2019'!W229</f>
        <v>23315.758199999997</v>
      </c>
      <c r="T229" s="96">
        <f t="shared" si="28"/>
        <v>32560.729199999994</v>
      </c>
      <c r="U229" s="62">
        <v>12404</v>
      </c>
      <c r="V229" s="77">
        <f>U229-T229</f>
        <v>-20156.729199999994</v>
      </c>
      <c r="W229" s="52">
        <f t="shared" si="29"/>
        <v>20156.729199999994</v>
      </c>
    </row>
    <row r="230" spans="1:23" ht="15" thickBot="1">
      <c r="A230" s="3">
        <v>1899368</v>
      </c>
      <c r="B230" s="83">
        <v>43400</v>
      </c>
      <c r="C230" s="4">
        <v>213</v>
      </c>
      <c r="D230" s="94">
        <v>1573</v>
      </c>
      <c r="E230" s="94">
        <v>1058</v>
      </c>
      <c r="F230" s="94">
        <v>515</v>
      </c>
      <c r="G230" s="4" t="s">
        <v>9</v>
      </c>
      <c r="H230" s="40">
        <f>E230-'май 2018'!E237</f>
        <v>253</v>
      </c>
      <c r="I230" s="42">
        <f>F230-'май 2018'!F237</f>
        <v>193</v>
      </c>
      <c r="J230" s="51">
        <v>1057</v>
      </c>
      <c r="K230" s="51">
        <v>515</v>
      </c>
      <c r="L230">
        <f t="shared" si="32"/>
        <v>1</v>
      </c>
      <c r="M230">
        <f t="shared" si="32"/>
        <v>0</v>
      </c>
      <c r="N230" s="57">
        <f t="shared" si="26"/>
        <v>6.18</v>
      </c>
      <c r="O230" s="57">
        <f t="shared" si="27"/>
        <v>0</v>
      </c>
      <c r="P230" s="57">
        <f t="shared" si="30"/>
        <v>6.18</v>
      </c>
      <c r="Q230" s="52"/>
      <c r="R230" s="71">
        <f t="shared" si="31"/>
        <v>6.3653999999999993</v>
      </c>
      <c r="S230" s="78">
        <f>'март 2019'!W230</f>
        <v>0</v>
      </c>
      <c r="T230" s="77">
        <f t="shared" si="28"/>
        <v>6.3653999999999993</v>
      </c>
      <c r="U230" s="77"/>
      <c r="V230" s="77"/>
      <c r="W230" s="52">
        <f t="shared" si="29"/>
        <v>6.3653999999999993</v>
      </c>
    </row>
    <row r="231" spans="1:23" ht="15" thickBot="1">
      <c r="A231" s="3">
        <v>1899373</v>
      </c>
      <c r="B231" s="83">
        <v>43400</v>
      </c>
      <c r="C231" s="4">
        <v>214</v>
      </c>
      <c r="D231" s="94">
        <v>1500</v>
      </c>
      <c r="E231" s="94">
        <v>913</v>
      </c>
      <c r="F231" s="94">
        <v>370</v>
      </c>
      <c r="G231" s="4" t="s">
        <v>9</v>
      </c>
      <c r="H231" s="40">
        <f>E231-'май 2018'!E238</f>
        <v>136</v>
      </c>
      <c r="I231" s="42">
        <f>F231-'май 2018'!F238</f>
        <v>59</v>
      </c>
      <c r="J231" s="51">
        <v>913</v>
      </c>
      <c r="K231" s="51">
        <v>370</v>
      </c>
      <c r="L231">
        <f t="shared" si="32"/>
        <v>0</v>
      </c>
      <c r="M231">
        <f t="shared" si="32"/>
        <v>0</v>
      </c>
      <c r="N231" s="57">
        <f t="shared" si="26"/>
        <v>0</v>
      </c>
      <c r="O231" s="57">
        <f t="shared" si="27"/>
        <v>0</v>
      </c>
      <c r="P231" s="57">
        <f t="shared" si="30"/>
        <v>0</v>
      </c>
      <c r="Q231" s="52"/>
      <c r="R231" s="71">
        <f t="shared" si="31"/>
        <v>0</v>
      </c>
      <c r="S231" s="78">
        <f>'март 2019'!W231</f>
        <v>6.2624000000000004</v>
      </c>
      <c r="T231" s="77">
        <f t="shared" si="28"/>
        <v>6.2624000000000004</v>
      </c>
      <c r="U231" s="77"/>
      <c r="V231" s="77"/>
      <c r="W231" s="52">
        <f t="shared" si="29"/>
        <v>6.2624000000000004</v>
      </c>
    </row>
    <row r="232" spans="1:23" ht="15" thickBot="1">
      <c r="A232" s="3">
        <v>1892709</v>
      </c>
      <c r="B232" s="83">
        <v>43400</v>
      </c>
      <c r="C232" s="4">
        <v>215</v>
      </c>
      <c r="D232" s="94">
        <v>5336</v>
      </c>
      <c r="E232" s="94">
        <v>2744</v>
      </c>
      <c r="F232" s="94">
        <v>2109</v>
      </c>
      <c r="G232" s="4" t="s">
        <v>9</v>
      </c>
      <c r="H232" s="40">
        <f>E232-'май 2018'!E239</f>
        <v>305</v>
      </c>
      <c r="I232" s="42">
        <f>F232-'май 2018'!F239</f>
        <v>170</v>
      </c>
      <c r="J232" s="51">
        <v>2744</v>
      </c>
      <c r="K232" s="51">
        <v>2109</v>
      </c>
      <c r="L232">
        <f t="shared" si="32"/>
        <v>0</v>
      </c>
      <c r="M232">
        <f t="shared" si="32"/>
        <v>0</v>
      </c>
      <c r="N232" s="57">
        <f t="shared" si="26"/>
        <v>0</v>
      </c>
      <c r="O232" s="57">
        <f t="shared" si="27"/>
        <v>0</v>
      </c>
      <c r="P232" s="57">
        <f t="shared" si="30"/>
        <v>0</v>
      </c>
      <c r="Q232" s="52"/>
      <c r="R232" s="71">
        <f t="shared" si="31"/>
        <v>0</v>
      </c>
      <c r="S232" s="78">
        <f>'март 2019'!W232</f>
        <v>493.74699999999996</v>
      </c>
      <c r="T232" s="95">
        <f t="shared" si="28"/>
        <v>493.74699999999996</v>
      </c>
      <c r="U232" s="77"/>
      <c r="V232" s="77"/>
      <c r="W232" s="52">
        <f t="shared" si="29"/>
        <v>493.74699999999996</v>
      </c>
    </row>
    <row r="233" spans="1:23" ht="15" thickBot="1">
      <c r="A233" s="3">
        <v>1893414</v>
      </c>
      <c r="B233" s="83">
        <v>43400</v>
      </c>
      <c r="C233" s="4">
        <v>216</v>
      </c>
      <c r="D233" s="94">
        <v>3587</v>
      </c>
      <c r="E233" s="94">
        <v>2117</v>
      </c>
      <c r="F233" s="94">
        <v>1240</v>
      </c>
      <c r="G233" s="4" t="s">
        <v>9</v>
      </c>
      <c r="H233" s="40">
        <f>E233-'май 2018'!E240</f>
        <v>361</v>
      </c>
      <c r="I233" s="42">
        <f>F233-'май 2018'!F240</f>
        <v>75</v>
      </c>
      <c r="J233" s="51">
        <v>2117</v>
      </c>
      <c r="K233" s="51">
        <v>1240</v>
      </c>
      <c r="L233">
        <f t="shared" si="32"/>
        <v>0</v>
      </c>
      <c r="M233">
        <f t="shared" si="32"/>
        <v>0</v>
      </c>
      <c r="N233" s="57">
        <f t="shared" si="26"/>
        <v>0</v>
      </c>
      <c r="O233" s="57">
        <f t="shared" si="27"/>
        <v>0</v>
      </c>
      <c r="P233" s="57">
        <f t="shared" si="30"/>
        <v>0</v>
      </c>
      <c r="Q233" s="52"/>
      <c r="R233" s="71">
        <f t="shared" si="31"/>
        <v>0</v>
      </c>
      <c r="S233" s="78">
        <f>'март 2019'!W233</f>
        <v>0</v>
      </c>
      <c r="T233" s="96">
        <f t="shared" si="28"/>
        <v>0</v>
      </c>
      <c r="U233" s="77"/>
      <c r="V233" s="77"/>
      <c r="W233" s="52">
        <f t="shared" si="29"/>
        <v>0</v>
      </c>
    </row>
    <row r="234" spans="1:23" ht="15" thickBot="1">
      <c r="A234" s="3">
        <v>1898643</v>
      </c>
      <c r="B234" s="83">
        <v>43400</v>
      </c>
      <c r="C234" s="4">
        <v>217</v>
      </c>
      <c r="D234" s="94">
        <v>12715</v>
      </c>
      <c r="E234" s="94">
        <v>7425</v>
      </c>
      <c r="F234" s="94">
        <v>5583</v>
      </c>
      <c r="G234" s="4" t="s">
        <v>9</v>
      </c>
      <c r="H234" s="40">
        <f>E234-'май 2018'!E241</f>
        <v>703</v>
      </c>
      <c r="I234" s="42">
        <f>F234-'май 2018'!F241</f>
        <v>1441</v>
      </c>
      <c r="J234" s="51">
        <v>7362</v>
      </c>
      <c r="K234" s="51">
        <v>5248</v>
      </c>
      <c r="L234">
        <f t="shared" si="32"/>
        <v>63</v>
      </c>
      <c r="M234">
        <f t="shared" si="32"/>
        <v>335</v>
      </c>
      <c r="N234" s="57">
        <f t="shared" si="26"/>
        <v>389.34</v>
      </c>
      <c r="O234" s="57">
        <f t="shared" si="27"/>
        <v>767.15</v>
      </c>
      <c r="P234" s="57">
        <f t="shared" si="30"/>
        <v>1156.49</v>
      </c>
      <c r="Q234" s="52"/>
      <c r="R234" s="102">
        <f t="shared" si="31"/>
        <v>1191.1847</v>
      </c>
      <c r="S234" s="104">
        <f>'март 2019'!W234</f>
        <v>0</v>
      </c>
      <c r="T234" s="97">
        <f t="shared" si="28"/>
        <v>1191.1847</v>
      </c>
      <c r="U234" s="71"/>
      <c r="V234" s="77"/>
      <c r="W234" s="52">
        <f t="shared" si="29"/>
        <v>1191.1847</v>
      </c>
    </row>
    <row r="235" spans="1:23" ht="15" thickBot="1">
      <c r="A235" s="3">
        <v>1896535</v>
      </c>
      <c r="B235" s="83">
        <v>43400</v>
      </c>
      <c r="C235" s="4">
        <v>218</v>
      </c>
      <c r="D235" s="94">
        <v>4334</v>
      </c>
      <c r="E235" s="94">
        <v>2837</v>
      </c>
      <c r="F235" s="94">
        <v>1264</v>
      </c>
      <c r="G235" s="4" t="s">
        <v>9</v>
      </c>
      <c r="H235" s="40">
        <f>E235-'май 2018'!E242</f>
        <v>421</v>
      </c>
      <c r="I235" s="42">
        <f>F235-'май 2018'!F242</f>
        <v>170</v>
      </c>
      <c r="J235" s="51">
        <v>2837</v>
      </c>
      <c r="K235" s="51">
        <v>1264</v>
      </c>
      <c r="L235">
        <f t="shared" si="32"/>
        <v>0</v>
      </c>
      <c r="M235">
        <f t="shared" si="32"/>
        <v>0</v>
      </c>
      <c r="N235" s="57">
        <f t="shared" si="26"/>
        <v>0</v>
      </c>
      <c r="O235" s="57">
        <f t="shared" si="27"/>
        <v>0</v>
      </c>
      <c r="P235" s="57">
        <f t="shared" si="30"/>
        <v>0</v>
      </c>
      <c r="Q235" s="52"/>
      <c r="R235" s="71">
        <f t="shared" si="31"/>
        <v>0</v>
      </c>
      <c r="S235" s="78">
        <f>'март 2019'!W235</f>
        <v>297.7833</v>
      </c>
      <c r="T235" s="77">
        <f t="shared" si="28"/>
        <v>297.7833</v>
      </c>
      <c r="U235" s="77"/>
      <c r="V235" s="77"/>
      <c r="W235" s="52">
        <f t="shared" si="29"/>
        <v>297.7833</v>
      </c>
    </row>
    <row r="236" spans="1:23" ht="15" thickBot="1">
      <c r="A236" s="3">
        <v>1740616</v>
      </c>
      <c r="B236" s="83">
        <v>43400</v>
      </c>
      <c r="C236" s="4">
        <v>219</v>
      </c>
      <c r="D236" s="94">
        <v>1208</v>
      </c>
      <c r="E236" s="94">
        <v>761</v>
      </c>
      <c r="F236" s="94">
        <v>186</v>
      </c>
      <c r="G236" s="4" t="s">
        <v>9</v>
      </c>
      <c r="H236" s="40">
        <f>E236-'май 2018'!E243</f>
        <v>40</v>
      </c>
      <c r="I236" s="42">
        <f>F236-'май 2018'!F243</f>
        <v>11</v>
      </c>
      <c r="J236" s="51">
        <v>761</v>
      </c>
      <c r="K236" s="51">
        <v>186</v>
      </c>
      <c r="L236">
        <f t="shared" si="32"/>
        <v>0</v>
      </c>
      <c r="M236">
        <f t="shared" si="32"/>
        <v>0</v>
      </c>
      <c r="N236" s="57">
        <f t="shared" si="26"/>
        <v>0</v>
      </c>
      <c r="O236" s="57">
        <f t="shared" si="27"/>
        <v>0</v>
      </c>
      <c r="P236" s="57">
        <f t="shared" si="30"/>
        <v>0</v>
      </c>
      <c r="Q236" s="52"/>
      <c r="R236" s="71">
        <f t="shared" si="31"/>
        <v>0</v>
      </c>
      <c r="S236" s="78">
        <f>'март 2019'!W236</f>
        <v>71.893999999999991</v>
      </c>
      <c r="T236" s="77">
        <f t="shared" si="28"/>
        <v>71.893999999999991</v>
      </c>
      <c r="U236" s="77"/>
      <c r="V236" s="77"/>
      <c r="W236" s="52">
        <f t="shared" si="29"/>
        <v>71.893999999999991</v>
      </c>
    </row>
    <row r="237" spans="1:23" ht="15" thickBot="1">
      <c r="A237" s="3">
        <v>1792893</v>
      </c>
      <c r="B237" s="83">
        <v>43400</v>
      </c>
      <c r="C237" s="4">
        <v>220</v>
      </c>
      <c r="D237" s="94">
        <v>6045</v>
      </c>
      <c r="E237" s="94">
        <v>3593</v>
      </c>
      <c r="F237" s="94">
        <v>2012</v>
      </c>
      <c r="G237" s="4" t="s">
        <v>9</v>
      </c>
      <c r="H237" s="40">
        <f>E237-'май 2018'!E244</f>
        <v>849</v>
      </c>
      <c r="I237" s="42">
        <f>F237-'май 2018'!F244</f>
        <v>475</v>
      </c>
      <c r="J237" s="51">
        <v>3541</v>
      </c>
      <c r="K237" s="51">
        <v>1999</v>
      </c>
      <c r="L237">
        <f t="shared" si="32"/>
        <v>52</v>
      </c>
      <c r="M237">
        <f t="shared" si="32"/>
        <v>13</v>
      </c>
      <c r="N237" s="57">
        <f t="shared" si="26"/>
        <v>321.36</v>
      </c>
      <c r="O237" s="57">
        <f t="shared" si="27"/>
        <v>29.77</v>
      </c>
      <c r="P237" s="57">
        <f t="shared" si="30"/>
        <v>351.13</v>
      </c>
      <c r="Q237" s="52"/>
      <c r="R237" s="71">
        <f t="shared" si="31"/>
        <v>361.66390000000001</v>
      </c>
      <c r="S237" s="78">
        <f>'март 2019'!W237</f>
        <v>-556.73320000000001</v>
      </c>
      <c r="T237" s="100">
        <f t="shared" si="28"/>
        <v>-195.0693</v>
      </c>
      <c r="U237" s="77"/>
      <c r="V237" s="77"/>
      <c r="W237" s="52">
        <f t="shared" si="29"/>
        <v>-195.0693</v>
      </c>
    </row>
    <row r="238" spans="1:23" ht="15" thickBot="1">
      <c r="A238" s="3">
        <v>1897101</v>
      </c>
      <c r="B238" s="83">
        <v>43400</v>
      </c>
      <c r="C238" s="4">
        <v>221</v>
      </c>
      <c r="D238" s="94">
        <v>5220</v>
      </c>
      <c r="E238" s="94">
        <v>3602</v>
      </c>
      <c r="F238" s="94">
        <v>1013</v>
      </c>
      <c r="G238" s="4" t="s">
        <v>9</v>
      </c>
      <c r="H238" s="40">
        <f>E238-'май 2018'!E245</f>
        <v>542</v>
      </c>
      <c r="I238" s="42">
        <f>F238-'май 2018'!F245</f>
        <v>131</v>
      </c>
      <c r="J238" s="51">
        <v>3591</v>
      </c>
      <c r="K238" s="51">
        <v>1011</v>
      </c>
      <c r="L238">
        <f t="shared" si="32"/>
        <v>11</v>
      </c>
      <c r="M238">
        <f t="shared" si="32"/>
        <v>2</v>
      </c>
      <c r="N238" s="57">
        <f t="shared" si="26"/>
        <v>67.97999999999999</v>
      </c>
      <c r="O238" s="57">
        <f t="shared" si="27"/>
        <v>4.58</v>
      </c>
      <c r="P238" s="57">
        <f t="shared" si="30"/>
        <v>72.559999999999988</v>
      </c>
      <c r="Q238" s="52"/>
      <c r="R238" s="71">
        <f t="shared" si="31"/>
        <v>74.736799999999988</v>
      </c>
      <c r="S238" s="78">
        <f>'март 2019'!W238</f>
        <v>36.441400000000002</v>
      </c>
      <c r="T238" s="97">
        <f t="shared" si="28"/>
        <v>111.17819999999999</v>
      </c>
      <c r="U238" s="71"/>
      <c r="V238" s="77"/>
      <c r="W238" s="52">
        <f t="shared" si="29"/>
        <v>111.17819999999999</v>
      </c>
    </row>
    <row r="239" spans="1:23" ht="15" thickBot="1">
      <c r="A239" s="3">
        <v>1899043</v>
      </c>
      <c r="B239" s="83">
        <v>43400</v>
      </c>
      <c r="C239" s="4">
        <v>222</v>
      </c>
      <c r="D239" s="94">
        <v>45389</v>
      </c>
      <c r="E239" s="94">
        <v>29829</v>
      </c>
      <c r="F239" s="94">
        <v>16368</v>
      </c>
      <c r="G239" s="4" t="s">
        <v>9</v>
      </c>
      <c r="H239" s="40">
        <f>E239-'май 2018'!E246</f>
        <v>3723</v>
      </c>
      <c r="I239" s="42">
        <f>F239-'май 2018'!F246</f>
        <v>1955</v>
      </c>
      <c r="J239" s="51">
        <v>29630</v>
      </c>
      <c r="K239" s="51">
        <v>16267</v>
      </c>
      <c r="L239">
        <f t="shared" si="32"/>
        <v>199</v>
      </c>
      <c r="M239">
        <f t="shared" si="32"/>
        <v>101</v>
      </c>
      <c r="N239" s="57">
        <f t="shared" si="26"/>
        <v>1229.82</v>
      </c>
      <c r="O239" s="57">
        <f t="shared" si="27"/>
        <v>231.29</v>
      </c>
      <c r="P239" s="57">
        <f t="shared" si="30"/>
        <v>1461.11</v>
      </c>
      <c r="Q239" s="52"/>
      <c r="R239" s="102">
        <f>P239+P239*3%-Q239</f>
        <v>1504.9432999999999</v>
      </c>
      <c r="S239" s="104">
        <f>'март 2019'!W239</f>
        <v>2.0999999987907358E-3</v>
      </c>
      <c r="T239" s="96">
        <f t="shared" si="28"/>
        <v>1504.9453999999987</v>
      </c>
      <c r="U239" s="62">
        <v>1504.95</v>
      </c>
      <c r="V239" s="77"/>
      <c r="W239" s="52">
        <f t="shared" si="29"/>
        <v>-4.600000001346416E-3</v>
      </c>
    </row>
    <row r="240" spans="1:23" ht="15" thickBot="1">
      <c r="A240" s="3">
        <v>1899227</v>
      </c>
      <c r="B240" s="83">
        <v>43400</v>
      </c>
      <c r="C240" s="4">
        <v>223</v>
      </c>
      <c r="D240" s="94">
        <v>2225</v>
      </c>
      <c r="E240" s="94">
        <v>1206</v>
      </c>
      <c r="F240" s="94">
        <v>1020</v>
      </c>
      <c r="G240" s="4" t="s">
        <v>9</v>
      </c>
      <c r="H240" s="40">
        <f>E240-'май 2018'!E247</f>
        <v>413</v>
      </c>
      <c r="I240" s="42">
        <f>F240-'май 2018'!F247</f>
        <v>328</v>
      </c>
      <c r="J240" s="51">
        <v>1201</v>
      </c>
      <c r="K240" s="51">
        <v>1019</v>
      </c>
      <c r="L240">
        <f t="shared" si="32"/>
        <v>5</v>
      </c>
      <c r="M240">
        <f t="shared" si="32"/>
        <v>1</v>
      </c>
      <c r="N240" s="57">
        <f t="shared" si="26"/>
        <v>30.9</v>
      </c>
      <c r="O240" s="57">
        <f t="shared" si="27"/>
        <v>2.29</v>
      </c>
      <c r="P240" s="57">
        <f t="shared" si="30"/>
        <v>33.19</v>
      </c>
      <c r="Q240" s="52"/>
      <c r="R240" s="71">
        <f t="shared" si="31"/>
        <v>34.185699999999997</v>
      </c>
      <c r="S240" s="78">
        <f>'март 2019'!W240</f>
        <v>171.79370000000003</v>
      </c>
      <c r="T240" s="77">
        <f t="shared" si="28"/>
        <v>205.97940000000003</v>
      </c>
      <c r="U240" s="77"/>
      <c r="V240" s="77"/>
      <c r="W240" s="52">
        <f t="shared" si="29"/>
        <v>205.97940000000003</v>
      </c>
    </row>
    <row r="241" spans="1:23" ht="15" thickBot="1">
      <c r="A241" s="3">
        <v>1889771</v>
      </c>
      <c r="B241" s="83">
        <v>43400</v>
      </c>
      <c r="C241" s="4">
        <v>224</v>
      </c>
      <c r="D241" s="94">
        <v>16996</v>
      </c>
      <c r="E241" s="94">
        <v>11410</v>
      </c>
      <c r="F241" s="94">
        <v>5629</v>
      </c>
      <c r="G241" s="4" t="s">
        <v>9</v>
      </c>
      <c r="H241" s="40">
        <f>E241-'май 2018'!E248</f>
        <v>1006</v>
      </c>
      <c r="I241" s="42">
        <f>F241-'май 2018'!F248</f>
        <v>508</v>
      </c>
      <c r="J241" s="51">
        <v>11370</v>
      </c>
      <c r="K241" s="51">
        <v>5618</v>
      </c>
      <c r="L241">
        <f t="shared" si="32"/>
        <v>40</v>
      </c>
      <c r="M241">
        <f t="shared" si="32"/>
        <v>11</v>
      </c>
      <c r="N241" s="57">
        <f t="shared" si="26"/>
        <v>247.2</v>
      </c>
      <c r="O241" s="57">
        <f t="shared" si="27"/>
        <v>25.19</v>
      </c>
      <c r="P241" s="57">
        <f t="shared" si="30"/>
        <v>272.39</v>
      </c>
      <c r="Q241" s="52"/>
      <c r="R241" s="102">
        <f t="shared" si="31"/>
        <v>280.56169999999997</v>
      </c>
      <c r="S241" s="104">
        <f>'март 2019'!W241</f>
        <v>-0.84750000000002501</v>
      </c>
      <c r="T241" s="97">
        <f t="shared" si="28"/>
        <v>279.71419999999995</v>
      </c>
      <c r="U241" s="62">
        <v>280</v>
      </c>
      <c r="V241" s="77">
        <f>U241-T241</f>
        <v>0.28580000000005157</v>
      </c>
      <c r="W241" s="52">
        <f t="shared" si="29"/>
        <v>-0.28580000000005157</v>
      </c>
    </row>
    <row r="242" spans="1:23" ht="15" thickBot="1">
      <c r="A242" s="3">
        <v>1899013</v>
      </c>
      <c r="B242" s="83">
        <v>43400</v>
      </c>
      <c r="C242" s="56">
        <v>225</v>
      </c>
      <c r="D242" s="94">
        <v>13590</v>
      </c>
      <c r="E242" s="94">
        <v>8781</v>
      </c>
      <c r="F242" s="94">
        <v>3688</v>
      </c>
      <c r="G242" s="4" t="s">
        <v>9</v>
      </c>
      <c r="H242" s="40">
        <f>E242-'май 2018'!E249</f>
        <v>809</v>
      </c>
      <c r="I242" s="42">
        <f>F242-'май 2018'!F249</f>
        <v>328</v>
      </c>
      <c r="J242" s="51">
        <v>8736</v>
      </c>
      <c r="K242" s="51">
        <v>3678</v>
      </c>
      <c r="L242">
        <f t="shared" si="32"/>
        <v>45</v>
      </c>
      <c r="M242">
        <f t="shared" si="32"/>
        <v>10</v>
      </c>
      <c r="N242" s="57">
        <f t="shared" si="26"/>
        <v>278.09999999999997</v>
      </c>
      <c r="O242" s="57">
        <f t="shared" si="27"/>
        <v>22.9</v>
      </c>
      <c r="P242" s="57">
        <f t="shared" si="30"/>
        <v>300.99999999999994</v>
      </c>
      <c r="Q242" s="52"/>
      <c r="R242" s="102">
        <f t="shared" si="31"/>
        <v>310.02999999999992</v>
      </c>
      <c r="S242" s="104">
        <f>'март 2019'!W242</f>
        <v>395.14080000000001</v>
      </c>
      <c r="T242" s="96">
        <f t="shared" si="28"/>
        <v>705.17079999999987</v>
      </c>
      <c r="U242" s="77"/>
      <c r="V242" s="77"/>
      <c r="W242" s="52">
        <f t="shared" si="29"/>
        <v>705.17079999999987</v>
      </c>
    </row>
    <row r="243" spans="1:23" ht="15" thickBot="1">
      <c r="A243" s="3">
        <v>1899223</v>
      </c>
      <c r="B243" s="83">
        <v>43400</v>
      </c>
      <c r="C243" s="56">
        <v>226</v>
      </c>
      <c r="D243" s="94">
        <v>21276</v>
      </c>
      <c r="E243" s="94">
        <v>14086</v>
      </c>
      <c r="F243" s="94">
        <v>7260</v>
      </c>
      <c r="G243" s="4" t="s">
        <v>9</v>
      </c>
      <c r="H243" s="40">
        <f>E243-'май 2018'!E250</f>
        <v>833</v>
      </c>
      <c r="I243" s="42">
        <f>F243-'май 2018'!F250</f>
        <v>225</v>
      </c>
      <c r="J243" s="51">
        <v>14024</v>
      </c>
      <c r="K243" s="51">
        <v>7222</v>
      </c>
      <c r="L243">
        <f t="shared" si="32"/>
        <v>62</v>
      </c>
      <c r="M243">
        <f t="shared" si="32"/>
        <v>38</v>
      </c>
      <c r="N243" s="57">
        <f t="shared" si="26"/>
        <v>383.15999999999997</v>
      </c>
      <c r="O243" s="57">
        <f t="shared" si="27"/>
        <v>87.02</v>
      </c>
      <c r="P243" s="57">
        <f t="shared" si="30"/>
        <v>470.17999999999995</v>
      </c>
      <c r="Q243" s="52"/>
      <c r="R243" s="102">
        <f t="shared" si="31"/>
        <v>484.28539999999992</v>
      </c>
      <c r="S243" s="104">
        <f>'март 2019'!W243</f>
        <v>-66.903800000000004</v>
      </c>
      <c r="T243" s="97">
        <f t="shared" si="28"/>
        <v>417.38159999999993</v>
      </c>
      <c r="U243" s="62">
        <v>417.38</v>
      </c>
      <c r="V243" s="77"/>
      <c r="W243" s="52">
        <f t="shared" si="29"/>
        <v>1.5999999999394277E-3</v>
      </c>
    </row>
    <row r="244" spans="1:23" ht="15" thickBot="1">
      <c r="A244" s="3">
        <v>1899128</v>
      </c>
      <c r="B244" s="83">
        <v>43400</v>
      </c>
      <c r="C244" s="4">
        <v>227</v>
      </c>
      <c r="D244" s="94">
        <v>6228</v>
      </c>
      <c r="E244" s="94">
        <v>3702</v>
      </c>
      <c r="F244" s="94">
        <v>2676</v>
      </c>
      <c r="G244" s="4" t="s">
        <v>9</v>
      </c>
      <c r="H244" s="40">
        <f>E244-'май 2018'!E251</f>
        <v>586</v>
      </c>
      <c r="I244" s="42">
        <f>F244-'май 2018'!F251</f>
        <v>362</v>
      </c>
      <c r="J244" s="51">
        <v>3552</v>
      </c>
      <c r="K244" s="51">
        <v>2591</v>
      </c>
      <c r="L244">
        <f t="shared" ref="L244:M250" si="33">E244-J244</f>
        <v>150</v>
      </c>
      <c r="M244">
        <f t="shared" si="33"/>
        <v>85</v>
      </c>
      <c r="N244" s="57">
        <f t="shared" si="26"/>
        <v>927</v>
      </c>
      <c r="O244" s="57">
        <f t="shared" si="27"/>
        <v>194.65</v>
      </c>
      <c r="P244" s="57">
        <f t="shared" si="30"/>
        <v>1121.6500000000001</v>
      </c>
      <c r="Q244" s="52"/>
      <c r="R244" s="71">
        <f t="shared" si="31"/>
        <v>1155.2995000000001</v>
      </c>
      <c r="S244" s="78">
        <f>'март 2019'!W244</f>
        <v>-127.64609999999993</v>
      </c>
      <c r="T244" s="95">
        <f t="shared" si="28"/>
        <v>1027.6534000000001</v>
      </c>
      <c r="U244" s="77"/>
      <c r="V244" s="77"/>
      <c r="W244" s="52">
        <f t="shared" si="29"/>
        <v>1027.6534000000001</v>
      </c>
    </row>
    <row r="245" spans="1:23" ht="15" thickBot="1">
      <c r="A245" s="3">
        <v>1899037</v>
      </c>
      <c r="B245" s="83">
        <v>43400</v>
      </c>
      <c r="C245" s="4">
        <v>228</v>
      </c>
      <c r="D245" s="94">
        <v>18532</v>
      </c>
      <c r="E245" s="94">
        <v>12479</v>
      </c>
      <c r="F245" s="94">
        <v>5934</v>
      </c>
      <c r="G245" s="4" t="s">
        <v>9</v>
      </c>
      <c r="H245" s="40">
        <f>E245-'май 2018'!E252</f>
        <v>781</v>
      </c>
      <c r="I245" s="42">
        <f>F245-'май 2018'!F252</f>
        <v>370</v>
      </c>
      <c r="J245" s="51">
        <v>12427</v>
      </c>
      <c r="K245" s="51">
        <v>5915</v>
      </c>
      <c r="L245">
        <f t="shared" si="33"/>
        <v>52</v>
      </c>
      <c r="M245">
        <f t="shared" si="33"/>
        <v>19</v>
      </c>
      <c r="N245" s="57">
        <f t="shared" si="26"/>
        <v>321.36</v>
      </c>
      <c r="O245" s="57">
        <f t="shared" si="27"/>
        <v>43.51</v>
      </c>
      <c r="P245" s="57">
        <f t="shared" si="30"/>
        <v>364.87</v>
      </c>
      <c r="Q245" s="52"/>
      <c r="R245" s="102">
        <f t="shared" si="31"/>
        <v>375.81610000000001</v>
      </c>
      <c r="S245" s="104">
        <f>'март 2019'!W245</f>
        <v>18.787200000000002</v>
      </c>
      <c r="T245" s="96">
        <f>R245+S245</f>
        <v>394.60329999999999</v>
      </c>
      <c r="U245" s="62">
        <v>394.6</v>
      </c>
      <c r="V245" s="77"/>
      <c r="W245" s="52">
        <f t="shared" si="29"/>
        <v>3.2999999999674401E-3</v>
      </c>
    </row>
    <row r="246" spans="1:23" ht="15" thickBot="1">
      <c r="A246" s="3">
        <v>2825538</v>
      </c>
      <c r="B246" s="83">
        <v>43400</v>
      </c>
      <c r="C246" s="4">
        <v>229</v>
      </c>
      <c r="D246" s="94">
        <v>114</v>
      </c>
      <c r="E246" s="94">
        <v>113</v>
      </c>
      <c r="F246" s="94">
        <v>1</v>
      </c>
      <c r="G246" s="56" t="s">
        <v>9</v>
      </c>
      <c r="H246" s="65">
        <f>E246-'май 2018'!E253</f>
        <v>113</v>
      </c>
      <c r="I246" s="66">
        <f>F246-'май 2018'!F253</f>
        <v>1</v>
      </c>
      <c r="J246" s="51">
        <v>113</v>
      </c>
      <c r="K246" s="51">
        <v>1</v>
      </c>
      <c r="L246">
        <f t="shared" si="33"/>
        <v>0</v>
      </c>
      <c r="M246">
        <f t="shared" si="33"/>
        <v>0</v>
      </c>
      <c r="N246" s="57">
        <f t="shared" si="26"/>
        <v>0</v>
      </c>
      <c r="O246" s="57">
        <f t="shared" si="27"/>
        <v>0</v>
      </c>
      <c r="P246" s="57">
        <f t="shared" si="30"/>
        <v>0</v>
      </c>
      <c r="Q246" s="52"/>
      <c r="R246" s="71">
        <f t="shared" si="31"/>
        <v>0</v>
      </c>
      <c r="S246" s="78">
        <f>'март 2019'!W246</f>
        <v>0</v>
      </c>
      <c r="T246" s="96">
        <f t="shared" si="28"/>
        <v>0</v>
      </c>
      <c r="U246" s="77"/>
      <c r="V246" s="77"/>
      <c r="W246" s="52">
        <f t="shared" si="29"/>
        <v>0</v>
      </c>
    </row>
    <row r="247" spans="1:23" ht="15" thickBot="1">
      <c r="A247" s="3">
        <v>1899092</v>
      </c>
      <c r="B247" s="83">
        <v>43400</v>
      </c>
      <c r="C247" s="4">
        <v>230</v>
      </c>
      <c r="D247" s="94">
        <v>4113</v>
      </c>
      <c r="E247" s="94">
        <v>3032</v>
      </c>
      <c r="F247" s="94">
        <v>973</v>
      </c>
      <c r="G247" s="4" t="s">
        <v>9</v>
      </c>
      <c r="H247" s="40">
        <f>E247-'май 2018'!E254</f>
        <v>205</v>
      </c>
      <c r="I247" s="42">
        <f>F247-'май 2018'!F254</f>
        <v>39</v>
      </c>
      <c r="J247" s="51">
        <v>3032</v>
      </c>
      <c r="K247" s="51">
        <v>973</v>
      </c>
      <c r="L247">
        <f t="shared" si="33"/>
        <v>0</v>
      </c>
      <c r="M247">
        <f t="shared" si="33"/>
        <v>0</v>
      </c>
      <c r="N247" s="57">
        <f t="shared" si="26"/>
        <v>0</v>
      </c>
      <c r="O247" s="57">
        <f t="shared" si="27"/>
        <v>0</v>
      </c>
      <c r="P247" s="57">
        <f t="shared" si="30"/>
        <v>0</v>
      </c>
      <c r="Q247" s="52"/>
      <c r="R247" s="71">
        <f t="shared" si="31"/>
        <v>0</v>
      </c>
      <c r="S247" s="78">
        <f>'март 2019'!W247</f>
        <v>44.918300000000002</v>
      </c>
      <c r="T247" s="96">
        <f t="shared" si="28"/>
        <v>44.918300000000002</v>
      </c>
      <c r="U247" s="77"/>
      <c r="V247" s="77"/>
      <c r="W247" s="52">
        <f t="shared" si="29"/>
        <v>44.918300000000002</v>
      </c>
    </row>
    <row r="248" spans="1:23" ht="15" thickBot="1">
      <c r="A248" s="3">
        <v>1897345</v>
      </c>
      <c r="B248" s="83">
        <v>43400</v>
      </c>
      <c r="C248" s="4">
        <v>231</v>
      </c>
      <c r="D248" s="94">
        <v>2911</v>
      </c>
      <c r="E248" s="94">
        <v>1732</v>
      </c>
      <c r="F248" s="94">
        <v>1086</v>
      </c>
      <c r="G248" s="4" t="s">
        <v>9</v>
      </c>
      <c r="H248" s="40">
        <f>E248-'май 2018'!E255</f>
        <v>17</v>
      </c>
      <c r="I248" s="42">
        <f>F248-'май 2018'!F255</f>
        <v>8</v>
      </c>
      <c r="J248" s="51">
        <v>1732</v>
      </c>
      <c r="K248" s="51">
        <v>1086</v>
      </c>
      <c r="L248">
        <f t="shared" si="33"/>
        <v>0</v>
      </c>
      <c r="M248">
        <f t="shared" si="33"/>
        <v>0</v>
      </c>
      <c r="N248" s="57">
        <f t="shared" si="26"/>
        <v>0</v>
      </c>
      <c r="O248" s="57">
        <f t="shared" si="27"/>
        <v>0</v>
      </c>
      <c r="P248" s="57">
        <f t="shared" si="30"/>
        <v>0</v>
      </c>
      <c r="Q248" s="52"/>
      <c r="R248" s="71">
        <f t="shared" si="31"/>
        <v>0</v>
      </c>
      <c r="S248" s="78">
        <f>'март 2019'!W248</f>
        <v>0</v>
      </c>
      <c r="T248" s="98">
        <f t="shared" si="28"/>
        <v>0</v>
      </c>
      <c r="U248" s="77"/>
      <c r="V248" s="77"/>
      <c r="W248" s="52">
        <f t="shared" si="29"/>
        <v>0</v>
      </c>
    </row>
    <row r="249" spans="1:23" ht="15" thickBot="1">
      <c r="A249" s="3">
        <v>1896384</v>
      </c>
      <c r="B249" s="83">
        <v>43400</v>
      </c>
      <c r="C249" s="4">
        <v>232</v>
      </c>
      <c r="D249" s="94">
        <v>5392</v>
      </c>
      <c r="E249" s="94">
        <v>4066</v>
      </c>
      <c r="F249" s="94">
        <v>1328</v>
      </c>
      <c r="G249" s="4" t="s">
        <v>9</v>
      </c>
      <c r="H249" s="40">
        <f>E249-'май 2018'!E256</f>
        <v>1384</v>
      </c>
      <c r="I249" s="42">
        <f>F249-'май 2018'!F256</f>
        <v>478</v>
      </c>
      <c r="J249" s="51">
        <v>4050</v>
      </c>
      <c r="K249" s="51">
        <v>1328</v>
      </c>
      <c r="L249">
        <f t="shared" si="33"/>
        <v>16</v>
      </c>
      <c r="M249">
        <f t="shared" si="33"/>
        <v>0</v>
      </c>
      <c r="N249" s="57">
        <f t="shared" si="26"/>
        <v>98.88</v>
      </c>
      <c r="O249" s="57">
        <f t="shared" si="27"/>
        <v>0</v>
      </c>
      <c r="P249" s="57">
        <f t="shared" si="30"/>
        <v>98.88</v>
      </c>
      <c r="Q249" s="52"/>
      <c r="R249" s="71">
        <f t="shared" si="31"/>
        <v>101.84639999999999</v>
      </c>
      <c r="S249" s="78">
        <f>'март 2019'!W249</f>
        <v>-495.39500000000004</v>
      </c>
      <c r="T249" s="100">
        <f>R249+S249</f>
        <v>-393.54860000000008</v>
      </c>
      <c r="U249" s="71"/>
      <c r="V249" s="77"/>
      <c r="W249" s="52">
        <f t="shared" si="29"/>
        <v>-393.54860000000008</v>
      </c>
    </row>
    <row r="250" spans="1:23" ht="15" thickBot="1">
      <c r="A250" s="3">
        <v>1892172</v>
      </c>
      <c r="B250" s="83">
        <v>43400</v>
      </c>
      <c r="C250" s="4">
        <v>233</v>
      </c>
      <c r="D250" s="94">
        <v>4244</v>
      </c>
      <c r="E250" s="94">
        <v>3540</v>
      </c>
      <c r="F250" s="94">
        <v>694</v>
      </c>
      <c r="G250" s="4" t="s">
        <v>9</v>
      </c>
      <c r="H250" s="40">
        <f>E250-'май 2018'!E257</f>
        <v>463</v>
      </c>
      <c r="I250" s="42">
        <f>F250-'май 2018'!F257</f>
        <v>118</v>
      </c>
      <c r="J250" s="51">
        <v>3533</v>
      </c>
      <c r="K250" s="51">
        <v>692</v>
      </c>
      <c r="L250">
        <f t="shared" si="33"/>
        <v>7</v>
      </c>
      <c r="M250">
        <f t="shared" si="33"/>
        <v>2</v>
      </c>
      <c r="N250" s="57">
        <f t="shared" si="26"/>
        <v>43.26</v>
      </c>
      <c r="O250" s="57">
        <f t="shared" si="27"/>
        <v>4.58</v>
      </c>
      <c r="P250" s="57">
        <f t="shared" si="30"/>
        <v>47.839999999999996</v>
      </c>
      <c r="Q250" s="52"/>
      <c r="R250" s="71">
        <f t="shared" si="31"/>
        <v>49.275199999999998</v>
      </c>
      <c r="S250" s="78">
        <f>'март 2019'!W250</f>
        <v>31.414999999999999</v>
      </c>
      <c r="T250" s="97">
        <f>R250+S250</f>
        <v>80.690200000000004</v>
      </c>
      <c r="U250" s="71"/>
      <c r="V250" s="52"/>
      <c r="W250" s="52">
        <f t="shared" si="29"/>
        <v>80.690200000000004</v>
      </c>
    </row>
    <row r="251" spans="1:23" ht="15" thickBot="1">
      <c r="A251" s="13" t="s">
        <v>35</v>
      </c>
      <c r="B251" s="14"/>
      <c r="C251" s="14"/>
      <c r="D251" s="14"/>
      <c r="E251" s="14"/>
      <c r="F251" s="14"/>
      <c r="G251" s="14"/>
      <c r="H251" s="43">
        <f>SUM(H8:H250)-H102</f>
        <v>199453</v>
      </c>
      <c r="I251" s="44">
        <f>SUM(I8:I250)-I102</f>
        <v>111062</v>
      </c>
      <c r="Q251" s="52"/>
      <c r="S251" s="75"/>
      <c r="T251" s="55"/>
      <c r="U251" s="77"/>
      <c r="V251" s="52"/>
    </row>
    <row r="252" spans="1:23">
      <c r="D252" s="26"/>
      <c r="E252" s="26"/>
      <c r="F252" s="26"/>
      <c r="G252" s="26"/>
      <c r="H252" s="45">
        <f>H7+H102</f>
        <v>1894</v>
      </c>
      <c r="I252" s="45">
        <f>I7+I102</f>
        <v>1463</v>
      </c>
      <c r="L252">
        <f>SUM(L7:L251)</f>
        <v>12407</v>
      </c>
      <c r="M252">
        <f>SUM(M7:M251)</f>
        <v>7971</v>
      </c>
      <c r="P252" s="52">
        <f>SUM(P8:P251)</f>
        <v>93887.539999999979</v>
      </c>
      <c r="Q252" s="52">
        <f>SUM(Q7:Q251)</f>
        <v>0</v>
      </c>
      <c r="R252" s="52">
        <f>SUM(R8:R251)</f>
        <v>96142.366899999979</v>
      </c>
      <c r="S252" s="76">
        <f>SUM(S8:S251)</f>
        <v>28084.27949999999</v>
      </c>
      <c r="T252" s="52">
        <f>SUM(T8:T251)</f>
        <v>124226.64639999995</v>
      </c>
      <c r="U252" s="52">
        <f>SUM(U8:U250)</f>
        <v>89191.040000000023</v>
      </c>
      <c r="V252" s="52">
        <f>SUM(V8:V251)</f>
        <v>-7755.474499999993</v>
      </c>
      <c r="W252" s="52">
        <f>SUM(W8:W251)</f>
        <v>35035.60639999999</v>
      </c>
    </row>
    <row r="253" spans="1:23">
      <c r="S253" s="52"/>
      <c r="U253" s="52"/>
      <c r="V253" s="52"/>
    </row>
    <row r="254" spans="1:23">
      <c r="R254" s="52">
        <f>R252+S252</f>
        <v>124226.64639999997</v>
      </c>
      <c r="T254" s="52"/>
      <c r="U254" s="52"/>
      <c r="V254" s="52"/>
    </row>
    <row r="255" spans="1:23">
      <c r="T255" s="52"/>
    </row>
    <row r="257" spans="2:18">
      <c r="R257" s="52">
        <f>T252-U252</f>
        <v>35035.606399999931</v>
      </c>
    </row>
    <row r="259" spans="2:18">
      <c r="B259" t="s">
        <v>84</v>
      </c>
      <c r="D259" t="s">
        <v>85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R185"/>
  <sheetViews>
    <sheetView tabSelected="1" view="pageBreakPreview" zoomScale="60" workbookViewId="0">
      <selection activeCell="AC14" sqref="AC14"/>
    </sheetView>
  </sheetViews>
  <sheetFormatPr defaultRowHeight="14.4"/>
  <cols>
    <col min="1" max="1" width="1.109375" customWidth="1"/>
    <col min="2" max="2" width="10.44140625" customWidth="1"/>
    <col min="3" max="3" width="11.77734375" customWidth="1"/>
    <col min="4" max="4" width="14.6640625" customWidth="1"/>
    <col min="5" max="5" width="15.109375" hidden="1" customWidth="1"/>
    <col min="6" max="7" width="0" style="27" hidden="1" customWidth="1"/>
    <col min="8" max="8" width="19.33203125" customWidth="1"/>
    <col min="9" max="9" width="13" customWidth="1"/>
    <col min="10" max="10" width="10.6640625" customWidth="1"/>
    <col min="11" max="11" width="11" customWidth="1"/>
    <col min="12" max="12" width="14.21875" customWidth="1"/>
    <col min="13" max="13" width="10.33203125" customWidth="1"/>
    <col min="14" max="14" width="13.109375" customWidth="1"/>
    <col min="15" max="15" width="4.5546875" customWidth="1"/>
    <col min="16" max="16" width="14" customWidth="1"/>
    <col min="17" max="17" width="19.33203125" customWidth="1"/>
    <col min="18" max="18" width="18.33203125" customWidth="1"/>
  </cols>
  <sheetData>
    <row r="1" spans="2:18" ht="50.4" customHeight="1" thickBot="1">
      <c r="B1" s="1" t="s">
        <v>90</v>
      </c>
      <c r="C1" s="2" t="s">
        <v>91</v>
      </c>
      <c r="D1" s="2" t="s">
        <v>92</v>
      </c>
      <c r="E1" s="2" t="s">
        <v>6</v>
      </c>
      <c r="F1" s="41" t="s">
        <v>33</v>
      </c>
      <c r="G1" s="146" t="s">
        <v>34</v>
      </c>
      <c r="H1" s="170" t="s">
        <v>88</v>
      </c>
      <c r="I1" s="170" t="s">
        <v>89</v>
      </c>
      <c r="J1" s="170" t="s">
        <v>47</v>
      </c>
      <c r="K1" s="170" t="s">
        <v>48</v>
      </c>
      <c r="L1" s="170" t="s">
        <v>43</v>
      </c>
      <c r="M1" s="170" t="s">
        <v>44</v>
      </c>
      <c r="N1" s="166"/>
      <c r="O1" s="166"/>
      <c r="P1" s="168" t="s">
        <v>87</v>
      </c>
      <c r="Q1" s="167" t="s">
        <v>93</v>
      </c>
      <c r="R1" s="165" t="s">
        <v>86</v>
      </c>
    </row>
    <row r="2" spans="2:18" ht="25.2" customHeight="1" thickBot="1">
      <c r="B2" s="3"/>
      <c r="C2" s="4"/>
      <c r="D2" s="4"/>
      <c r="E2" s="4" t="s">
        <v>7</v>
      </c>
      <c r="F2" s="40"/>
      <c r="G2" s="147"/>
      <c r="H2" s="170"/>
      <c r="I2" s="170"/>
      <c r="J2" s="170"/>
      <c r="K2" s="170"/>
      <c r="L2" s="170"/>
      <c r="M2" s="170"/>
      <c r="N2" s="166"/>
      <c r="O2" s="166"/>
      <c r="P2" s="169"/>
      <c r="Q2" s="167"/>
      <c r="R2" s="165"/>
    </row>
    <row r="3" spans="2:18" ht="18.600000000000001" thickBot="1">
      <c r="B3" s="144">
        <v>1</v>
      </c>
      <c r="C3" s="136">
        <v>17439</v>
      </c>
      <c r="D3" s="136">
        <v>9160</v>
      </c>
      <c r="E3" s="135" t="s">
        <v>9</v>
      </c>
      <c r="F3" s="137">
        <f>C3-'май 2018'!E8</f>
        <v>2533</v>
      </c>
      <c r="G3" s="148">
        <f>D3-'май 2018'!F8</f>
        <v>1366</v>
      </c>
      <c r="H3" s="150">
        <f>'апр 2019'!E8</f>
        <v>17246</v>
      </c>
      <c r="I3" s="150">
        <f>'апр 2019'!F8</f>
        <v>9056</v>
      </c>
      <c r="J3" s="151">
        <f>C3-H3</f>
        <v>193</v>
      </c>
      <c r="K3" s="151">
        <f t="shared" ref="J3:K42" si="0">D3-I3</f>
        <v>104</v>
      </c>
      <c r="L3" s="152">
        <f t="shared" ref="L3:L45" si="1">J3*6.18</f>
        <v>1192.74</v>
      </c>
      <c r="M3" s="152">
        <f t="shared" ref="M3:M45" si="2">K3*2.29</f>
        <v>238.16</v>
      </c>
      <c r="N3" s="152">
        <f>L3+M3</f>
        <v>1430.9</v>
      </c>
      <c r="O3" s="153"/>
      <c r="P3" s="154">
        <f t="shared" ref="P3:P34" si="3">N3+N3*3%-O3</f>
        <v>1473.827</v>
      </c>
      <c r="Q3" s="155">
        <f>'апр 2019'!W8</f>
        <v>1362.01</v>
      </c>
      <c r="R3" s="154">
        <f>P3+Q3</f>
        <v>2835.837</v>
      </c>
    </row>
    <row r="4" spans="2:18" ht="18.600000000000001" thickBot="1">
      <c r="B4" s="144">
        <v>3</v>
      </c>
      <c r="C4" s="136">
        <v>2335</v>
      </c>
      <c r="D4" s="136">
        <v>1046</v>
      </c>
      <c r="E4" s="135" t="s">
        <v>9</v>
      </c>
      <c r="F4" s="137">
        <f>C4-'май 2018'!E10</f>
        <v>456</v>
      </c>
      <c r="G4" s="148">
        <f>D4-'май 2018'!F10</f>
        <v>170</v>
      </c>
      <c r="H4" s="150">
        <f>'апр 2019'!E10</f>
        <v>2272</v>
      </c>
      <c r="I4" s="150">
        <f>'апр 2019'!F10</f>
        <v>1016</v>
      </c>
      <c r="J4" s="151">
        <f t="shared" si="0"/>
        <v>63</v>
      </c>
      <c r="K4" s="151">
        <f t="shared" si="0"/>
        <v>30</v>
      </c>
      <c r="L4" s="152">
        <f t="shared" si="1"/>
        <v>389.34</v>
      </c>
      <c r="M4" s="152">
        <f t="shared" si="2"/>
        <v>68.7</v>
      </c>
      <c r="N4" s="152">
        <f>L4+M4</f>
        <v>458.03999999999996</v>
      </c>
      <c r="O4" s="153"/>
      <c r="P4" s="154">
        <f t="shared" si="3"/>
        <v>471.78119999999996</v>
      </c>
      <c r="Q4" s="155">
        <f>'апр 2019'!W10</f>
        <v>-2.5000000000545697E-3</v>
      </c>
      <c r="R4" s="156">
        <f t="shared" ref="R4:R46" si="4">P4+Q4</f>
        <v>471.7786999999999</v>
      </c>
    </row>
    <row r="5" spans="2:18" ht="18.600000000000001" thickBot="1">
      <c r="B5" s="144">
        <v>4</v>
      </c>
      <c r="C5" s="136">
        <v>3644</v>
      </c>
      <c r="D5" s="136">
        <v>1982</v>
      </c>
      <c r="E5" s="135" t="s">
        <v>9</v>
      </c>
      <c r="F5" s="137">
        <f>C5-'май 2018'!E11</f>
        <v>471</v>
      </c>
      <c r="G5" s="148">
        <f>D5-'май 2018'!F11</f>
        <v>306</v>
      </c>
      <c r="H5" s="150">
        <f>'апр 2019'!E11</f>
        <v>3575</v>
      </c>
      <c r="I5" s="150">
        <f>'апр 2019'!F11</f>
        <v>1938</v>
      </c>
      <c r="J5" s="151">
        <f t="shared" si="0"/>
        <v>69</v>
      </c>
      <c r="K5" s="151">
        <f t="shared" si="0"/>
        <v>44</v>
      </c>
      <c r="L5" s="152">
        <f t="shared" si="1"/>
        <v>426.41999999999996</v>
      </c>
      <c r="M5" s="152">
        <f t="shared" si="2"/>
        <v>100.76</v>
      </c>
      <c r="N5" s="152">
        <f t="shared" ref="N5:N47" si="5">L5+M5</f>
        <v>527.17999999999995</v>
      </c>
      <c r="O5" s="153"/>
      <c r="P5" s="154">
        <f t="shared" si="3"/>
        <v>542.9953999999999</v>
      </c>
      <c r="Q5" s="155">
        <f>'апр 2019'!W11</f>
        <v>657.99790000000019</v>
      </c>
      <c r="R5" s="156">
        <f t="shared" si="4"/>
        <v>1200.9933000000001</v>
      </c>
    </row>
    <row r="6" spans="2:18" ht="18.600000000000001" thickBot="1">
      <c r="B6" s="144">
        <v>5</v>
      </c>
      <c r="C6" s="136">
        <v>2483</v>
      </c>
      <c r="D6" s="136">
        <v>1223</v>
      </c>
      <c r="E6" s="135" t="s">
        <v>9</v>
      </c>
      <c r="F6" s="137">
        <f>C6-'май 2018'!E12</f>
        <v>408</v>
      </c>
      <c r="G6" s="148">
        <f>D6-'май 2018'!F12</f>
        <v>256</v>
      </c>
      <c r="H6" s="150">
        <f>'апр 2019'!E12</f>
        <v>2399</v>
      </c>
      <c r="I6" s="150">
        <f>'апр 2019'!F12</f>
        <v>1169</v>
      </c>
      <c r="J6" s="151">
        <f t="shared" si="0"/>
        <v>84</v>
      </c>
      <c r="K6" s="151">
        <f t="shared" si="0"/>
        <v>54</v>
      </c>
      <c r="L6" s="152">
        <f t="shared" si="1"/>
        <v>519.12</v>
      </c>
      <c r="M6" s="152">
        <f t="shared" si="2"/>
        <v>123.66</v>
      </c>
      <c r="N6" s="152">
        <f t="shared" si="5"/>
        <v>642.78</v>
      </c>
      <c r="O6" s="153"/>
      <c r="P6" s="154">
        <f t="shared" si="3"/>
        <v>662.0634</v>
      </c>
      <c r="Q6" s="155">
        <f>'апр 2019'!W12</f>
        <v>104.58620000000001</v>
      </c>
      <c r="R6" s="156">
        <f t="shared" si="4"/>
        <v>766.64959999999996</v>
      </c>
    </row>
    <row r="7" spans="2:18" ht="18.600000000000001" thickBot="1">
      <c r="B7" s="144">
        <v>7</v>
      </c>
      <c r="C7" s="136">
        <v>30414</v>
      </c>
      <c r="D7" s="136">
        <v>17094</v>
      </c>
      <c r="E7" s="135" t="s">
        <v>9</v>
      </c>
      <c r="F7" s="137">
        <f>C7-'май 2018'!E14</f>
        <v>1694</v>
      </c>
      <c r="G7" s="148">
        <f>D7-'май 2018'!F14</f>
        <v>1254</v>
      </c>
      <c r="H7" s="150">
        <f>'апр 2019'!E14</f>
        <v>30300</v>
      </c>
      <c r="I7" s="150">
        <f>'апр 2019'!F14</f>
        <v>17027</v>
      </c>
      <c r="J7" s="151">
        <f t="shared" si="0"/>
        <v>114</v>
      </c>
      <c r="K7" s="151">
        <f t="shared" si="0"/>
        <v>67</v>
      </c>
      <c r="L7" s="152">
        <f t="shared" si="1"/>
        <v>704.52</v>
      </c>
      <c r="M7" s="152">
        <f t="shared" si="2"/>
        <v>153.43</v>
      </c>
      <c r="N7" s="152">
        <f t="shared" si="5"/>
        <v>857.95</v>
      </c>
      <c r="O7" s="153"/>
      <c r="P7" s="154">
        <f t="shared" si="3"/>
        <v>883.68850000000009</v>
      </c>
      <c r="Q7" s="155">
        <f>'апр 2019'!W14</f>
        <v>4759.5167000000001</v>
      </c>
      <c r="R7" s="156">
        <f t="shared" si="4"/>
        <v>5643.2052000000003</v>
      </c>
    </row>
    <row r="8" spans="2:18" ht="18.600000000000001" thickBot="1">
      <c r="B8" s="144">
        <v>8</v>
      </c>
      <c r="C8" s="136">
        <v>2237</v>
      </c>
      <c r="D8" s="136">
        <v>682</v>
      </c>
      <c r="E8" s="135" t="s">
        <v>9</v>
      </c>
      <c r="F8" s="137">
        <f>C8-'май 2018'!E15</f>
        <v>167</v>
      </c>
      <c r="G8" s="148">
        <f>D8-'май 2018'!F15</f>
        <v>60</v>
      </c>
      <c r="H8" s="150">
        <f>'апр 2019'!E15</f>
        <v>2229</v>
      </c>
      <c r="I8" s="150">
        <f>'апр 2019'!F15</f>
        <v>682</v>
      </c>
      <c r="J8" s="151">
        <f t="shared" si="0"/>
        <v>8</v>
      </c>
      <c r="K8" s="151">
        <f t="shared" si="0"/>
        <v>0</v>
      </c>
      <c r="L8" s="152">
        <f t="shared" si="1"/>
        <v>49.44</v>
      </c>
      <c r="M8" s="152">
        <f t="shared" si="2"/>
        <v>0</v>
      </c>
      <c r="N8" s="152">
        <f t="shared" si="5"/>
        <v>49.44</v>
      </c>
      <c r="O8" s="153"/>
      <c r="P8" s="154">
        <f t="shared" si="3"/>
        <v>50.923199999999994</v>
      </c>
      <c r="Q8" s="155">
        <f>'апр 2019'!W15</f>
        <v>320.37120000000004</v>
      </c>
      <c r="R8" s="156">
        <f t="shared" si="4"/>
        <v>371.29440000000005</v>
      </c>
    </row>
    <row r="9" spans="2:18" ht="18.600000000000001" thickBot="1">
      <c r="B9" s="144">
        <v>10</v>
      </c>
      <c r="C9" s="136">
        <v>1722</v>
      </c>
      <c r="D9" s="136">
        <v>450</v>
      </c>
      <c r="E9" s="135" t="s">
        <v>9</v>
      </c>
      <c r="F9" s="137">
        <f>C9-'май 2018'!E18</f>
        <v>288</v>
      </c>
      <c r="G9" s="148">
        <f>D9-'май 2018'!F18</f>
        <v>64</v>
      </c>
      <c r="H9" s="150">
        <f>'апр 2019'!E18</f>
        <v>1690</v>
      </c>
      <c r="I9" s="150">
        <f>'апр 2019'!F18</f>
        <v>444</v>
      </c>
      <c r="J9" s="151">
        <f t="shared" si="0"/>
        <v>32</v>
      </c>
      <c r="K9" s="151">
        <f t="shared" si="0"/>
        <v>6</v>
      </c>
      <c r="L9" s="152">
        <f t="shared" si="1"/>
        <v>197.76</v>
      </c>
      <c r="M9" s="152">
        <f t="shared" si="2"/>
        <v>13.74</v>
      </c>
      <c r="N9" s="152">
        <f t="shared" si="5"/>
        <v>211.5</v>
      </c>
      <c r="O9" s="153"/>
      <c r="P9" s="154">
        <f t="shared" si="3"/>
        <v>217.845</v>
      </c>
      <c r="Q9" s="155">
        <f>'апр 2019'!W18</f>
        <v>6.2624000000000004</v>
      </c>
      <c r="R9" s="156">
        <f t="shared" si="4"/>
        <v>224.10740000000001</v>
      </c>
    </row>
    <row r="10" spans="2:18" ht="18.600000000000001" thickBot="1">
      <c r="B10" s="144">
        <v>11</v>
      </c>
      <c r="C10" s="136">
        <v>14475</v>
      </c>
      <c r="D10" s="136">
        <v>9788</v>
      </c>
      <c r="E10" s="135" t="s">
        <v>9</v>
      </c>
      <c r="F10" s="137">
        <f>C10-'май 2018'!E19</f>
        <v>2454</v>
      </c>
      <c r="G10" s="148">
        <f>D10-'май 2018'!F19</f>
        <v>1704</v>
      </c>
      <c r="H10" s="150">
        <f>'апр 2019'!E19</f>
        <v>14336</v>
      </c>
      <c r="I10" s="150">
        <f>'апр 2019'!F19</f>
        <v>9677</v>
      </c>
      <c r="J10" s="151">
        <f t="shared" si="0"/>
        <v>139</v>
      </c>
      <c r="K10" s="151">
        <f t="shared" si="0"/>
        <v>111</v>
      </c>
      <c r="L10" s="152">
        <f t="shared" si="1"/>
        <v>859.02</v>
      </c>
      <c r="M10" s="152">
        <f t="shared" si="2"/>
        <v>254.19</v>
      </c>
      <c r="N10" s="152">
        <f t="shared" si="5"/>
        <v>1113.21</v>
      </c>
      <c r="O10" s="153"/>
      <c r="P10" s="154">
        <f t="shared" si="3"/>
        <v>1146.6062999999999</v>
      </c>
      <c r="Q10" s="155">
        <f>'апр 2019'!W19</f>
        <v>-3.4000000000560249E-3</v>
      </c>
      <c r="R10" s="156">
        <f t="shared" si="4"/>
        <v>1146.6028999999999</v>
      </c>
    </row>
    <row r="11" spans="2:18" ht="18.600000000000001" thickBot="1">
      <c r="B11" s="144">
        <v>12</v>
      </c>
      <c r="C11" s="136">
        <v>6374</v>
      </c>
      <c r="D11" s="136">
        <v>2161</v>
      </c>
      <c r="E11" s="135" t="s">
        <v>9</v>
      </c>
      <c r="F11" s="137">
        <f>C11-'май 2018'!E20</f>
        <v>748</v>
      </c>
      <c r="G11" s="148">
        <f>D11-'май 2018'!F20</f>
        <v>236</v>
      </c>
      <c r="H11" s="150">
        <f>'апр 2019'!E20</f>
        <v>6236</v>
      </c>
      <c r="I11" s="150">
        <f>'апр 2019'!F20</f>
        <v>2126</v>
      </c>
      <c r="J11" s="151">
        <f t="shared" si="0"/>
        <v>138</v>
      </c>
      <c r="K11" s="151">
        <f t="shared" si="0"/>
        <v>35</v>
      </c>
      <c r="L11" s="152">
        <f t="shared" si="1"/>
        <v>852.83999999999992</v>
      </c>
      <c r="M11" s="152">
        <f t="shared" si="2"/>
        <v>80.150000000000006</v>
      </c>
      <c r="N11" s="152">
        <f t="shared" si="5"/>
        <v>932.9899999999999</v>
      </c>
      <c r="O11" s="153"/>
      <c r="P11" s="154">
        <f t="shared" si="3"/>
        <v>960.97969999999987</v>
      </c>
      <c r="Q11" s="155">
        <f>'апр 2019'!W20</f>
        <v>-38.204900000000038</v>
      </c>
      <c r="R11" s="154">
        <f>P11+Q11</f>
        <v>922.7747999999998</v>
      </c>
    </row>
    <row r="12" spans="2:18" ht="18.600000000000001" thickBot="1">
      <c r="B12" s="144">
        <v>13</v>
      </c>
      <c r="C12" s="136">
        <v>14235</v>
      </c>
      <c r="D12" s="136">
        <v>6267</v>
      </c>
      <c r="E12" s="135" t="s">
        <v>9</v>
      </c>
      <c r="F12" s="137">
        <f>C12-'май 2018'!E21</f>
        <v>1945</v>
      </c>
      <c r="G12" s="148">
        <f>D12-'май 2018'!F21</f>
        <v>1027</v>
      </c>
      <c r="H12" s="150">
        <f>'апр 2019'!E21</f>
        <v>14058</v>
      </c>
      <c r="I12" s="150">
        <f>'апр 2019'!F21</f>
        <v>6162</v>
      </c>
      <c r="J12" s="151">
        <f t="shared" si="0"/>
        <v>177</v>
      </c>
      <c r="K12" s="151">
        <f t="shared" si="0"/>
        <v>105</v>
      </c>
      <c r="L12" s="152">
        <f t="shared" si="1"/>
        <v>1093.8599999999999</v>
      </c>
      <c r="M12" s="152">
        <f t="shared" si="2"/>
        <v>240.45000000000002</v>
      </c>
      <c r="N12" s="152">
        <f t="shared" si="5"/>
        <v>1334.31</v>
      </c>
      <c r="O12" s="153"/>
      <c r="P12" s="154">
        <f t="shared" si="3"/>
        <v>1374.3392999999999</v>
      </c>
      <c r="Q12" s="155">
        <f>'апр 2019'!W21</f>
        <v>260.99940000000004</v>
      </c>
      <c r="R12" s="156">
        <f t="shared" si="4"/>
        <v>1635.3386999999998</v>
      </c>
    </row>
    <row r="13" spans="2:18" ht="18.600000000000001" thickBot="1">
      <c r="B13" s="144" t="s">
        <v>13</v>
      </c>
      <c r="C13" s="136">
        <v>10536</v>
      </c>
      <c r="D13" s="136">
        <v>3278</v>
      </c>
      <c r="E13" s="135" t="s">
        <v>9</v>
      </c>
      <c r="F13" s="137">
        <f>C13-'май 2018'!E22</f>
        <v>9653</v>
      </c>
      <c r="G13" s="148">
        <f>D13-'май 2018'!F22</f>
        <v>2899</v>
      </c>
      <c r="H13" s="150">
        <f>'апр 2019'!E22</f>
        <v>10416</v>
      </c>
      <c r="I13" s="150">
        <f>'апр 2019'!F22</f>
        <v>3213</v>
      </c>
      <c r="J13" s="151">
        <f t="shared" si="0"/>
        <v>120</v>
      </c>
      <c r="K13" s="151">
        <f t="shared" si="0"/>
        <v>65</v>
      </c>
      <c r="L13" s="152">
        <f t="shared" si="1"/>
        <v>741.59999999999991</v>
      </c>
      <c r="M13" s="152">
        <f t="shared" si="2"/>
        <v>148.85</v>
      </c>
      <c r="N13" s="152">
        <f t="shared" si="5"/>
        <v>890.44999999999993</v>
      </c>
      <c r="O13" s="153"/>
      <c r="P13" s="154">
        <f t="shared" si="3"/>
        <v>917.16349999999989</v>
      </c>
      <c r="Q13" s="155">
        <f>'апр 2019'!W22</f>
        <v>-788.52629999999999</v>
      </c>
      <c r="R13" s="154">
        <f t="shared" si="4"/>
        <v>128.63719999999989</v>
      </c>
    </row>
    <row r="14" spans="2:18" ht="18.600000000000001" thickBot="1">
      <c r="B14" s="144">
        <v>15</v>
      </c>
      <c r="C14" s="136">
        <v>2855</v>
      </c>
      <c r="D14" s="136">
        <v>452</v>
      </c>
      <c r="E14" s="135" t="s">
        <v>9</v>
      </c>
      <c r="F14" s="137">
        <f>C14-'май 2018'!E24</f>
        <v>530</v>
      </c>
      <c r="G14" s="148">
        <f>D14-'май 2018'!F24</f>
        <v>99</v>
      </c>
      <c r="H14" s="150">
        <f>'апр 2019'!E24</f>
        <v>2759</v>
      </c>
      <c r="I14" s="150">
        <f>'апр 2019'!F24</f>
        <v>435</v>
      </c>
      <c r="J14" s="151">
        <f t="shared" si="0"/>
        <v>96</v>
      </c>
      <c r="K14" s="151">
        <f t="shared" si="0"/>
        <v>17</v>
      </c>
      <c r="L14" s="152">
        <f t="shared" si="1"/>
        <v>593.28</v>
      </c>
      <c r="M14" s="152">
        <f t="shared" si="2"/>
        <v>38.93</v>
      </c>
      <c r="N14" s="152">
        <f t="shared" si="5"/>
        <v>632.20999999999992</v>
      </c>
      <c r="O14" s="153"/>
      <c r="P14" s="154">
        <f t="shared" si="3"/>
        <v>651.17629999999997</v>
      </c>
      <c r="Q14" s="155">
        <f>'апр 2019'!W24</f>
        <v>2168.8710000000001</v>
      </c>
      <c r="R14" s="156">
        <f t="shared" si="4"/>
        <v>2820.0473000000002</v>
      </c>
    </row>
    <row r="15" spans="2:18" ht="18.600000000000001" thickBot="1">
      <c r="B15" s="144">
        <v>16</v>
      </c>
      <c r="C15" s="136">
        <v>10504</v>
      </c>
      <c r="D15" s="136">
        <v>6180</v>
      </c>
      <c r="E15" s="135" t="s">
        <v>9</v>
      </c>
      <c r="F15" s="137">
        <f>C15-'май 2018'!E25</f>
        <v>2256</v>
      </c>
      <c r="G15" s="148">
        <f>D15-'май 2018'!F25</f>
        <v>1365</v>
      </c>
      <c r="H15" s="150">
        <f>'апр 2019'!E25</f>
        <v>10233</v>
      </c>
      <c r="I15" s="150">
        <f>'апр 2019'!F25</f>
        <v>5978</v>
      </c>
      <c r="J15" s="151">
        <f t="shared" si="0"/>
        <v>271</v>
      </c>
      <c r="K15" s="151">
        <f t="shared" si="0"/>
        <v>202</v>
      </c>
      <c r="L15" s="152">
        <f t="shared" si="1"/>
        <v>1674.78</v>
      </c>
      <c r="M15" s="152">
        <f t="shared" si="2"/>
        <v>462.58</v>
      </c>
      <c r="N15" s="152">
        <f t="shared" si="5"/>
        <v>2137.36</v>
      </c>
      <c r="O15" s="153"/>
      <c r="P15" s="154">
        <f t="shared" si="3"/>
        <v>2201.4808000000003</v>
      </c>
      <c r="Q15" s="155">
        <f>'апр 2019'!W25</f>
        <v>-109.80510000000004</v>
      </c>
      <c r="R15" s="154">
        <f>P15+Q15</f>
        <v>2091.6757000000002</v>
      </c>
    </row>
    <row r="16" spans="2:18" ht="18.600000000000001" thickBot="1">
      <c r="B16" s="144">
        <v>17</v>
      </c>
      <c r="C16" s="136">
        <v>2684</v>
      </c>
      <c r="D16" s="136">
        <v>1172</v>
      </c>
      <c r="E16" s="135" t="s">
        <v>9</v>
      </c>
      <c r="F16" s="137">
        <f>C16-'май 2018'!E26</f>
        <v>417</v>
      </c>
      <c r="G16" s="148">
        <f>D16-'май 2018'!F26</f>
        <v>159</v>
      </c>
      <c r="H16" s="150">
        <f>'апр 2019'!E26</f>
        <v>2620</v>
      </c>
      <c r="I16" s="150">
        <f>'апр 2019'!F26</f>
        <v>1149</v>
      </c>
      <c r="J16" s="151">
        <f t="shared" si="0"/>
        <v>64</v>
      </c>
      <c r="K16" s="151">
        <f t="shared" si="0"/>
        <v>23</v>
      </c>
      <c r="L16" s="152">
        <f t="shared" si="1"/>
        <v>395.52</v>
      </c>
      <c r="M16" s="152">
        <f t="shared" si="2"/>
        <v>52.67</v>
      </c>
      <c r="N16" s="152">
        <f t="shared" si="5"/>
        <v>448.19</v>
      </c>
      <c r="O16" s="153"/>
      <c r="P16" s="154">
        <f t="shared" si="3"/>
        <v>461.63569999999999</v>
      </c>
      <c r="Q16" s="155">
        <f>'апр 2019'!W26</f>
        <v>279.68619999999999</v>
      </c>
      <c r="R16" s="156">
        <f t="shared" si="4"/>
        <v>741.32189999999991</v>
      </c>
    </row>
    <row r="17" spans="2:18" ht="18.600000000000001" thickBot="1">
      <c r="B17" s="144">
        <v>21</v>
      </c>
      <c r="C17" s="136">
        <v>2237</v>
      </c>
      <c r="D17" s="136">
        <v>691</v>
      </c>
      <c r="E17" s="135" t="s">
        <v>9</v>
      </c>
      <c r="F17" s="137">
        <f>C17-'май 2018'!E30</f>
        <v>320</v>
      </c>
      <c r="G17" s="148">
        <f>D17-'май 2018'!F30</f>
        <v>85</v>
      </c>
      <c r="H17" s="150">
        <f>'апр 2019'!E30</f>
        <v>2181</v>
      </c>
      <c r="I17" s="150">
        <f>'апр 2019'!F30</f>
        <v>667</v>
      </c>
      <c r="J17" s="151">
        <f t="shared" si="0"/>
        <v>56</v>
      </c>
      <c r="K17" s="151">
        <f t="shared" si="0"/>
        <v>24</v>
      </c>
      <c r="L17" s="152">
        <f t="shared" si="1"/>
        <v>346.08</v>
      </c>
      <c r="M17" s="152">
        <f t="shared" si="2"/>
        <v>54.96</v>
      </c>
      <c r="N17" s="152">
        <f t="shared" si="5"/>
        <v>401.03999999999996</v>
      </c>
      <c r="O17" s="153"/>
      <c r="P17" s="154">
        <f t="shared" si="3"/>
        <v>413.07119999999998</v>
      </c>
      <c r="Q17" s="155">
        <f>'апр 2019'!W30</f>
        <v>348.92280000000005</v>
      </c>
      <c r="R17" s="156">
        <f t="shared" si="4"/>
        <v>761.99400000000003</v>
      </c>
    </row>
    <row r="18" spans="2:18" ht="18.600000000000001" thickBot="1">
      <c r="B18" s="144">
        <v>23</v>
      </c>
      <c r="C18" s="136">
        <v>10145</v>
      </c>
      <c r="D18" s="136">
        <v>2349</v>
      </c>
      <c r="E18" s="135" t="s">
        <v>9</v>
      </c>
      <c r="F18" s="137">
        <f>C18-'май 2018'!E32</f>
        <v>1348</v>
      </c>
      <c r="G18" s="148">
        <f>D18-'май 2018'!F32</f>
        <v>314</v>
      </c>
      <c r="H18" s="150">
        <f>'апр 2019'!E32</f>
        <v>9983</v>
      </c>
      <c r="I18" s="150">
        <f>'апр 2019'!F32</f>
        <v>2299</v>
      </c>
      <c r="J18" s="151">
        <f t="shared" si="0"/>
        <v>162</v>
      </c>
      <c r="K18" s="151">
        <f t="shared" si="0"/>
        <v>50</v>
      </c>
      <c r="L18" s="152">
        <f t="shared" si="1"/>
        <v>1001.16</v>
      </c>
      <c r="M18" s="152">
        <f t="shared" si="2"/>
        <v>114.5</v>
      </c>
      <c r="N18" s="152">
        <f t="shared" si="5"/>
        <v>1115.6599999999999</v>
      </c>
      <c r="O18" s="153"/>
      <c r="P18" s="154">
        <f t="shared" si="3"/>
        <v>1149.1297999999999</v>
      </c>
      <c r="Q18" s="155">
        <f>'апр 2019'!W32</f>
        <v>-573.97140000000013</v>
      </c>
      <c r="R18" s="154">
        <f t="shared" si="4"/>
        <v>575.1583999999998</v>
      </c>
    </row>
    <row r="19" spans="2:18" ht="18.600000000000001" thickBot="1">
      <c r="B19" s="144">
        <v>24</v>
      </c>
      <c r="C19" s="136">
        <v>1506</v>
      </c>
      <c r="D19" s="136">
        <v>459</v>
      </c>
      <c r="E19" s="135" t="s">
        <v>9</v>
      </c>
      <c r="F19" s="137">
        <f>C19-'май 2018'!E33</f>
        <v>89</v>
      </c>
      <c r="G19" s="148">
        <f>D19-'май 2018'!F33</f>
        <v>25</v>
      </c>
      <c r="H19" s="150">
        <f>'апр 2019'!E33</f>
        <v>1490</v>
      </c>
      <c r="I19" s="150">
        <f>'апр 2019'!F33</f>
        <v>454</v>
      </c>
      <c r="J19" s="151">
        <f t="shared" si="0"/>
        <v>16</v>
      </c>
      <c r="K19" s="151">
        <f t="shared" si="0"/>
        <v>5</v>
      </c>
      <c r="L19" s="152">
        <f t="shared" si="1"/>
        <v>98.88</v>
      </c>
      <c r="M19" s="152">
        <f t="shared" si="2"/>
        <v>11.45</v>
      </c>
      <c r="N19" s="152">
        <f t="shared" si="5"/>
        <v>110.33</v>
      </c>
      <c r="O19" s="153"/>
      <c r="P19" s="154">
        <f t="shared" si="3"/>
        <v>113.6399</v>
      </c>
      <c r="Q19" s="155">
        <f>'апр 2019'!W33</f>
        <v>171.4435</v>
      </c>
      <c r="R19" s="154">
        <f t="shared" si="4"/>
        <v>285.08339999999998</v>
      </c>
    </row>
    <row r="20" spans="2:18" ht="18.600000000000001" thickBot="1">
      <c r="B20" s="144">
        <v>26</v>
      </c>
      <c r="C20" s="136">
        <v>6010</v>
      </c>
      <c r="D20" s="136">
        <v>2114</v>
      </c>
      <c r="E20" s="135" t="s">
        <v>9</v>
      </c>
      <c r="F20" s="137">
        <f>C20-'май 2018'!E35</f>
        <v>836</v>
      </c>
      <c r="G20" s="148">
        <f>D20-'май 2018'!F35</f>
        <v>275</v>
      </c>
      <c r="H20" s="150">
        <f>'апр 2019'!E35</f>
        <v>5916</v>
      </c>
      <c r="I20" s="150">
        <f>'апр 2019'!F35</f>
        <v>2067</v>
      </c>
      <c r="J20" s="151">
        <f t="shared" si="0"/>
        <v>94</v>
      </c>
      <c r="K20" s="151">
        <f t="shared" si="0"/>
        <v>47</v>
      </c>
      <c r="L20" s="152">
        <f t="shared" si="1"/>
        <v>580.91999999999996</v>
      </c>
      <c r="M20" s="152">
        <f t="shared" si="2"/>
        <v>107.63</v>
      </c>
      <c r="N20" s="152">
        <f t="shared" si="5"/>
        <v>688.55</v>
      </c>
      <c r="O20" s="153"/>
      <c r="P20" s="154">
        <f t="shared" si="3"/>
        <v>709.20650000000001</v>
      </c>
      <c r="Q20" s="155">
        <f>'апр 2019'!W35</f>
        <v>-96.060200000000009</v>
      </c>
      <c r="R20" s="154">
        <f t="shared" si="4"/>
        <v>613.1463</v>
      </c>
    </row>
    <row r="21" spans="2:18" ht="18.600000000000001" thickBot="1">
      <c r="B21" s="144">
        <v>27</v>
      </c>
      <c r="C21" s="136">
        <v>9140</v>
      </c>
      <c r="D21" s="136">
        <v>3690</v>
      </c>
      <c r="E21" s="135" t="s">
        <v>9</v>
      </c>
      <c r="F21" s="137">
        <f>C21-'май 2018'!E36</f>
        <v>973</v>
      </c>
      <c r="G21" s="148">
        <f>D21-'май 2018'!F36</f>
        <v>301</v>
      </c>
      <c r="H21" s="150">
        <f>'апр 2019'!E36</f>
        <v>9057</v>
      </c>
      <c r="I21" s="150">
        <f>'апр 2019'!F36</f>
        <v>3666</v>
      </c>
      <c r="J21" s="151">
        <f t="shared" si="0"/>
        <v>83</v>
      </c>
      <c r="K21" s="151">
        <f t="shared" si="0"/>
        <v>24</v>
      </c>
      <c r="L21" s="152">
        <f t="shared" si="1"/>
        <v>512.93999999999994</v>
      </c>
      <c r="M21" s="152">
        <f t="shared" si="2"/>
        <v>54.96</v>
      </c>
      <c r="N21" s="152">
        <f t="shared" si="5"/>
        <v>567.9</v>
      </c>
      <c r="O21" s="153"/>
      <c r="P21" s="154">
        <f t="shared" si="3"/>
        <v>584.93700000000001</v>
      </c>
      <c r="Q21" s="155">
        <f>'апр 2019'!W36</f>
        <v>-31.721500000000084</v>
      </c>
      <c r="R21" s="154">
        <f t="shared" si="4"/>
        <v>553.21549999999991</v>
      </c>
    </row>
    <row r="22" spans="2:18" ht="18.600000000000001" thickBot="1">
      <c r="B22" s="144">
        <v>29</v>
      </c>
      <c r="C22" s="136">
        <v>2211</v>
      </c>
      <c r="D22" s="136">
        <v>2076</v>
      </c>
      <c r="E22" s="135" t="s">
        <v>9</v>
      </c>
      <c r="F22" s="137">
        <f>C22-'май 2018'!E38</f>
        <v>449</v>
      </c>
      <c r="G22" s="148">
        <f>D22-'май 2018'!F38</f>
        <v>404</v>
      </c>
      <c r="H22" s="150">
        <f>'апр 2019'!E38</f>
        <v>2169</v>
      </c>
      <c r="I22" s="150">
        <f>'апр 2019'!F38</f>
        <v>2051</v>
      </c>
      <c r="J22" s="151">
        <f t="shared" si="0"/>
        <v>42</v>
      </c>
      <c r="K22" s="151">
        <f t="shared" si="0"/>
        <v>25</v>
      </c>
      <c r="L22" s="152">
        <f t="shared" si="1"/>
        <v>259.56</v>
      </c>
      <c r="M22" s="152">
        <f t="shared" si="2"/>
        <v>57.25</v>
      </c>
      <c r="N22" s="152">
        <f t="shared" si="5"/>
        <v>316.81</v>
      </c>
      <c r="O22" s="153"/>
      <c r="P22" s="154">
        <f t="shared" si="3"/>
        <v>326.3143</v>
      </c>
      <c r="Q22" s="155">
        <f>'апр 2019'!W38</f>
        <v>0</v>
      </c>
      <c r="R22" s="154">
        <f t="shared" si="4"/>
        <v>326.3143</v>
      </c>
    </row>
    <row r="23" spans="2:18" ht="18.600000000000001" thickBot="1">
      <c r="B23" s="144">
        <v>30</v>
      </c>
      <c r="C23" s="136">
        <v>1156</v>
      </c>
      <c r="D23" s="136">
        <v>341</v>
      </c>
      <c r="E23" s="135" t="s">
        <v>9</v>
      </c>
      <c r="F23" s="137">
        <f>C23-'май 2018'!E40</f>
        <v>142</v>
      </c>
      <c r="G23" s="148">
        <f>D23-'май 2018'!F40</f>
        <v>27</v>
      </c>
      <c r="H23" s="150">
        <f>'апр 2019'!E39</f>
        <v>1144</v>
      </c>
      <c r="I23" s="150">
        <f>'апр 2019'!F39</f>
        <v>341</v>
      </c>
      <c r="J23" s="151">
        <f t="shared" si="0"/>
        <v>12</v>
      </c>
      <c r="K23" s="151">
        <f t="shared" si="0"/>
        <v>0</v>
      </c>
      <c r="L23" s="152">
        <f t="shared" si="1"/>
        <v>74.16</v>
      </c>
      <c r="M23" s="152">
        <f t="shared" si="2"/>
        <v>0</v>
      </c>
      <c r="N23" s="152">
        <f t="shared" si="5"/>
        <v>74.16</v>
      </c>
      <c r="O23" s="153"/>
      <c r="P23" s="154">
        <f t="shared" si="3"/>
        <v>76.384799999999998</v>
      </c>
      <c r="Q23" s="155">
        <f>'апр 2019'!W39</f>
        <v>25.461599999999997</v>
      </c>
      <c r="R23" s="156">
        <f t="shared" si="4"/>
        <v>101.84639999999999</v>
      </c>
    </row>
    <row r="24" spans="2:18" ht="18.600000000000001" thickBot="1">
      <c r="B24" s="144">
        <v>31</v>
      </c>
      <c r="C24" s="136">
        <v>1421</v>
      </c>
      <c r="D24" s="136">
        <v>533</v>
      </c>
      <c r="E24" s="135" t="s">
        <v>9</v>
      </c>
      <c r="F24" s="137">
        <f>C24-'май 2018'!E41</f>
        <v>387</v>
      </c>
      <c r="G24" s="148">
        <f>D24-'май 2018'!F41</f>
        <v>144</v>
      </c>
      <c r="H24" s="150">
        <f>'апр 2019'!E40</f>
        <v>1378</v>
      </c>
      <c r="I24" s="150">
        <f>'апр 2019'!F40</f>
        <v>517</v>
      </c>
      <c r="J24" s="151">
        <f t="shared" si="0"/>
        <v>43</v>
      </c>
      <c r="K24" s="151">
        <f t="shared" si="0"/>
        <v>16</v>
      </c>
      <c r="L24" s="152">
        <f t="shared" si="1"/>
        <v>265.74</v>
      </c>
      <c r="M24" s="152">
        <f t="shared" si="2"/>
        <v>36.64</v>
      </c>
      <c r="N24" s="152">
        <f t="shared" si="5"/>
        <v>302.38</v>
      </c>
      <c r="O24" s="153"/>
      <c r="P24" s="154">
        <f t="shared" si="3"/>
        <v>311.45139999999998</v>
      </c>
      <c r="Q24" s="155">
        <f>'апр 2019'!W40</f>
        <v>0</v>
      </c>
      <c r="R24" s="156">
        <f t="shared" si="4"/>
        <v>311.45139999999998</v>
      </c>
    </row>
    <row r="25" spans="2:18" ht="18.600000000000001" thickBot="1">
      <c r="B25" s="144">
        <v>32</v>
      </c>
      <c r="C25" s="136">
        <v>16834</v>
      </c>
      <c r="D25" s="136">
        <v>9889</v>
      </c>
      <c r="E25" s="135" t="s">
        <v>9</v>
      </c>
      <c r="F25" s="137">
        <f>C25-'май 2018'!E42</f>
        <v>2100</v>
      </c>
      <c r="G25" s="148">
        <f>D25-'май 2018'!F42</f>
        <v>1420</v>
      </c>
      <c r="H25" s="150">
        <f>'апр 2019'!E41</f>
        <v>16596</v>
      </c>
      <c r="I25" s="150">
        <f>'апр 2019'!F41</f>
        <v>9708</v>
      </c>
      <c r="J25" s="151">
        <f t="shared" si="0"/>
        <v>238</v>
      </c>
      <c r="K25" s="151">
        <f t="shared" si="0"/>
        <v>181</v>
      </c>
      <c r="L25" s="152">
        <f t="shared" si="1"/>
        <v>1470.84</v>
      </c>
      <c r="M25" s="152">
        <f t="shared" si="2"/>
        <v>414.49</v>
      </c>
      <c r="N25" s="152">
        <f t="shared" si="5"/>
        <v>1885.33</v>
      </c>
      <c r="O25" s="153"/>
      <c r="P25" s="154">
        <f t="shared" si="3"/>
        <v>1941.8898999999999</v>
      </c>
      <c r="Q25" s="155">
        <f>'апр 2019'!W41</f>
        <v>3.7999999999556167E-3</v>
      </c>
      <c r="R25" s="157">
        <f t="shared" si="4"/>
        <v>1941.8936999999999</v>
      </c>
    </row>
    <row r="26" spans="2:18" ht="18.600000000000001" thickBot="1">
      <c r="B26" s="144">
        <v>33</v>
      </c>
      <c r="C26" s="136">
        <v>21236</v>
      </c>
      <c r="D26" s="136">
        <v>11966</v>
      </c>
      <c r="E26" s="135" t="s">
        <v>9</v>
      </c>
      <c r="F26" s="137">
        <f>C26-'май 2018'!E43</f>
        <v>2764</v>
      </c>
      <c r="G26" s="148">
        <f>D26-'май 2018'!F43</f>
        <v>1717</v>
      </c>
      <c r="H26" s="150">
        <f>'апр 2019'!E42</f>
        <v>20674</v>
      </c>
      <c r="I26" s="150">
        <f>'апр 2019'!F42</f>
        <v>11493</v>
      </c>
      <c r="J26" s="151">
        <f t="shared" si="0"/>
        <v>562</v>
      </c>
      <c r="K26" s="151">
        <f t="shared" si="0"/>
        <v>473</v>
      </c>
      <c r="L26" s="152">
        <f t="shared" si="1"/>
        <v>3473.16</v>
      </c>
      <c r="M26" s="152">
        <f t="shared" si="2"/>
        <v>1083.17</v>
      </c>
      <c r="N26" s="152">
        <f t="shared" si="5"/>
        <v>4556.33</v>
      </c>
      <c r="O26" s="153"/>
      <c r="P26" s="154">
        <f t="shared" si="3"/>
        <v>4693.0199000000002</v>
      </c>
      <c r="Q26" s="155">
        <f>'апр 2019'!W42</f>
        <v>-939.63290000000006</v>
      </c>
      <c r="R26" s="154">
        <f t="shared" si="4"/>
        <v>3753.3870000000002</v>
      </c>
    </row>
    <row r="27" spans="2:18" ht="18.600000000000001" thickBot="1">
      <c r="B27" s="144">
        <v>35</v>
      </c>
      <c r="C27" s="136">
        <v>6749</v>
      </c>
      <c r="D27" s="136">
        <v>4175</v>
      </c>
      <c r="E27" s="135" t="s">
        <v>9</v>
      </c>
      <c r="F27" s="137">
        <f>C27-'май 2018'!E45</f>
        <v>1088</v>
      </c>
      <c r="G27" s="148">
        <f>D27-'май 2018'!F45</f>
        <v>511</v>
      </c>
      <c r="H27" s="150">
        <f>'апр 2019'!E44</f>
        <v>6724</v>
      </c>
      <c r="I27" s="150">
        <f>'апр 2019'!F44</f>
        <v>4165</v>
      </c>
      <c r="J27" s="151">
        <f t="shared" si="0"/>
        <v>25</v>
      </c>
      <c r="K27" s="151">
        <f t="shared" si="0"/>
        <v>10</v>
      </c>
      <c r="L27" s="152">
        <f t="shared" si="1"/>
        <v>154.5</v>
      </c>
      <c r="M27" s="152">
        <f t="shared" si="2"/>
        <v>22.9</v>
      </c>
      <c r="N27" s="152">
        <f t="shared" si="5"/>
        <v>177.4</v>
      </c>
      <c r="O27" s="153"/>
      <c r="P27" s="154">
        <f t="shared" si="3"/>
        <v>182.72200000000001</v>
      </c>
      <c r="Q27" s="155">
        <f>'апр 2019'!W44</f>
        <v>30.175100000000384</v>
      </c>
      <c r="R27" s="157">
        <f t="shared" si="4"/>
        <v>212.89710000000039</v>
      </c>
    </row>
    <row r="28" spans="2:18" ht="18.600000000000001" thickBot="1">
      <c r="B28" s="144">
        <v>37</v>
      </c>
      <c r="C28" s="136">
        <v>21250</v>
      </c>
      <c r="D28" s="136">
        <v>12896</v>
      </c>
      <c r="E28" s="135" t="s">
        <v>9</v>
      </c>
      <c r="F28" s="137">
        <f>C28-'май 2018'!E47</f>
        <v>4567</v>
      </c>
      <c r="G28" s="148">
        <f>D28-'май 2018'!F47</f>
        <v>2451</v>
      </c>
      <c r="H28" s="150">
        <f>'апр 2019'!E46</f>
        <v>21103</v>
      </c>
      <c r="I28" s="150">
        <f>'апр 2019'!F46</f>
        <v>12841</v>
      </c>
      <c r="J28" s="151">
        <f t="shared" si="0"/>
        <v>147</v>
      </c>
      <c r="K28" s="151">
        <f t="shared" si="0"/>
        <v>55</v>
      </c>
      <c r="L28" s="152">
        <f t="shared" si="1"/>
        <v>908.45999999999992</v>
      </c>
      <c r="M28" s="152">
        <f t="shared" si="2"/>
        <v>125.95</v>
      </c>
      <c r="N28" s="152">
        <f t="shared" si="5"/>
        <v>1034.4099999999999</v>
      </c>
      <c r="O28" s="153"/>
      <c r="P28" s="154">
        <f t="shared" si="3"/>
        <v>1065.4422999999999</v>
      </c>
      <c r="Q28" s="155">
        <f>'апр 2019'!W46</f>
        <v>-2.7999999983876478E-3</v>
      </c>
      <c r="R28" s="156">
        <f t="shared" si="4"/>
        <v>1065.4395000000015</v>
      </c>
    </row>
    <row r="29" spans="2:18" ht="18.600000000000001" thickBot="1">
      <c r="B29" s="144">
        <v>38</v>
      </c>
      <c r="C29" s="136">
        <v>3734</v>
      </c>
      <c r="D29" s="136">
        <v>1675</v>
      </c>
      <c r="E29" s="135" t="s">
        <v>9</v>
      </c>
      <c r="F29" s="137">
        <f>C29-'май 2018'!E48</f>
        <v>776</v>
      </c>
      <c r="G29" s="148">
        <f>D29-'май 2018'!F48</f>
        <v>357</v>
      </c>
      <c r="H29" s="150">
        <f>'апр 2019'!E47</f>
        <v>3669</v>
      </c>
      <c r="I29" s="150">
        <f>'апр 2019'!F47</f>
        <v>1655</v>
      </c>
      <c r="J29" s="151">
        <f t="shared" si="0"/>
        <v>65</v>
      </c>
      <c r="K29" s="151">
        <f t="shared" si="0"/>
        <v>20</v>
      </c>
      <c r="L29" s="152">
        <f t="shared" si="1"/>
        <v>401.7</v>
      </c>
      <c r="M29" s="152">
        <f t="shared" si="2"/>
        <v>45.8</v>
      </c>
      <c r="N29" s="152">
        <f t="shared" si="5"/>
        <v>447.5</v>
      </c>
      <c r="O29" s="153"/>
      <c r="P29" s="154">
        <f t="shared" si="3"/>
        <v>460.92500000000001</v>
      </c>
      <c r="Q29" s="155">
        <f>'апр 2019'!W47</f>
        <v>0.69939999999996871</v>
      </c>
      <c r="R29" s="156">
        <f t="shared" si="4"/>
        <v>461.62439999999998</v>
      </c>
    </row>
    <row r="30" spans="2:18" ht="18.600000000000001" thickBot="1">
      <c r="B30" s="144">
        <v>39</v>
      </c>
      <c r="C30" s="136">
        <v>13035</v>
      </c>
      <c r="D30" s="136">
        <v>6055</v>
      </c>
      <c r="E30" s="135" t="s">
        <v>9</v>
      </c>
      <c r="F30" s="137">
        <f>C30-'май 2018'!E49</f>
        <v>982</v>
      </c>
      <c r="G30" s="148">
        <f>D30-'май 2018'!F49</f>
        <v>524</v>
      </c>
      <c r="H30" s="150">
        <f>'апр 2019'!E48</f>
        <v>12905</v>
      </c>
      <c r="I30" s="150">
        <f>'апр 2019'!F48</f>
        <v>5993</v>
      </c>
      <c r="J30" s="151">
        <f t="shared" si="0"/>
        <v>130</v>
      </c>
      <c r="K30" s="151">
        <f t="shared" si="0"/>
        <v>62</v>
      </c>
      <c r="L30" s="152">
        <f t="shared" si="1"/>
        <v>803.4</v>
      </c>
      <c r="M30" s="152">
        <f t="shared" si="2"/>
        <v>141.97999999999999</v>
      </c>
      <c r="N30" s="152">
        <f t="shared" si="5"/>
        <v>945.38</v>
      </c>
      <c r="O30" s="153"/>
      <c r="P30" s="154">
        <f t="shared" si="3"/>
        <v>973.7414</v>
      </c>
      <c r="Q30" s="155">
        <f>'апр 2019'!W48</f>
        <v>-567.91290000000004</v>
      </c>
      <c r="R30" s="154">
        <f t="shared" si="4"/>
        <v>405.82849999999996</v>
      </c>
    </row>
    <row r="31" spans="2:18" ht="18.600000000000001" thickBot="1">
      <c r="B31" s="144">
        <v>40</v>
      </c>
      <c r="C31" s="136">
        <v>7139</v>
      </c>
      <c r="D31" s="136">
        <v>2949</v>
      </c>
      <c r="E31" s="135" t="s">
        <v>9</v>
      </c>
      <c r="F31" s="137">
        <f>C31-'май 2018'!E50</f>
        <v>889</v>
      </c>
      <c r="G31" s="148">
        <f>D31-'май 2018'!F50</f>
        <v>229</v>
      </c>
      <c r="H31" s="150">
        <f>'апр 2019'!E49</f>
        <v>7004</v>
      </c>
      <c r="I31" s="150">
        <f>'апр 2019'!F49</f>
        <v>2917</v>
      </c>
      <c r="J31" s="151">
        <f t="shared" si="0"/>
        <v>135</v>
      </c>
      <c r="K31" s="151">
        <f t="shared" si="0"/>
        <v>32</v>
      </c>
      <c r="L31" s="152">
        <f t="shared" si="1"/>
        <v>834.3</v>
      </c>
      <c r="M31" s="152">
        <f t="shared" si="2"/>
        <v>73.28</v>
      </c>
      <c r="N31" s="152">
        <f t="shared" si="5"/>
        <v>907.57999999999993</v>
      </c>
      <c r="O31" s="153"/>
      <c r="P31" s="154">
        <f t="shared" si="3"/>
        <v>934.80739999999992</v>
      </c>
      <c r="Q31" s="155">
        <f>'апр 2019'!W49</f>
        <v>-260.79190000000006</v>
      </c>
      <c r="R31" s="154">
        <f t="shared" si="4"/>
        <v>674.01549999999986</v>
      </c>
    </row>
    <row r="32" spans="2:18" ht="18.600000000000001" thickBot="1">
      <c r="B32" s="144">
        <v>41</v>
      </c>
      <c r="C32" s="136">
        <v>2780</v>
      </c>
      <c r="D32" s="136">
        <v>1655</v>
      </c>
      <c r="E32" s="135" t="s">
        <v>9</v>
      </c>
      <c r="F32" s="137">
        <f>C32-'май 2018'!E51</f>
        <v>379</v>
      </c>
      <c r="G32" s="148">
        <f>D32-'май 2018'!F51</f>
        <v>138</v>
      </c>
      <c r="H32" s="150">
        <f>'апр 2019'!E50</f>
        <v>2705</v>
      </c>
      <c r="I32" s="150">
        <f>'апр 2019'!F50</f>
        <v>1623</v>
      </c>
      <c r="J32" s="151">
        <f t="shared" si="0"/>
        <v>75</v>
      </c>
      <c r="K32" s="151">
        <f t="shared" si="0"/>
        <v>32</v>
      </c>
      <c r="L32" s="152">
        <f t="shared" si="1"/>
        <v>463.5</v>
      </c>
      <c r="M32" s="152">
        <f t="shared" si="2"/>
        <v>73.28</v>
      </c>
      <c r="N32" s="152">
        <f t="shared" si="5"/>
        <v>536.78</v>
      </c>
      <c r="O32" s="153"/>
      <c r="P32" s="154">
        <f t="shared" si="3"/>
        <v>552.88339999999994</v>
      </c>
      <c r="Q32" s="155">
        <f>'апр 2019'!W50</f>
        <v>237.44589999999999</v>
      </c>
      <c r="R32" s="156">
        <f t="shared" si="4"/>
        <v>790.32929999999988</v>
      </c>
    </row>
    <row r="33" spans="2:18" ht="18.600000000000001" thickBot="1">
      <c r="B33" s="144">
        <v>46</v>
      </c>
      <c r="C33" s="136">
        <v>4121</v>
      </c>
      <c r="D33" s="136">
        <v>2635</v>
      </c>
      <c r="E33" s="135" t="s">
        <v>9</v>
      </c>
      <c r="F33" s="137">
        <f>C33-'май 2018'!E56</f>
        <v>476</v>
      </c>
      <c r="G33" s="148">
        <f>D33-'май 2018'!F56</f>
        <v>312</v>
      </c>
      <c r="H33" s="150">
        <f>'апр 2019'!E55</f>
        <v>4096</v>
      </c>
      <c r="I33" s="150">
        <f>'апр 2019'!F55</f>
        <v>2626</v>
      </c>
      <c r="J33" s="151">
        <f t="shared" si="0"/>
        <v>25</v>
      </c>
      <c r="K33" s="151">
        <f t="shared" si="0"/>
        <v>9</v>
      </c>
      <c r="L33" s="152">
        <f t="shared" si="1"/>
        <v>154.5</v>
      </c>
      <c r="M33" s="152">
        <f t="shared" si="2"/>
        <v>20.61</v>
      </c>
      <c r="N33" s="152">
        <f t="shared" si="5"/>
        <v>175.11</v>
      </c>
      <c r="O33" s="153"/>
      <c r="P33" s="154">
        <f t="shared" si="3"/>
        <v>180.36330000000001</v>
      </c>
      <c r="Q33" s="155">
        <f>'апр 2019'!W55</f>
        <v>0</v>
      </c>
      <c r="R33" s="156">
        <f t="shared" si="4"/>
        <v>180.36330000000001</v>
      </c>
    </row>
    <row r="34" spans="2:18" ht="18.600000000000001" thickBot="1">
      <c r="B34" s="144">
        <v>47</v>
      </c>
      <c r="C34" s="136">
        <v>6792</v>
      </c>
      <c r="D34" s="136">
        <v>2935</v>
      </c>
      <c r="E34" s="135" t="s">
        <v>9</v>
      </c>
      <c r="F34" s="137">
        <f>C34-'май 2018'!E57</f>
        <v>631</v>
      </c>
      <c r="G34" s="148">
        <f>D34-'май 2018'!F57</f>
        <v>277</v>
      </c>
      <c r="H34" s="150">
        <f>'апр 2019'!E56</f>
        <v>6757</v>
      </c>
      <c r="I34" s="150">
        <f>'апр 2019'!F56</f>
        <v>2928</v>
      </c>
      <c r="J34" s="151">
        <f t="shared" si="0"/>
        <v>35</v>
      </c>
      <c r="K34" s="151">
        <f t="shared" si="0"/>
        <v>7</v>
      </c>
      <c r="L34" s="152">
        <f t="shared" si="1"/>
        <v>216.29999999999998</v>
      </c>
      <c r="M34" s="152">
        <f t="shared" si="2"/>
        <v>16.03</v>
      </c>
      <c r="N34" s="152">
        <f t="shared" si="5"/>
        <v>232.32999999999998</v>
      </c>
      <c r="O34" s="153"/>
      <c r="P34" s="154">
        <f t="shared" si="3"/>
        <v>239.29989999999998</v>
      </c>
      <c r="Q34" s="155">
        <f>'апр 2019'!W56</f>
        <v>0</v>
      </c>
      <c r="R34" s="156">
        <f t="shared" si="4"/>
        <v>239.29989999999998</v>
      </c>
    </row>
    <row r="35" spans="2:18" ht="18.600000000000001" thickBot="1">
      <c r="B35" s="144">
        <v>50</v>
      </c>
      <c r="C35" s="136">
        <v>3577</v>
      </c>
      <c r="D35" s="136">
        <v>2282</v>
      </c>
      <c r="E35" s="135" t="s">
        <v>9</v>
      </c>
      <c r="F35" s="137">
        <f>C35-'май 2018'!E60</f>
        <v>375</v>
      </c>
      <c r="G35" s="148">
        <f>D35-'май 2018'!F60</f>
        <v>235</v>
      </c>
      <c r="H35" s="150">
        <f>'апр 2019'!E58</f>
        <v>3503</v>
      </c>
      <c r="I35" s="150">
        <f>'апр 2019'!F58</f>
        <v>2234</v>
      </c>
      <c r="J35" s="151">
        <f t="shared" si="0"/>
        <v>74</v>
      </c>
      <c r="K35" s="151">
        <f t="shared" si="0"/>
        <v>48</v>
      </c>
      <c r="L35" s="152">
        <f t="shared" si="1"/>
        <v>457.32</v>
      </c>
      <c r="M35" s="152">
        <f t="shared" si="2"/>
        <v>109.92</v>
      </c>
      <c r="N35" s="152">
        <f t="shared" si="5"/>
        <v>567.24</v>
      </c>
      <c r="O35" s="153"/>
      <c r="P35" s="154">
        <f t="shared" ref="P35:P66" si="6">N35+N35*3%-O35</f>
        <v>584.25720000000001</v>
      </c>
      <c r="Q35" s="155">
        <f>'апр 2019'!W58</f>
        <v>50.923199999999994</v>
      </c>
      <c r="R35" s="156">
        <f t="shared" si="4"/>
        <v>635.18039999999996</v>
      </c>
    </row>
    <row r="36" spans="2:18" ht="18.600000000000001" thickBot="1">
      <c r="B36" s="144">
        <v>51</v>
      </c>
      <c r="C36" s="136">
        <v>17832</v>
      </c>
      <c r="D36" s="136">
        <v>9090</v>
      </c>
      <c r="E36" s="135" t="s">
        <v>9</v>
      </c>
      <c r="F36" s="137">
        <f>C36-'май 2018'!E61</f>
        <v>6041</v>
      </c>
      <c r="G36" s="148">
        <f>D36-'май 2018'!F61</f>
        <v>3617</v>
      </c>
      <c r="H36" s="150">
        <f>'апр 2019'!E59</f>
        <v>17401</v>
      </c>
      <c r="I36" s="150">
        <f>'апр 2019'!F59</f>
        <v>8756</v>
      </c>
      <c r="J36" s="151">
        <f t="shared" si="0"/>
        <v>431</v>
      </c>
      <c r="K36" s="151">
        <f t="shared" si="0"/>
        <v>334</v>
      </c>
      <c r="L36" s="152">
        <f t="shared" si="1"/>
        <v>2663.58</v>
      </c>
      <c r="M36" s="152">
        <f t="shared" si="2"/>
        <v>764.86</v>
      </c>
      <c r="N36" s="152">
        <f t="shared" si="5"/>
        <v>3428.44</v>
      </c>
      <c r="O36" s="153"/>
      <c r="P36" s="154">
        <f t="shared" si="6"/>
        <v>3531.2932000000001</v>
      </c>
      <c r="Q36" s="155">
        <f>'апр 2019'!W59</f>
        <v>2.8999999994994141E-3</v>
      </c>
      <c r="R36" s="156">
        <f>P36+Q36</f>
        <v>3531.2960999999996</v>
      </c>
    </row>
    <row r="37" spans="2:18" ht="18.600000000000001" thickBot="1">
      <c r="B37" s="144">
        <v>52</v>
      </c>
      <c r="C37" s="136">
        <v>4992</v>
      </c>
      <c r="D37" s="136">
        <v>2203</v>
      </c>
      <c r="E37" s="135" t="s">
        <v>9</v>
      </c>
      <c r="F37" s="137">
        <f>C37-'май 2018'!E62</f>
        <v>609</v>
      </c>
      <c r="G37" s="148">
        <f>D37-'май 2018'!F62</f>
        <v>273</v>
      </c>
      <c r="H37" s="150">
        <f>'апр 2019'!E60</f>
        <v>4894</v>
      </c>
      <c r="I37" s="150">
        <f>'апр 2019'!F60</f>
        <v>2164</v>
      </c>
      <c r="J37" s="151">
        <f t="shared" si="0"/>
        <v>98</v>
      </c>
      <c r="K37" s="151">
        <f t="shared" si="0"/>
        <v>39</v>
      </c>
      <c r="L37" s="152">
        <f t="shared" si="1"/>
        <v>605.64</v>
      </c>
      <c r="M37" s="152">
        <f t="shared" si="2"/>
        <v>89.31</v>
      </c>
      <c r="N37" s="152">
        <f t="shared" si="5"/>
        <v>694.95</v>
      </c>
      <c r="O37" s="153"/>
      <c r="P37" s="154">
        <f t="shared" si="6"/>
        <v>715.7985000000001</v>
      </c>
      <c r="Q37" s="155">
        <f>'апр 2019'!W60</f>
        <v>-564.23</v>
      </c>
      <c r="R37" s="154">
        <f t="shared" si="4"/>
        <v>151.56850000000009</v>
      </c>
    </row>
    <row r="38" spans="2:18" ht="18.600000000000001" thickBot="1">
      <c r="B38" s="144">
        <v>53</v>
      </c>
      <c r="C38" s="136">
        <v>35371</v>
      </c>
      <c r="D38" s="136">
        <v>19982</v>
      </c>
      <c r="E38" s="135" t="s">
        <v>9</v>
      </c>
      <c r="F38" s="137">
        <f>C38-'май 2018'!E63</f>
        <v>1270</v>
      </c>
      <c r="G38" s="148">
        <f>D38-'май 2018'!F63</f>
        <v>2475</v>
      </c>
      <c r="H38" s="150">
        <f>'апр 2019'!E61</f>
        <v>35181</v>
      </c>
      <c r="I38" s="150">
        <f>'апр 2019'!F61</f>
        <v>19722</v>
      </c>
      <c r="J38" s="151">
        <f t="shared" si="0"/>
        <v>190</v>
      </c>
      <c r="K38" s="151">
        <f t="shared" si="0"/>
        <v>260</v>
      </c>
      <c r="L38" s="152">
        <f t="shared" si="1"/>
        <v>1174.2</v>
      </c>
      <c r="M38" s="152">
        <f t="shared" si="2"/>
        <v>595.4</v>
      </c>
      <c r="N38" s="152">
        <f t="shared" si="5"/>
        <v>1769.6</v>
      </c>
      <c r="O38" s="153"/>
      <c r="P38" s="154">
        <f t="shared" si="6"/>
        <v>1822.6879999999999</v>
      </c>
      <c r="Q38" s="155">
        <f>'апр 2019'!W61</f>
        <v>1.8000000000029104E-3</v>
      </c>
      <c r="R38" s="156">
        <f t="shared" si="4"/>
        <v>1822.6897999999999</v>
      </c>
    </row>
    <row r="39" spans="2:18" ht="18.600000000000001" thickBot="1">
      <c r="B39" s="144">
        <v>55</v>
      </c>
      <c r="C39" s="136">
        <v>6393</v>
      </c>
      <c r="D39" s="136">
        <v>2553</v>
      </c>
      <c r="E39" s="135" t="s">
        <v>9</v>
      </c>
      <c r="F39" s="137">
        <f>C39-'май 2018'!E65</f>
        <v>1096</v>
      </c>
      <c r="G39" s="148">
        <f>D39-'май 2018'!F65</f>
        <v>548</v>
      </c>
      <c r="H39" s="150">
        <f>'апр 2019'!E63</f>
        <v>6338</v>
      </c>
      <c r="I39" s="150">
        <f>'апр 2019'!F63</f>
        <v>2531</v>
      </c>
      <c r="J39" s="151">
        <f t="shared" si="0"/>
        <v>55</v>
      </c>
      <c r="K39" s="151">
        <f t="shared" si="0"/>
        <v>22</v>
      </c>
      <c r="L39" s="152">
        <f t="shared" si="1"/>
        <v>339.9</v>
      </c>
      <c r="M39" s="152">
        <f t="shared" si="2"/>
        <v>50.38</v>
      </c>
      <c r="N39" s="152">
        <f t="shared" si="5"/>
        <v>390.28</v>
      </c>
      <c r="O39" s="153"/>
      <c r="P39" s="154">
        <f t="shared" si="6"/>
        <v>401.98839999999996</v>
      </c>
      <c r="Q39" s="155">
        <f>'апр 2019'!W63</f>
        <v>-3.0000000000427463E-3</v>
      </c>
      <c r="R39" s="156">
        <f t="shared" si="4"/>
        <v>401.98539999999991</v>
      </c>
    </row>
    <row r="40" spans="2:18" ht="18.600000000000001" thickBot="1">
      <c r="B40" s="144">
        <v>56</v>
      </c>
      <c r="C40" s="136">
        <v>15435</v>
      </c>
      <c r="D40" s="136">
        <v>7366</v>
      </c>
      <c r="E40" s="135" t="s">
        <v>9</v>
      </c>
      <c r="F40" s="137">
        <f>C40-'май 2018'!E66</f>
        <v>2373</v>
      </c>
      <c r="G40" s="148">
        <f>D40-'май 2018'!F66</f>
        <v>1191</v>
      </c>
      <c r="H40" s="150">
        <f>'апр 2019'!E64</f>
        <v>15003</v>
      </c>
      <c r="I40" s="150">
        <f>'апр 2019'!F64</f>
        <v>7085</v>
      </c>
      <c r="J40" s="151">
        <f t="shared" si="0"/>
        <v>432</v>
      </c>
      <c r="K40" s="151">
        <f t="shared" si="0"/>
        <v>281</v>
      </c>
      <c r="L40" s="152">
        <f t="shared" si="1"/>
        <v>2669.7599999999998</v>
      </c>
      <c r="M40" s="152">
        <f t="shared" si="2"/>
        <v>643.49</v>
      </c>
      <c r="N40" s="152">
        <f t="shared" si="5"/>
        <v>3313.25</v>
      </c>
      <c r="O40" s="153"/>
      <c r="P40" s="154">
        <f t="shared" si="6"/>
        <v>3412.6475</v>
      </c>
      <c r="Q40" s="155">
        <f>'апр 2019'!W64</f>
        <v>2.3999999998522981E-3</v>
      </c>
      <c r="R40" s="156">
        <f t="shared" si="4"/>
        <v>3412.6498999999999</v>
      </c>
    </row>
    <row r="41" spans="2:18" ht="18.600000000000001" thickBot="1">
      <c r="B41" s="144">
        <v>58</v>
      </c>
      <c r="C41" s="136">
        <v>894</v>
      </c>
      <c r="D41" s="136">
        <v>562</v>
      </c>
      <c r="E41" s="135" t="s">
        <v>9</v>
      </c>
      <c r="F41" s="137">
        <f>C41-'май 2018'!E68</f>
        <v>122</v>
      </c>
      <c r="G41" s="148">
        <f>D41-'май 2018'!F68</f>
        <v>84</v>
      </c>
      <c r="H41" s="150">
        <f>'апр 2019'!E66</f>
        <v>878</v>
      </c>
      <c r="I41" s="150">
        <f>'апр 2019'!F66</f>
        <v>553</v>
      </c>
      <c r="J41" s="151">
        <f t="shared" si="0"/>
        <v>16</v>
      </c>
      <c r="K41" s="151">
        <f t="shared" si="0"/>
        <v>9</v>
      </c>
      <c r="L41" s="152">
        <f t="shared" si="1"/>
        <v>98.88</v>
      </c>
      <c r="M41" s="152">
        <f t="shared" si="2"/>
        <v>20.61</v>
      </c>
      <c r="N41" s="152">
        <f t="shared" si="5"/>
        <v>119.49</v>
      </c>
      <c r="O41" s="153"/>
      <c r="P41" s="154">
        <f t="shared" si="6"/>
        <v>123.07469999999999</v>
      </c>
      <c r="Q41" s="155">
        <f>'апр 2019'!W66</f>
        <v>426.23460000000006</v>
      </c>
      <c r="R41" s="156">
        <f t="shared" si="4"/>
        <v>549.30930000000001</v>
      </c>
    </row>
    <row r="42" spans="2:18" ht="18.600000000000001" thickBot="1">
      <c r="B42" s="144">
        <v>60</v>
      </c>
      <c r="C42" s="136">
        <v>1006</v>
      </c>
      <c r="D42" s="136">
        <v>318</v>
      </c>
      <c r="E42" s="135" t="s">
        <v>9</v>
      </c>
      <c r="F42" s="137">
        <f>C42-'май 2018'!E70</f>
        <v>79</v>
      </c>
      <c r="G42" s="148">
        <f>D42-'май 2018'!F70</f>
        <v>0</v>
      </c>
      <c r="H42" s="150">
        <f>'апр 2019'!E68</f>
        <v>1004</v>
      </c>
      <c r="I42" s="150">
        <f>'апр 2019'!F68</f>
        <v>318</v>
      </c>
      <c r="J42" s="151">
        <f t="shared" si="0"/>
        <v>2</v>
      </c>
      <c r="K42" s="151">
        <f t="shared" si="0"/>
        <v>0</v>
      </c>
      <c r="L42" s="152">
        <f t="shared" si="1"/>
        <v>12.36</v>
      </c>
      <c r="M42" s="152">
        <f t="shared" si="2"/>
        <v>0</v>
      </c>
      <c r="N42" s="152">
        <f t="shared" si="5"/>
        <v>12.36</v>
      </c>
      <c r="O42" s="153"/>
      <c r="P42" s="154">
        <f t="shared" si="6"/>
        <v>12.730799999999999</v>
      </c>
      <c r="Q42" s="155">
        <f>'апр 2019'!W68</f>
        <v>481.09240000000005</v>
      </c>
      <c r="R42" s="156">
        <f t="shared" si="4"/>
        <v>493.82320000000004</v>
      </c>
    </row>
    <row r="43" spans="2:18" ht="18.600000000000001" thickBot="1">
      <c r="B43" s="144" t="s">
        <v>15</v>
      </c>
      <c r="C43" s="136">
        <v>2334</v>
      </c>
      <c r="D43" s="136">
        <v>675</v>
      </c>
      <c r="E43" s="135" t="s">
        <v>9</v>
      </c>
      <c r="F43" s="137">
        <f>C43-'май 2018'!E71</f>
        <v>321</v>
      </c>
      <c r="G43" s="148">
        <f>D43-'май 2018'!F71</f>
        <v>116</v>
      </c>
      <c r="H43" s="150">
        <f>'апр 2019'!E69</f>
        <v>2265</v>
      </c>
      <c r="I43" s="150">
        <f>'апр 2019'!F69</f>
        <v>649</v>
      </c>
      <c r="J43" s="151">
        <f t="shared" ref="J43:K54" si="7">C43-H43</f>
        <v>69</v>
      </c>
      <c r="K43" s="151">
        <f t="shared" si="7"/>
        <v>26</v>
      </c>
      <c r="L43" s="152">
        <f t="shared" si="1"/>
        <v>426.41999999999996</v>
      </c>
      <c r="M43" s="152">
        <f t="shared" si="2"/>
        <v>59.54</v>
      </c>
      <c r="N43" s="152">
        <f t="shared" si="5"/>
        <v>485.96</v>
      </c>
      <c r="O43" s="153"/>
      <c r="P43" s="154">
        <f t="shared" si="6"/>
        <v>500.53879999999998</v>
      </c>
      <c r="Q43" s="155">
        <f>'апр 2019'!W69</f>
        <v>907.18280000000004</v>
      </c>
      <c r="R43" s="156">
        <f t="shared" si="4"/>
        <v>1407.7216000000001</v>
      </c>
    </row>
    <row r="44" spans="2:18" ht="18.600000000000001" thickBot="1">
      <c r="B44" s="144">
        <v>61</v>
      </c>
      <c r="C44" s="136">
        <v>1815</v>
      </c>
      <c r="D44" s="136">
        <v>547</v>
      </c>
      <c r="E44" s="135" t="s">
        <v>9</v>
      </c>
      <c r="F44" s="137">
        <f>C44-'май 2018'!E72</f>
        <v>233</v>
      </c>
      <c r="G44" s="148">
        <f>D44-'май 2018'!F72</f>
        <v>61</v>
      </c>
      <c r="H44" s="150">
        <f>'апр 2019'!E70</f>
        <v>1765</v>
      </c>
      <c r="I44" s="150">
        <f>'апр 2019'!F70</f>
        <v>528</v>
      </c>
      <c r="J44" s="151">
        <f t="shared" si="7"/>
        <v>50</v>
      </c>
      <c r="K44" s="151">
        <f t="shared" si="7"/>
        <v>19</v>
      </c>
      <c r="L44" s="152">
        <f t="shared" si="1"/>
        <v>309</v>
      </c>
      <c r="M44" s="152">
        <f t="shared" si="2"/>
        <v>43.51</v>
      </c>
      <c r="N44" s="152">
        <f t="shared" si="5"/>
        <v>352.51</v>
      </c>
      <c r="O44" s="153"/>
      <c r="P44" s="154">
        <f t="shared" si="6"/>
        <v>363.08529999999996</v>
      </c>
      <c r="Q44" s="155">
        <f>'апр 2019'!W70</f>
        <v>38.19700000000006</v>
      </c>
      <c r="R44" s="154">
        <f t="shared" si="4"/>
        <v>401.28230000000002</v>
      </c>
    </row>
    <row r="45" spans="2:18" ht="18.600000000000001" thickBot="1">
      <c r="B45" s="144">
        <v>62</v>
      </c>
      <c r="C45" s="136">
        <v>15584</v>
      </c>
      <c r="D45" s="136">
        <v>9419</v>
      </c>
      <c r="E45" s="135" t="s">
        <v>16</v>
      </c>
      <c r="F45" s="137">
        <f>C45-'май 2018'!E73</f>
        <v>2077</v>
      </c>
      <c r="G45" s="148">
        <f>D45-'май 2018'!F73</f>
        <v>1466</v>
      </c>
      <c r="H45" s="150">
        <f>'апр 2019'!E71</f>
        <v>15388</v>
      </c>
      <c r="I45" s="150">
        <f>'апр 2019'!F71</f>
        <v>9170</v>
      </c>
      <c r="J45" s="151">
        <f t="shared" si="7"/>
        <v>196</v>
      </c>
      <c r="K45" s="151">
        <f t="shared" si="7"/>
        <v>249</v>
      </c>
      <c r="L45" s="152">
        <f t="shared" si="1"/>
        <v>1211.28</v>
      </c>
      <c r="M45" s="152">
        <f t="shared" si="2"/>
        <v>570.21</v>
      </c>
      <c r="N45" s="152">
        <f t="shared" si="5"/>
        <v>1781.49</v>
      </c>
      <c r="O45" s="153"/>
      <c r="P45" s="154">
        <f t="shared" si="6"/>
        <v>1834.9347</v>
      </c>
      <c r="Q45" s="155">
        <f>'апр 2019'!W71</f>
        <v>4.4000000002597517E-3</v>
      </c>
      <c r="R45" s="156">
        <f t="shared" si="4"/>
        <v>1834.9391000000003</v>
      </c>
    </row>
    <row r="46" spans="2:18" ht="18.600000000000001" thickBot="1">
      <c r="B46" s="144" t="s">
        <v>17</v>
      </c>
      <c r="C46" s="136">
        <v>6356</v>
      </c>
      <c r="D46" s="136">
        <v>1521</v>
      </c>
      <c r="E46" s="135" t="s">
        <v>9</v>
      </c>
      <c r="F46" s="137">
        <f>C46-'май 2018'!E74</f>
        <v>4860</v>
      </c>
      <c r="G46" s="148">
        <f>D46-'май 2018'!F74</f>
        <v>905</v>
      </c>
      <c r="H46" s="150">
        <f>'апр 2019'!E72</f>
        <v>6197</v>
      </c>
      <c r="I46" s="150">
        <f>'апр 2019'!F72</f>
        <v>1492</v>
      </c>
      <c r="J46" s="151">
        <f t="shared" si="7"/>
        <v>159</v>
      </c>
      <c r="K46" s="151">
        <f t="shared" si="7"/>
        <v>29</v>
      </c>
      <c r="L46" s="152">
        <f t="shared" ref="L46:L92" si="8">J46*6.18</f>
        <v>982.62</v>
      </c>
      <c r="M46" s="152">
        <f t="shared" ref="M46:M92" si="9">K46*2.29</f>
        <v>66.41</v>
      </c>
      <c r="N46" s="152">
        <f t="shared" si="5"/>
        <v>1049.03</v>
      </c>
      <c r="O46" s="153"/>
      <c r="P46" s="154">
        <f t="shared" si="6"/>
        <v>1080.5009</v>
      </c>
      <c r="Q46" s="155">
        <f>'апр 2019'!W72</f>
        <v>-34.019399999999905</v>
      </c>
      <c r="R46" s="154">
        <f t="shared" si="4"/>
        <v>1046.4815000000001</v>
      </c>
    </row>
    <row r="47" spans="2:18" ht="18.600000000000001" thickBot="1">
      <c r="B47" s="145">
        <v>64</v>
      </c>
      <c r="C47" s="136">
        <v>10016</v>
      </c>
      <c r="D47" s="136">
        <v>5715</v>
      </c>
      <c r="E47" s="135" t="s">
        <v>9</v>
      </c>
      <c r="F47" s="137">
        <f>C47-'май 2018'!E76</f>
        <v>53</v>
      </c>
      <c r="G47" s="148">
        <f>D47-'май 2018'!F76</f>
        <v>4</v>
      </c>
      <c r="H47" s="150">
        <f>'апр 2019'!E74</f>
        <v>10014</v>
      </c>
      <c r="I47" s="150">
        <f>'апр 2019'!F74</f>
        <v>5715</v>
      </c>
      <c r="J47" s="151">
        <f t="shared" si="7"/>
        <v>2</v>
      </c>
      <c r="K47" s="151">
        <f t="shared" si="7"/>
        <v>0</v>
      </c>
      <c r="L47" s="152">
        <f t="shared" si="8"/>
        <v>12.36</v>
      </c>
      <c r="M47" s="152">
        <f t="shared" si="9"/>
        <v>0</v>
      </c>
      <c r="N47" s="152">
        <f t="shared" si="5"/>
        <v>12.36</v>
      </c>
      <c r="O47" s="153"/>
      <c r="P47" s="154">
        <f t="shared" si="6"/>
        <v>12.730799999999999</v>
      </c>
      <c r="Q47" s="155">
        <f>'апр 2019'!W74</f>
        <v>168.59039999999999</v>
      </c>
      <c r="R47" s="154">
        <f t="shared" ref="R47:R93" si="10">P47+Q47</f>
        <v>181.32119999999998</v>
      </c>
    </row>
    <row r="48" spans="2:18" ht="18.600000000000001" thickBot="1">
      <c r="B48" s="144">
        <v>65</v>
      </c>
      <c r="C48" s="136">
        <v>8921</v>
      </c>
      <c r="D48" s="136">
        <v>4566</v>
      </c>
      <c r="E48" s="135" t="s">
        <v>9</v>
      </c>
      <c r="F48" s="137">
        <f>C48-'май 2018'!E77</f>
        <v>1151</v>
      </c>
      <c r="G48" s="148">
        <f>D48-'май 2018'!F77</f>
        <v>767</v>
      </c>
      <c r="H48" s="150">
        <f>'апр 2019'!E75</f>
        <v>8751</v>
      </c>
      <c r="I48" s="150">
        <f>'апр 2019'!F75</f>
        <v>4456</v>
      </c>
      <c r="J48" s="151">
        <f t="shared" si="7"/>
        <v>170</v>
      </c>
      <c r="K48" s="151">
        <f t="shared" si="7"/>
        <v>110</v>
      </c>
      <c r="L48" s="152">
        <f t="shared" si="8"/>
        <v>1050.5999999999999</v>
      </c>
      <c r="M48" s="152">
        <f t="shared" si="9"/>
        <v>251.9</v>
      </c>
      <c r="N48" s="152">
        <f t="shared" ref="N48:N94" si="11">L48+M48</f>
        <v>1302.5</v>
      </c>
      <c r="O48" s="153"/>
      <c r="P48" s="154">
        <f t="shared" si="6"/>
        <v>1341.575</v>
      </c>
      <c r="Q48" s="155">
        <f>'апр 2019'!W75</f>
        <v>-780.83580000000006</v>
      </c>
      <c r="R48" s="154">
        <f t="shared" si="10"/>
        <v>560.73919999999998</v>
      </c>
    </row>
    <row r="49" spans="2:18" ht="18.600000000000001" thickBot="1">
      <c r="B49" s="144">
        <v>67</v>
      </c>
      <c r="C49" s="136">
        <v>1646</v>
      </c>
      <c r="D49" s="136">
        <v>616</v>
      </c>
      <c r="E49" s="135" t="s">
        <v>9</v>
      </c>
      <c r="F49" s="137">
        <f>C49-'май 2018'!E79</f>
        <v>280</v>
      </c>
      <c r="G49" s="148">
        <f>D49-'май 2018'!F79</f>
        <v>137</v>
      </c>
      <c r="H49" s="150">
        <f>'апр 2019'!E77</f>
        <v>1601</v>
      </c>
      <c r="I49" s="150">
        <f>'апр 2019'!F77</f>
        <v>589</v>
      </c>
      <c r="J49" s="151">
        <f t="shared" si="7"/>
        <v>45</v>
      </c>
      <c r="K49" s="151">
        <f t="shared" si="7"/>
        <v>27</v>
      </c>
      <c r="L49" s="152">
        <f t="shared" si="8"/>
        <v>278.09999999999997</v>
      </c>
      <c r="M49" s="152">
        <f t="shared" si="9"/>
        <v>61.83</v>
      </c>
      <c r="N49" s="152">
        <f t="shared" si="11"/>
        <v>339.92999999999995</v>
      </c>
      <c r="O49" s="153"/>
      <c r="P49" s="154">
        <f t="shared" si="6"/>
        <v>350.12789999999995</v>
      </c>
      <c r="Q49" s="155">
        <f>'апр 2019'!W77</f>
        <v>-0.44089999999999918</v>
      </c>
      <c r="R49" s="154">
        <f t="shared" si="10"/>
        <v>349.68699999999995</v>
      </c>
    </row>
    <row r="50" spans="2:18" ht="18.600000000000001" thickBot="1">
      <c r="B50" s="144">
        <v>68</v>
      </c>
      <c r="C50" s="136">
        <v>1166</v>
      </c>
      <c r="D50" s="136">
        <v>452</v>
      </c>
      <c r="E50" s="135" t="s">
        <v>9</v>
      </c>
      <c r="F50" s="137">
        <f>C50-'май 2018'!E80</f>
        <v>165</v>
      </c>
      <c r="G50" s="148">
        <f>D50-'май 2018'!F80</f>
        <v>56</v>
      </c>
      <c r="H50" s="150">
        <f>'апр 2019'!E78</f>
        <v>1146</v>
      </c>
      <c r="I50" s="150">
        <f>'апр 2019'!F78</f>
        <v>448</v>
      </c>
      <c r="J50" s="151">
        <f t="shared" si="7"/>
        <v>20</v>
      </c>
      <c r="K50" s="151">
        <f t="shared" si="7"/>
        <v>4</v>
      </c>
      <c r="L50" s="152">
        <f t="shared" si="8"/>
        <v>123.6</v>
      </c>
      <c r="M50" s="152">
        <f t="shared" si="9"/>
        <v>9.16</v>
      </c>
      <c r="N50" s="152">
        <f t="shared" si="11"/>
        <v>132.76</v>
      </c>
      <c r="O50" s="153"/>
      <c r="P50" s="154">
        <f t="shared" si="6"/>
        <v>136.74279999999999</v>
      </c>
      <c r="Q50" s="155">
        <f>'апр 2019'!W78</f>
        <v>238.51709999999997</v>
      </c>
      <c r="R50" s="154">
        <f t="shared" si="10"/>
        <v>375.25989999999996</v>
      </c>
    </row>
    <row r="51" spans="2:18" ht="18.600000000000001" thickBot="1">
      <c r="B51" s="144">
        <v>70</v>
      </c>
      <c r="C51" s="136">
        <v>17209</v>
      </c>
      <c r="D51" s="136">
        <v>8280</v>
      </c>
      <c r="E51" s="135" t="s">
        <v>9</v>
      </c>
      <c r="F51" s="137">
        <f>C51-'май 2018'!E82</f>
        <v>2589</v>
      </c>
      <c r="G51" s="148">
        <f>D51-'май 2018'!F82</f>
        <v>1242</v>
      </c>
      <c r="H51" s="150">
        <f>'апр 2019'!E80</f>
        <v>16928</v>
      </c>
      <c r="I51" s="150">
        <f>'апр 2019'!F80</f>
        <v>8109</v>
      </c>
      <c r="J51" s="151">
        <f t="shared" si="7"/>
        <v>281</v>
      </c>
      <c r="K51" s="151">
        <f t="shared" si="7"/>
        <v>171</v>
      </c>
      <c r="L51" s="152">
        <f t="shared" si="8"/>
        <v>1736.58</v>
      </c>
      <c r="M51" s="152">
        <f t="shared" si="9"/>
        <v>391.59000000000003</v>
      </c>
      <c r="N51" s="152">
        <f t="shared" si="11"/>
        <v>2128.17</v>
      </c>
      <c r="O51" s="153"/>
      <c r="P51" s="154">
        <f t="shared" si="6"/>
        <v>2192.0151000000001</v>
      </c>
      <c r="Q51" s="155">
        <f>'апр 2019'!W80</f>
        <v>-304.45940000000064</v>
      </c>
      <c r="R51" s="157">
        <f>P51+Q51</f>
        <v>1887.5556999999994</v>
      </c>
    </row>
    <row r="52" spans="2:18" ht="18.600000000000001" thickBot="1">
      <c r="B52" s="144">
        <v>71</v>
      </c>
      <c r="C52" s="136">
        <v>20223</v>
      </c>
      <c r="D52" s="136">
        <v>11634</v>
      </c>
      <c r="E52" s="135" t="s">
        <v>9</v>
      </c>
      <c r="F52" s="137">
        <f>C52-'май 2018'!E83</f>
        <v>7068</v>
      </c>
      <c r="G52" s="148">
        <f>D52-'май 2018'!F83</f>
        <v>4159</v>
      </c>
      <c r="H52" s="150">
        <f>'апр 2019'!E81</f>
        <v>19992</v>
      </c>
      <c r="I52" s="150">
        <f>'апр 2019'!F81</f>
        <v>11540</v>
      </c>
      <c r="J52" s="151">
        <f t="shared" si="7"/>
        <v>231</v>
      </c>
      <c r="K52" s="151">
        <f t="shared" si="7"/>
        <v>94</v>
      </c>
      <c r="L52" s="152">
        <f t="shared" si="8"/>
        <v>1427.58</v>
      </c>
      <c r="M52" s="152">
        <f t="shared" si="9"/>
        <v>215.26</v>
      </c>
      <c r="N52" s="152">
        <f t="shared" si="11"/>
        <v>1642.84</v>
      </c>
      <c r="O52" s="153"/>
      <c r="P52" s="154">
        <f t="shared" si="6"/>
        <v>1692.1251999999999</v>
      </c>
      <c r="Q52" s="155">
        <f>'апр 2019'!W81</f>
        <v>-3.200000000106229E-3</v>
      </c>
      <c r="R52" s="156">
        <f>P52+Q52</f>
        <v>1692.1219999999998</v>
      </c>
    </row>
    <row r="53" spans="2:18" ht="18.600000000000001" thickBot="1">
      <c r="B53" s="144">
        <v>72</v>
      </c>
      <c r="C53" s="136">
        <v>2382</v>
      </c>
      <c r="D53" s="136">
        <v>983</v>
      </c>
      <c r="E53" s="135" t="s">
        <v>9</v>
      </c>
      <c r="F53" s="137">
        <f>C53-'май 2018'!E84</f>
        <v>352</v>
      </c>
      <c r="G53" s="148">
        <f>D53-'май 2018'!F84</f>
        <v>149</v>
      </c>
      <c r="H53" s="150">
        <f>'апр 2019'!E82</f>
        <v>2343</v>
      </c>
      <c r="I53" s="150">
        <f>'апр 2019'!F82</f>
        <v>969</v>
      </c>
      <c r="J53" s="151">
        <f t="shared" si="7"/>
        <v>39</v>
      </c>
      <c r="K53" s="151">
        <f t="shared" si="7"/>
        <v>14</v>
      </c>
      <c r="L53" s="152">
        <f t="shared" si="8"/>
        <v>241.01999999999998</v>
      </c>
      <c r="M53" s="152">
        <f t="shared" si="9"/>
        <v>32.06</v>
      </c>
      <c r="N53" s="152">
        <f t="shared" si="11"/>
        <v>273.08</v>
      </c>
      <c r="O53" s="153"/>
      <c r="P53" s="154">
        <f t="shared" si="6"/>
        <v>281.2724</v>
      </c>
      <c r="Q53" s="155">
        <f>'апр 2019'!W82</f>
        <v>-46.251900000000006</v>
      </c>
      <c r="R53" s="154">
        <f t="shared" si="10"/>
        <v>235.0205</v>
      </c>
    </row>
    <row r="54" spans="2:18" ht="18.600000000000001" thickBot="1">
      <c r="B54" s="144">
        <v>74</v>
      </c>
      <c r="C54" s="136">
        <v>3513</v>
      </c>
      <c r="D54" s="136">
        <v>784</v>
      </c>
      <c r="E54" s="135" t="s">
        <v>9</v>
      </c>
      <c r="F54" s="137">
        <f>C54-'май 2018'!E86</f>
        <v>570</v>
      </c>
      <c r="G54" s="148">
        <f>D54-'май 2018'!F86</f>
        <v>89</v>
      </c>
      <c r="H54" s="150">
        <f>'апр 2019'!E84</f>
        <v>3462</v>
      </c>
      <c r="I54" s="150">
        <f>'апр 2019'!F84</f>
        <v>775</v>
      </c>
      <c r="J54" s="151">
        <f t="shared" si="7"/>
        <v>51</v>
      </c>
      <c r="K54" s="151">
        <f t="shared" si="7"/>
        <v>9</v>
      </c>
      <c r="L54" s="152">
        <f t="shared" si="8"/>
        <v>315.18</v>
      </c>
      <c r="M54" s="152">
        <f t="shared" si="9"/>
        <v>20.61</v>
      </c>
      <c r="N54" s="152">
        <f t="shared" si="11"/>
        <v>335.79</v>
      </c>
      <c r="O54" s="153"/>
      <c r="P54" s="154">
        <f t="shared" si="6"/>
        <v>345.86369999999999</v>
      </c>
      <c r="Q54" s="155">
        <f>'апр 2019'!W84</f>
        <v>151.8426</v>
      </c>
      <c r="R54" s="156">
        <f t="shared" si="10"/>
        <v>497.7063</v>
      </c>
    </row>
    <row r="55" spans="2:18" ht="18.600000000000001" thickBot="1">
      <c r="B55" s="144">
        <v>75</v>
      </c>
      <c r="C55" s="136">
        <v>6956</v>
      </c>
      <c r="D55" s="136">
        <v>4074</v>
      </c>
      <c r="E55" s="135" t="s">
        <v>9</v>
      </c>
      <c r="F55" s="137">
        <f>C55-'май 2018'!E87</f>
        <v>996</v>
      </c>
      <c r="G55" s="148">
        <f>D55-'май 2018'!F87</f>
        <v>619</v>
      </c>
      <c r="H55" s="150">
        <f>'апр 2019'!E85</f>
        <v>6869</v>
      </c>
      <c r="I55" s="150">
        <f>'апр 2019'!F85</f>
        <v>4028</v>
      </c>
      <c r="J55" s="151">
        <f t="shared" ref="J55:K75" si="12">C55-H55</f>
        <v>87</v>
      </c>
      <c r="K55" s="151">
        <f t="shared" si="12"/>
        <v>46</v>
      </c>
      <c r="L55" s="152">
        <f t="shared" si="8"/>
        <v>537.66</v>
      </c>
      <c r="M55" s="152">
        <f t="shared" si="9"/>
        <v>105.34</v>
      </c>
      <c r="N55" s="152">
        <f t="shared" si="11"/>
        <v>643</v>
      </c>
      <c r="O55" s="153"/>
      <c r="P55" s="154">
        <f t="shared" si="6"/>
        <v>662.29</v>
      </c>
      <c r="Q55" s="155">
        <f>'апр 2019'!W85</f>
        <v>-1.00000000009004E-3</v>
      </c>
      <c r="R55" s="154">
        <f t="shared" si="10"/>
        <v>662.28899999999987</v>
      </c>
    </row>
    <row r="56" spans="2:18" ht="18.600000000000001" thickBot="1">
      <c r="B56" s="144">
        <v>76</v>
      </c>
      <c r="C56" s="136">
        <v>2060</v>
      </c>
      <c r="D56" s="136">
        <v>1227</v>
      </c>
      <c r="E56" s="135" t="s">
        <v>9</v>
      </c>
      <c r="F56" s="137">
        <f>C56-'май 2018'!E88</f>
        <v>223</v>
      </c>
      <c r="G56" s="148">
        <f>D56-'май 2018'!F88</f>
        <v>118</v>
      </c>
      <c r="H56" s="150">
        <f>'апр 2019'!E86</f>
        <v>2030</v>
      </c>
      <c r="I56" s="150">
        <f>'апр 2019'!F86</f>
        <v>1210</v>
      </c>
      <c r="J56" s="151">
        <f t="shared" si="12"/>
        <v>30</v>
      </c>
      <c r="K56" s="151">
        <f t="shared" si="12"/>
        <v>17</v>
      </c>
      <c r="L56" s="152">
        <f t="shared" si="8"/>
        <v>185.39999999999998</v>
      </c>
      <c r="M56" s="152">
        <f t="shared" si="9"/>
        <v>38.93</v>
      </c>
      <c r="N56" s="152">
        <f t="shared" si="11"/>
        <v>224.32999999999998</v>
      </c>
      <c r="O56" s="153"/>
      <c r="P56" s="154">
        <f t="shared" si="6"/>
        <v>231.05989999999997</v>
      </c>
      <c r="Q56" s="155">
        <f>'апр 2019'!W86</f>
        <v>99.013899999999992</v>
      </c>
      <c r="R56" s="156">
        <f t="shared" si="10"/>
        <v>330.07379999999995</v>
      </c>
    </row>
    <row r="57" spans="2:18" ht="18.600000000000001" thickBot="1">
      <c r="B57" s="144">
        <v>77</v>
      </c>
      <c r="C57" s="136">
        <v>14510</v>
      </c>
      <c r="D57" s="136">
        <v>9849</v>
      </c>
      <c r="E57" s="135" t="s">
        <v>9</v>
      </c>
      <c r="F57" s="137">
        <f>C57-'май 2018'!E89</f>
        <v>1422</v>
      </c>
      <c r="G57" s="148">
        <f>D57-'май 2018'!F89</f>
        <v>960</v>
      </c>
      <c r="H57" s="150">
        <f>'апр 2019'!E87</f>
        <v>14133</v>
      </c>
      <c r="I57" s="150">
        <f>'апр 2019'!F87</f>
        <v>9598</v>
      </c>
      <c r="J57" s="151">
        <f t="shared" si="12"/>
        <v>377</v>
      </c>
      <c r="K57" s="151">
        <f t="shared" si="12"/>
        <v>251</v>
      </c>
      <c r="L57" s="152">
        <f t="shared" si="8"/>
        <v>2329.8599999999997</v>
      </c>
      <c r="M57" s="152">
        <f t="shared" si="9"/>
        <v>574.79</v>
      </c>
      <c r="N57" s="152">
        <f t="shared" si="11"/>
        <v>2904.6499999999996</v>
      </c>
      <c r="O57" s="153"/>
      <c r="P57" s="154">
        <f t="shared" si="6"/>
        <v>2991.7894999999994</v>
      </c>
      <c r="Q57" s="155">
        <f>'апр 2019'!W87</f>
        <v>8643.5231000000003</v>
      </c>
      <c r="R57" s="157">
        <f t="shared" si="10"/>
        <v>11635.312599999999</v>
      </c>
    </row>
    <row r="58" spans="2:18" ht="18.600000000000001" thickBot="1">
      <c r="B58" s="144">
        <v>78</v>
      </c>
      <c r="C58" s="136">
        <v>2344</v>
      </c>
      <c r="D58" s="136">
        <v>1028</v>
      </c>
      <c r="E58" s="135" t="s">
        <v>16</v>
      </c>
      <c r="F58" s="137">
        <f>C58-'май 2018'!E90</f>
        <v>211</v>
      </c>
      <c r="G58" s="148">
        <f>D58-'май 2018'!F90</f>
        <v>169</v>
      </c>
      <c r="H58" s="150">
        <f>'апр 2019'!E88</f>
        <v>2344</v>
      </c>
      <c r="I58" s="150">
        <f>'апр 2019'!F88</f>
        <v>1028</v>
      </c>
      <c r="J58" s="151">
        <f t="shared" si="12"/>
        <v>0</v>
      </c>
      <c r="K58" s="151">
        <f t="shared" si="12"/>
        <v>0</v>
      </c>
      <c r="L58" s="152">
        <f t="shared" si="8"/>
        <v>0</v>
      </c>
      <c r="M58" s="152">
        <f t="shared" si="9"/>
        <v>0</v>
      </c>
      <c r="N58" s="152">
        <f t="shared" si="11"/>
        <v>0</v>
      </c>
      <c r="O58" s="153"/>
      <c r="P58" s="154">
        <f t="shared" si="6"/>
        <v>0</v>
      </c>
      <c r="Q58" s="155">
        <f>'апр 2019'!W88</f>
        <v>3219.1516999999999</v>
      </c>
      <c r="R58" s="157">
        <f t="shared" si="10"/>
        <v>3219.1516999999999</v>
      </c>
    </row>
    <row r="59" spans="2:18" ht="18.600000000000001" thickBot="1">
      <c r="B59" s="144">
        <v>79</v>
      </c>
      <c r="C59" s="136">
        <v>24491</v>
      </c>
      <c r="D59" s="136">
        <v>16750</v>
      </c>
      <c r="E59" s="135" t="s">
        <v>9</v>
      </c>
      <c r="F59" s="137">
        <f>C59-'май 2018'!E91</f>
        <v>2141</v>
      </c>
      <c r="G59" s="148">
        <f>D59-'май 2018'!F91</f>
        <v>1503</v>
      </c>
      <c r="H59" s="150">
        <f>'апр 2019'!E89</f>
        <v>24393</v>
      </c>
      <c r="I59" s="150">
        <f>'апр 2019'!F89</f>
        <v>16655</v>
      </c>
      <c r="J59" s="151">
        <f t="shared" si="12"/>
        <v>98</v>
      </c>
      <c r="K59" s="151">
        <f t="shared" si="12"/>
        <v>95</v>
      </c>
      <c r="L59" s="152">
        <f t="shared" si="8"/>
        <v>605.64</v>
      </c>
      <c r="M59" s="152">
        <f t="shared" si="9"/>
        <v>217.55</v>
      </c>
      <c r="N59" s="152">
        <f t="shared" si="11"/>
        <v>823.19</v>
      </c>
      <c r="O59" s="153"/>
      <c r="P59" s="154">
        <f t="shared" si="6"/>
        <v>847.88570000000004</v>
      </c>
      <c r="Q59" s="155">
        <f>'апр 2019'!W89</f>
        <v>3.0000000003838068E-4</v>
      </c>
      <c r="R59" s="156">
        <f t="shared" si="10"/>
        <v>847.88600000000008</v>
      </c>
    </row>
    <row r="60" spans="2:18" ht="18.600000000000001" thickBot="1">
      <c r="B60" s="144">
        <v>81</v>
      </c>
      <c r="C60" s="136">
        <v>1313</v>
      </c>
      <c r="D60" s="136">
        <v>266</v>
      </c>
      <c r="E60" s="135" t="s">
        <v>9</v>
      </c>
      <c r="F60" s="137">
        <f>C60-'май 2018'!E93</f>
        <v>184</v>
      </c>
      <c r="G60" s="148">
        <f>D60-'май 2018'!F93</f>
        <v>34</v>
      </c>
      <c r="H60" s="150">
        <f>'апр 2019'!E91</f>
        <v>1281</v>
      </c>
      <c r="I60" s="150">
        <f>'апр 2019'!F91</f>
        <v>261</v>
      </c>
      <c r="J60" s="151">
        <f t="shared" si="12"/>
        <v>32</v>
      </c>
      <c r="K60" s="151">
        <f t="shared" si="12"/>
        <v>5</v>
      </c>
      <c r="L60" s="152">
        <f t="shared" si="8"/>
        <v>197.76</v>
      </c>
      <c r="M60" s="152">
        <f t="shared" si="9"/>
        <v>11.45</v>
      </c>
      <c r="N60" s="152">
        <f t="shared" si="11"/>
        <v>209.20999999999998</v>
      </c>
      <c r="O60" s="153"/>
      <c r="P60" s="154">
        <f t="shared" si="6"/>
        <v>215.48629999999997</v>
      </c>
      <c r="Q60" s="155">
        <f>'апр 2019'!W91</f>
        <v>141.43960000000001</v>
      </c>
      <c r="R60" s="156">
        <f t="shared" si="10"/>
        <v>356.92589999999996</v>
      </c>
    </row>
    <row r="61" spans="2:18" ht="18.600000000000001" thickBot="1">
      <c r="B61" s="144">
        <v>82</v>
      </c>
      <c r="C61" s="136">
        <v>266</v>
      </c>
      <c r="D61" s="136">
        <v>10</v>
      </c>
      <c r="E61" s="135" t="s">
        <v>9</v>
      </c>
      <c r="F61" s="137">
        <f>C61-'май 2018'!E94</f>
        <v>23</v>
      </c>
      <c r="G61" s="148">
        <f>D61-'май 2018'!F94</f>
        <v>1</v>
      </c>
      <c r="H61" s="150">
        <f>'апр 2019'!E92</f>
        <v>262</v>
      </c>
      <c r="I61" s="150">
        <f>'апр 2019'!F92</f>
        <v>10</v>
      </c>
      <c r="J61" s="151">
        <f t="shared" si="12"/>
        <v>4</v>
      </c>
      <c r="K61" s="151">
        <f t="shared" si="12"/>
        <v>0</v>
      </c>
      <c r="L61" s="152">
        <f t="shared" si="8"/>
        <v>24.72</v>
      </c>
      <c r="M61" s="152">
        <f t="shared" si="9"/>
        <v>0</v>
      </c>
      <c r="N61" s="152">
        <f t="shared" si="11"/>
        <v>24.72</v>
      </c>
      <c r="O61" s="153"/>
      <c r="P61" s="154">
        <f t="shared" si="6"/>
        <v>25.461599999999997</v>
      </c>
      <c r="Q61" s="155">
        <f>'апр 2019'!W92</f>
        <v>90.094099999999997</v>
      </c>
      <c r="R61" s="156">
        <f t="shared" si="10"/>
        <v>115.5557</v>
      </c>
    </row>
    <row r="62" spans="2:18" ht="18.600000000000001" thickBot="1">
      <c r="B62" s="145">
        <v>83</v>
      </c>
      <c r="C62" s="136">
        <v>5725</v>
      </c>
      <c r="D62" s="136">
        <v>2619</v>
      </c>
      <c r="E62" s="135" t="s">
        <v>9</v>
      </c>
      <c r="F62" s="137">
        <f>C62-'май 2018'!E95</f>
        <v>839</v>
      </c>
      <c r="G62" s="148">
        <f>D62-'май 2018'!F95</f>
        <v>447</v>
      </c>
      <c r="H62" s="150">
        <f>'апр 2019'!E93</f>
        <v>5464</v>
      </c>
      <c r="I62" s="150">
        <f>'апр 2019'!F93</f>
        <v>2423</v>
      </c>
      <c r="J62" s="151">
        <f t="shared" si="12"/>
        <v>261</v>
      </c>
      <c r="K62" s="151">
        <f t="shared" si="12"/>
        <v>196</v>
      </c>
      <c r="L62" s="152">
        <f t="shared" si="8"/>
        <v>1612.98</v>
      </c>
      <c r="M62" s="152">
        <f t="shared" si="9"/>
        <v>448.84000000000003</v>
      </c>
      <c r="N62" s="152">
        <f t="shared" si="11"/>
        <v>2061.8200000000002</v>
      </c>
      <c r="O62" s="153"/>
      <c r="P62" s="154">
        <f t="shared" si="6"/>
        <v>2123.6746000000003</v>
      </c>
      <c r="Q62" s="155">
        <f>'апр 2019'!W93</f>
        <v>140.74949999999998</v>
      </c>
      <c r="R62" s="157">
        <f t="shared" si="10"/>
        <v>2264.4241000000002</v>
      </c>
    </row>
    <row r="63" spans="2:18" ht="18.600000000000001" thickBot="1">
      <c r="B63" s="144">
        <v>85</v>
      </c>
      <c r="C63" s="136">
        <v>3627</v>
      </c>
      <c r="D63" s="136">
        <v>3601</v>
      </c>
      <c r="E63" s="135" t="s">
        <v>9</v>
      </c>
      <c r="F63" s="137">
        <f>C63-'май 2018'!E97</f>
        <v>400</v>
      </c>
      <c r="G63" s="148">
        <f>D63-'май 2018'!F97</f>
        <v>203</v>
      </c>
      <c r="H63" s="150">
        <f>'апр 2019'!E95</f>
        <v>3567</v>
      </c>
      <c r="I63" s="150">
        <f>'апр 2019'!F95</f>
        <v>3573</v>
      </c>
      <c r="J63" s="151">
        <f t="shared" si="12"/>
        <v>60</v>
      </c>
      <c r="K63" s="151">
        <f t="shared" si="12"/>
        <v>28</v>
      </c>
      <c r="L63" s="152">
        <f t="shared" si="8"/>
        <v>370.79999999999995</v>
      </c>
      <c r="M63" s="152">
        <f t="shared" si="9"/>
        <v>64.12</v>
      </c>
      <c r="N63" s="152">
        <f t="shared" si="11"/>
        <v>434.91999999999996</v>
      </c>
      <c r="O63" s="153"/>
      <c r="P63" s="154">
        <f t="shared" si="6"/>
        <v>447.96759999999995</v>
      </c>
      <c r="Q63" s="155">
        <f>'апр 2019'!W95</f>
        <v>595.73140000000001</v>
      </c>
      <c r="R63" s="156">
        <f t="shared" si="10"/>
        <v>1043.6990000000001</v>
      </c>
    </row>
    <row r="64" spans="2:18" ht="18.600000000000001" thickBot="1">
      <c r="B64" s="144">
        <v>86</v>
      </c>
      <c r="C64" s="136">
        <v>2000</v>
      </c>
      <c r="D64" s="136">
        <v>304</v>
      </c>
      <c r="E64" s="135" t="s">
        <v>9</v>
      </c>
      <c r="F64" s="137">
        <f>C64-'май 2018'!E98</f>
        <v>156</v>
      </c>
      <c r="G64" s="148">
        <f>D64-'май 2018'!F98</f>
        <v>40</v>
      </c>
      <c r="H64" s="150">
        <f>'апр 2019'!E96</f>
        <v>1978</v>
      </c>
      <c r="I64" s="150">
        <f>'апр 2019'!F96</f>
        <v>299</v>
      </c>
      <c r="J64" s="151">
        <f t="shared" si="12"/>
        <v>22</v>
      </c>
      <c r="K64" s="151">
        <f t="shared" si="12"/>
        <v>5</v>
      </c>
      <c r="L64" s="152">
        <f t="shared" si="8"/>
        <v>135.95999999999998</v>
      </c>
      <c r="M64" s="152">
        <f t="shared" si="9"/>
        <v>11.45</v>
      </c>
      <c r="N64" s="152">
        <f t="shared" si="11"/>
        <v>147.40999999999997</v>
      </c>
      <c r="O64" s="153"/>
      <c r="P64" s="154">
        <f t="shared" si="6"/>
        <v>151.83229999999998</v>
      </c>
      <c r="Q64" s="155">
        <f>'апр 2019'!W96</f>
        <v>386.83709999999996</v>
      </c>
      <c r="R64" s="156">
        <f t="shared" si="10"/>
        <v>538.6694</v>
      </c>
    </row>
    <row r="65" spans="2:18" ht="18.600000000000001" thickBot="1">
      <c r="B65" s="144">
        <v>88</v>
      </c>
      <c r="C65" s="136">
        <v>4648</v>
      </c>
      <c r="D65" s="136">
        <v>2763</v>
      </c>
      <c r="E65" s="135" t="s">
        <v>9</v>
      </c>
      <c r="F65" s="137">
        <f>C65-'май 2018'!E100</f>
        <v>760</v>
      </c>
      <c r="G65" s="148">
        <f>D65-'май 2018'!F100</f>
        <v>332</v>
      </c>
      <c r="H65" s="150">
        <f>'апр 2019'!E98</f>
        <v>4532</v>
      </c>
      <c r="I65" s="150">
        <f>'апр 2019'!F98</f>
        <v>2704</v>
      </c>
      <c r="J65" s="151">
        <f t="shared" si="12"/>
        <v>116</v>
      </c>
      <c r="K65" s="151">
        <f t="shared" si="12"/>
        <v>59</v>
      </c>
      <c r="L65" s="152">
        <f t="shared" si="8"/>
        <v>716.88</v>
      </c>
      <c r="M65" s="152">
        <f t="shared" si="9"/>
        <v>135.11000000000001</v>
      </c>
      <c r="N65" s="152">
        <f t="shared" si="11"/>
        <v>851.99</v>
      </c>
      <c r="O65" s="153"/>
      <c r="P65" s="154">
        <f t="shared" si="6"/>
        <v>877.54970000000003</v>
      </c>
      <c r="Q65" s="155">
        <f>'апр 2019'!W98</f>
        <v>737.80139999999983</v>
      </c>
      <c r="R65" s="154">
        <f t="shared" si="10"/>
        <v>1615.3510999999999</v>
      </c>
    </row>
    <row r="66" spans="2:18" ht="18.600000000000001" thickBot="1">
      <c r="B66" s="144">
        <v>93</v>
      </c>
      <c r="C66" s="136">
        <v>3870</v>
      </c>
      <c r="D66" s="136">
        <v>1272</v>
      </c>
      <c r="E66" s="135" t="s">
        <v>9</v>
      </c>
      <c r="F66" s="137">
        <f>C66-'май 2018'!E105</f>
        <v>549</v>
      </c>
      <c r="G66" s="148">
        <f>D66-'май 2018'!F105</f>
        <v>154</v>
      </c>
      <c r="H66" s="150">
        <f>'апр 2019'!E103</f>
        <v>3812</v>
      </c>
      <c r="I66" s="150">
        <f>'апр 2019'!F103</f>
        <v>1249</v>
      </c>
      <c r="J66" s="151">
        <f t="shared" si="12"/>
        <v>58</v>
      </c>
      <c r="K66" s="151">
        <f t="shared" si="12"/>
        <v>23</v>
      </c>
      <c r="L66" s="152">
        <f t="shared" si="8"/>
        <v>358.44</v>
      </c>
      <c r="M66" s="152">
        <f t="shared" si="9"/>
        <v>52.67</v>
      </c>
      <c r="N66" s="152">
        <f t="shared" si="11"/>
        <v>411.11</v>
      </c>
      <c r="O66" s="153"/>
      <c r="P66" s="154">
        <f t="shared" si="6"/>
        <v>423.44330000000002</v>
      </c>
      <c r="Q66" s="155">
        <f>'апр 2019'!W103</f>
        <v>-176.85879999999997</v>
      </c>
      <c r="R66" s="157">
        <f t="shared" si="10"/>
        <v>246.58450000000005</v>
      </c>
    </row>
    <row r="67" spans="2:18" ht="18.600000000000001" thickBot="1">
      <c r="B67" s="144">
        <v>95</v>
      </c>
      <c r="C67" s="136">
        <v>6210</v>
      </c>
      <c r="D67" s="136">
        <v>2100</v>
      </c>
      <c r="E67" s="135" t="s">
        <v>9</v>
      </c>
      <c r="F67" s="137">
        <f>C67-'май 2018'!E107</f>
        <v>1165</v>
      </c>
      <c r="G67" s="148">
        <f>D67-'май 2018'!F107</f>
        <v>508</v>
      </c>
      <c r="H67" s="150">
        <f>'апр 2019'!E105</f>
        <v>6065</v>
      </c>
      <c r="I67" s="150">
        <f>'апр 2019'!F105</f>
        <v>2039</v>
      </c>
      <c r="J67" s="151">
        <f t="shared" si="12"/>
        <v>145</v>
      </c>
      <c r="K67" s="151">
        <f t="shared" si="12"/>
        <v>61</v>
      </c>
      <c r="L67" s="152">
        <f t="shared" si="8"/>
        <v>896.09999999999991</v>
      </c>
      <c r="M67" s="152">
        <f t="shared" si="9"/>
        <v>139.69</v>
      </c>
      <c r="N67" s="152">
        <f t="shared" si="11"/>
        <v>1035.79</v>
      </c>
      <c r="O67" s="153"/>
      <c r="P67" s="154">
        <f t="shared" ref="P67:P91" si="13">N67+N67*3%-O67</f>
        <v>1066.8636999999999</v>
      </c>
      <c r="Q67" s="155">
        <f>'апр 2019'!W105</f>
        <v>2329.0153999999998</v>
      </c>
      <c r="R67" s="157">
        <f t="shared" si="10"/>
        <v>3395.8790999999997</v>
      </c>
    </row>
    <row r="68" spans="2:18" ht="18.600000000000001" thickBot="1">
      <c r="B68" s="144">
        <v>96</v>
      </c>
      <c r="C68" s="136">
        <v>3020</v>
      </c>
      <c r="D68" s="136">
        <v>1457</v>
      </c>
      <c r="E68" s="135" t="s">
        <v>9</v>
      </c>
      <c r="F68" s="137">
        <f>C68-'май 2018'!E108</f>
        <v>249</v>
      </c>
      <c r="G68" s="148">
        <f>D68-'май 2018'!F108</f>
        <v>118</v>
      </c>
      <c r="H68" s="150">
        <f>'апр 2019'!E106</f>
        <v>2988</v>
      </c>
      <c r="I68" s="150">
        <f>'апр 2019'!F106</f>
        <v>1443</v>
      </c>
      <c r="J68" s="151">
        <f t="shared" si="12"/>
        <v>32</v>
      </c>
      <c r="K68" s="151">
        <f t="shared" si="12"/>
        <v>14</v>
      </c>
      <c r="L68" s="152">
        <f t="shared" si="8"/>
        <v>197.76</v>
      </c>
      <c r="M68" s="152">
        <f t="shared" si="9"/>
        <v>32.06</v>
      </c>
      <c r="N68" s="152">
        <f t="shared" si="11"/>
        <v>229.82</v>
      </c>
      <c r="O68" s="153"/>
      <c r="P68" s="154">
        <f t="shared" si="13"/>
        <v>236.71459999999999</v>
      </c>
      <c r="Q68" s="155">
        <f>'апр 2019'!W106</f>
        <v>-53.422900000000055</v>
      </c>
      <c r="R68" s="154">
        <f t="shared" si="10"/>
        <v>183.29169999999993</v>
      </c>
    </row>
    <row r="69" spans="2:18" ht="18.600000000000001" thickBot="1">
      <c r="B69" s="144">
        <v>97</v>
      </c>
      <c r="C69" s="136">
        <v>3</v>
      </c>
      <c r="D69" s="136">
        <v>0</v>
      </c>
      <c r="E69" s="135" t="s">
        <v>9</v>
      </c>
      <c r="F69" s="137">
        <f>C69-'май 2018'!E110</f>
        <v>3</v>
      </c>
      <c r="G69" s="148">
        <f>D69-'май 2018'!F110</f>
        <v>0</v>
      </c>
      <c r="H69" s="150">
        <f>'апр 2019'!E107</f>
        <v>3</v>
      </c>
      <c r="I69" s="150">
        <f>'апр 2019'!F107</f>
        <v>0</v>
      </c>
      <c r="J69" s="151">
        <f t="shared" si="12"/>
        <v>0</v>
      </c>
      <c r="K69" s="151">
        <f t="shared" si="12"/>
        <v>0</v>
      </c>
      <c r="L69" s="152">
        <f t="shared" si="8"/>
        <v>0</v>
      </c>
      <c r="M69" s="152">
        <f t="shared" si="9"/>
        <v>0</v>
      </c>
      <c r="N69" s="152">
        <f t="shared" si="11"/>
        <v>0</v>
      </c>
      <c r="O69" s="153"/>
      <c r="P69" s="154">
        <f t="shared" si="13"/>
        <v>0</v>
      </c>
      <c r="Q69" s="155">
        <f>'апр 2019'!W107</f>
        <v>147.34150000000002</v>
      </c>
      <c r="R69" s="154">
        <f t="shared" si="10"/>
        <v>147.34150000000002</v>
      </c>
    </row>
    <row r="70" spans="2:18" ht="18.600000000000001" thickBot="1">
      <c r="B70" s="144">
        <v>98</v>
      </c>
      <c r="C70" s="136">
        <v>2177</v>
      </c>
      <c r="D70" s="136">
        <v>830</v>
      </c>
      <c r="E70" s="135" t="s">
        <v>9</v>
      </c>
      <c r="F70" s="137">
        <f>C70-'май 2018'!E112</f>
        <v>1007</v>
      </c>
      <c r="G70" s="148">
        <f>D70-'май 2018'!F112</f>
        <v>366</v>
      </c>
      <c r="H70" s="150">
        <f>'апр 2019'!E108</f>
        <v>2122</v>
      </c>
      <c r="I70" s="150">
        <f>'апр 2019'!F108</f>
        <v>815</v>
      </c>
      <c r="J70" s="151">
        <f t="shared" si="12"/>
        <v>55</v>
      </c>
      <c r="K70" s="151">
        <f t="shared" si="12"/>
        <v>15</v>
      </c>
      <c r="L70" s="152">
        <f t="shared" si="8"/>
        <v>339.9</v>
      </c>
      <c r="M70" s="152">
        <f t="shared" si="9"/>
        <v>34.35</v>
      </c>
      <c r="N70" s="152">
        <f t="shared" si="11"/>
        <v>374.25</v>
      </c>
      <c r="O70" s="153"/>
      <c r="P70" s="154">
        <f t="shared" si="13"/>
        <v>385.47750000000002</v>
      </c>
      <c r="Q70" s="155">
        <f>'апр 2019'!W108</f>
        <v>0</v>
      </c>
      <c r="R70" s="157">
        <f t="shared" si="10"/>
        <v>385.47750000000002</v>
      </c>
    </row>
    <row r="71" spans="2:18" ht="18.600000000000001" thickBot="1">
      <c r="B71" s="144">
        <v>99</v>
      </c>
      <c r="C71" s="136">
        <v>17306</v>
      </c>
      <c r="D71" s="136">
        <v>9960</v>
      </c>
      <c r="E71" s="135" t="s">
        <v>9</v>
      </c>
      <c r="F71" s="137">
        <f>C71-'май 2018'!E113</f>
        <v>2637</v>
      </c>
      <c r="G71" s="148">
        <f>D71-'май 2018'!F113</f>
        <v>1669</v>
      </c>
      <c r="H71" s="150">
        <f>'апр 2019'!E109</f>
        <v>17004</v>
      </c>
      <c r="I71" s="150">
        <f>'апр 2019'!F109</f>
        <v>9735</v>
      </c>
      <c r="J71" s="151">
        <f t="shared" si="12"/>
        <v>302</v>
      </c>
      <c r="K71" s="151">
        <f t="shared" si="12"/>
        <v>225</v>
      </c>
      <c r="L71" s="152">
        <f t="shared" si="8"/>
        <v>1866.36</v>
      </c>
      <c r="M71" s="152">
        <f t="shared" si="9"/>
        <v>515.25</v>
      </c>
      <c r="N71" s="152">
        <f t="shared" si="11"/>
        <v>2381.6099999999997</v>
      </c>
      <c r="O71" s="153"/>
      <c r="P71" s="154">
        <f t="shared" si="13"/>
        <v>2453.0582999999997</v>
      </c>
      <c r="Q71" s="155">
        <f>'апр 2019'!W109</f>
        <v>-2.3000000001047738E-3</v>
      </c>
      <c r="R71" s="154">
        <f t="shared" si="10"/>
        <v>2453.0559999999996</v>
      </c>
    </row>
    <row r="72" spans="2:18" ht="18.600000000000001" thickBot="1">
      <c r="B72" s="144">
        <v>100</v>
      </c>
      <c r="C72" s="136">
        <v>701</v>
      </c>
      <c r="D72" s="136">
        <v>156</v>
      </c>
      <c r="E72" s="135" t="s">
        <v>9</v>
      </c>
      <c r="F72" s="137">
        <f>C72-'май 2018'!E115</f>
        <v>701</v>
      </c>
      <c r="G72" s="148">
        <f>D72-'май 2018'!F115</f>
        <v>156</v>
      </c>
      <c r="H72" s="150">
        <f>'апр 2019'!E111</f>
        <v>457</v>
      </c>
      <c r="I72" s="150">
        <f>'апр 2019'!F111</f>
        <v>89</v>
      </c>
      <c r="J72" s="151">
        <f t="shared" si="12"/>
        <v>244</v>
      </c>
      <c r="K72" s="151">
        <f t="shared" si="12"/>
        <v>67</v>
      </c>
      <c r="L72" s="152">
        <f t="shared" si="8"/>
        <v>1507.9199999999998</v>
      </c>
      <c r="M72" s="152">
        <f t="shared" si="9"/>
        <v>153.43</v>
      </c>
      <c r="N72" s="152">
        <f t="shared" si="11"/>
        <v>1661.35</v>
      </c>
      <c r="O72" s="153"/>
      <c r="P72" s="154">
        <f t="shared" si="13"/>
        <v>1711.1904999999999</v>
      </c>
      <c r="Q72" s="155">
        <f>'апр 2019'!W111</f>
        <v>9.0000000000145519E-4</v>
      </c>
      <c r="R72" s="154">
        <f t="shared" si="10"/>
        <v>1711.1913999999999</v>
      </c>
    </row>
    <row r="73" spans="2:18" ht="18.600000000000001" thickBot="1">
      <c r="B73" s="144">
        <v>101</v>
      </c>
      <c r="C73" s="136">
        <v>3613</v>
      </c>
      <c r="D73" s="136">
        <v>1306</v>
      </c>
      <c r="E73" s="139" t="s">
        <v>9</v>
      </c>
      <c r="F73" s="137">
        <f>C73-'май 2018'!E116</f>
        <v>186</v>
      </c>
      <c r="G73" s="148">
        <f>D73-'май 2018'!F116</f>
        <v>71</v>
      </c>
      <c r="H73" s="150">
        <f>'апр 2019'!E112</f>
        <v>3567</v>
      </c>
      <c r="I73" s="150">
        <f>'апр 2019'!F112</f>
        <v>1290</v>
      </c>
      <c r="J73" s="151">
        <f t="shared" si="12"/>
        <v>46</v>
      </c>
      <c r="K73" s="151">
        <f t="shared" si="12"/>
        <v>16</v>
      </c>
      <c r="L73" s="152">
        <f t="shared" si="8"/>
        <v>284.27999999999997</v>
      </c>
      <c r="M73" s="152">
        <f t="shared" si="9"/>
        <v>36.64</v>
      </c>
      <c r="N73" s="152">
        <f t="shared" si="11"/>
        <v>320.91999999999996</v>
      </c>
      <c r="O73" s="153"/>
      <c r="P73" s="154">
        <f t="shared" si="13"/>
        <v>330.54759999999993</v>
      </c>
      <c r="Q73" s="155">
        <f>'апр 2019'!W112</f>
        <v>179.43629999999999</v>
      </c>
      <c r="R73" s="154">
        <f t="shared" si="10"/>
        <v>509.98389999999995</v>
      </c>
    </row>
    <row r="74" spans="2:18" ht="18.600000000000001" thickBot="1">
      <c r="B74" s="144">
        <v>102</v>
      </c>
      <c r="C74" s="136">
        <v>2313</v>
      </c>
      <c r="D74" s="136">
        <v>937</v>
      </c>
      <c r="E74" s="135" t="s">
        <v>9</v>
      </c>
      <c r="F74" s="137">
        <f>C74-'май 2018'!E117</f>
        <v>175</v>
      </c>
      <c r="G74" s="148">
        <f>D74-'май 2018'!F117</f>
        <v>71</v>
      </c>
      <c r="H74" s="150">
        <f>'апр 2019'!E113</f>
        <v>2265</v>
      </c>
      <c r="I74" s="150">
        <f>'апр 2019'!F113</f>
        <v>920</v>
      </c>
      <c r="J74" s="151">
        <f t="shared" si="12"/>
        <v>48</v>
      </c>
      <c r="K74" s="151">
        <f t="shared" si="12"/>
        <v>17</v>
      </c>
      <c r="L74" s="152">
        <f t="shared" si="8"/>
        <v>296.64</v>
      </c>
      <c r="M74" s="152">
        <f t="shared" si="9"/>
        <v>38.93</v>
      </c>
      <c r="N74" s="152">
        <f t="shared" si="11"/>
        <v>335.57</v>
      </c>
      <c r="O74" s="153"/>
      <c r="P74" s="154">
        <f t="shared" si="13"/>
        <v>345.63709999999998</v>
      </c>
      <c r="Q74" s="155">
        <f>'апр 2019'!W113</f>
        <v>63.046499999999995</v>
      </c>
      <c r="R74" s="154">
        <f t="shared" si="10"/>
        <v>408.68359999999996</v>
      </c>
    </row>
    <row r="75" spans="2:18" ht="18.600000000000001" thickBot="1">
      <c r="B75" s="144">
        <v>105</v>
      </c>
      <c r="C75" s="136">
        <v>20128</v>
      </c>
      <c r="D75" s="136">
        <v>10018</v>
      </c>
      <c r="E75" s="135" t="s">
        <v>9</v>
      </c>
      <c r="F75" s="137">
        <f>C75-'май 2018'!E120</f>
        <v>568</v>
      </c>
      <c r="G75" s="148">
        <f>D75-'май 2018'!F120</f>
        <v>519</v>
      </c>
      <c r="H75" s="150">
        <f>'апр 2019'!E116</f>
        <v>20095</v>
      </c>
      <c r="I75" s="150">
        <f>'апр 2019'!F116</f>
        <v>9998</v>
      </c>
      <c r="J75" s="151">
        <f t="shared" si="12"/>
        <v>33</v>
      </c>
      <c r="K75" s="151">
        <f t="shared" si="12"/>
        <v>20</v>
      </c>
      <c r="L75" s="152">
        <f t="shared" si="8"/>
        <v>203.94</v>
      </c>
      <c r="M75" s="152">
        <f t="shared" si="9"/>
        <v>45.8</v>
      </c>
      <c r="N75" s="152">
        <f t="shared" si="11"/>
        <v>249.74</v>
      </c>
      <c r="O75" s="153"/>
      <c r="P75" s="154">
        <f t="shared" si="13"/>
        <v>257.23220000000003</v>
      </c>
      <c r="Q75" s="155">
        <f>'апр 2019'!W116</f>
        <v>195.08199999999999</v>
      </c>
      <c r="R75" s="156">
        <f t="shared" si="10"/>
        <v>452.31420000000003</v>
      </c>
    </row>
    <row r="76" spans="2:18" ht="18.600000000000001" thickBot="1">
      <c r="B76" s="144">
        <v>106</v>
      </c>
      <c r="C76" s="136">
        <v>6561</v>
      </c>
      <c r="D76" s="136">
        <v>2298</v>
      </c>
      <c r="E76" s="135" t="s">
        <v>9</v>
      </c>
      <c r="F76" s="137">
        <f>C76-'май 2018'!E121</f>
        <v>1431</v>
      </c>
      <c r="G76" s="148">
        <f>D76-'май 2018'!F121</f>
        <v>690</v>
      </c>
      <c r="H76" s="150">
        <f>'апр 2019'!E117</f>
        <v>6468</v>
      </c>
      <c r="I76" s="150">
        <f>'апр 2019'!F117</f>
        <v>2263</v>
      </c>
      <c r="J76" s="151">
        <f t="shared" ref="J76:K97" si="14">C76-H76</f>
        <v>93</v>
      </c>
      <c r="K76" s="151">
        <f t="shared" si="14"/>
        <v>35</v>
      </c>
      <c r="L76" s="152">
        <f t="shared" si="8"/>
        <v>574.74</v>
      </c>
      <c r="M76" s="152">
        <f t="shared" si="9"/>
        <v>80.150000000000006</v>
      </c>
      <c r="N76" s="152">
        <f t="shared" si="11"/>
        <v>654.89</v>
      </c>
      <c r="O76" s="153"/>
      <c r="P76" s="154">
        <f t="shared" si="13"/>
        <v>674.5367</v>
      </c>
      <c r="Q76" s="155">
        <f>'апр 2019'!W117</f>
        <v>-313.0772</v>
      </c>
      <c r="R76" s="154">
        <f t="shared" si="10"/>
        <v>361.45949999999999</v>
      </c>
    </row>
    <row r="77" spans="2:18" ht="18.600000000000001" thickBot="1">
      <c r="B77" s="144">
        <v>107</v>
      </c>
      <c r="C77" s="136">
        <v>4415</v>
      </c>
      <c r="D77" s="136">
        <v>5305</v>
      </c>
      <c r="E77" s="135" t="s">
        <v>9</v>
      </c>
      <c r="F77" s="137">
        <f>C77-'май 2018'!E122</f>
        <v>602</v>
      </c>
      <c r="G77" s="148">
        <f>D77-'май 2018'!F122</f>
        <v>765</v>
      </c>
      <c r="H77" s="150">
        <f>'апр 2019'!E118</f>
        <v>4278</v>
      </c>
      <c r="I77" s="150">
        <f>'апр 2019'!F118</f>
        <v>5107</v>
      </c>
      <c r="J77" s="151">
        <f t="shared" si="14"/>
        <v>137</v>
      </c>
      <c r="K77" s="151">
        <f t="shared" si="14"/>
        <v>198</v>
      </c>
      <c r="L77" s="152">
        <f t="shared" si="8"/>
        <v>846.66</v>
      </c>
      <c r="M77" s="152">
        <f t="shared" si="9"/>
        <v>453.42</v>
      </c>
      <c r="N77" s="152">
        <f t="shared" si="11"/>
        <v>1300.08</v>
      </c>
      <c r="O77" s="153"/>
      <c r="P77" s="154">
        <f t="shared" si="13"/>
        <v>1339.0824</v>
      </c>
      <c r="Q77" s="155">
        <f>'апр 2019'!W118</f>
        <v>282.40539999999999</v>
      </c>
      <c r="R77" s="156">
        <f t="shared" si="10"/>
        <v>1621.4877999999999</v>
      </c>
    </row>
    <row r="78" spans="2:18" ht="18.600000000000001" thickBot="1">
      <c r="B78" s="144" t="s">
        <v>21</v>
      </c>
      <c r="C78" s="136">
        <v>4870</v>
      </c>
      <c r="D78" s="136">
        <v>1319</v>
      </c>
      <c r="E78" s="135" t="s">
        <v>9</v>
      </c>
      <c r="F78" s="137">
        <f>C78-'май 2018'!E123</f>
        <v>2450</v>
      </c>
      <c r="G78" s="148">
        <f>D78-'май 2018'!F123</f>
        <v>341</v>
      </c>
      <c r="H78" s="150">
        <f>'апр 2019'!E119</f>
        <v>4860</v>
      </c>
      <c r="I78" s="150">
        <f>'апр 2019'!F119</f>
        <v>1317</v>
      </c>
      <c r="J78" s="151">
        <f t="shared" si="14"/>
        <v>10</v>
      </c>
      <c r="K78" s="151">
        <f t="shared" si="14"/>
        <v>2</v>
      </c>
      <c r="L78" s="152">
        <f t="shared" si="8"/>
        <v>61.8</v>
      </c>
      <c r="M78" s="152">
        <f t="shared" si="9"/>
        <v>4.58</v>
      </c>
      <c r="N78" s="152">
        <f t="shared" si="11"/>
        <v>66.38</v>
      </c>
      <c r="O78" s="153"/>
      <c r="P78" s="154">
        <f t="shared" si="13"/>
        <v>68.371399999999994</v>
      </c>
      <c r="Q78" s="155">
        <f>'апр 2019'!W119</f>
        <v>1046.6035999999999</v>
      </c>
      <c r="R78" s="156">
        <f t="shared" si="10"/>
        <v>1114.9749999999999</v>
      </c>
    </row>
    <row r="79" spans="2:18" ht="18.600000000000001" thickBot="1">
      <c r="B79" s="144">
        <v>108</v>
      </c>
      <c r="C79" s="136">
        <v>2688</v>
      </c>
      <c r="D79" s="136">
        <v>1084</v>
      </c>
      <c r="E79" s="135" t="s">
        <v>9</v>
      </c>
      <c r="F79" s="137">
        <f>C79-'май 2018'!E124</f>
        <v>-1731</v>
      </c>
      <c r="G79" s="148">
        <f>D79-'май 2018'!F124</f>
        <v>-107</v>
      </c>
      <c r="H79" s="150">
        <f>'апр 2019'!E120</f>
        <v>2674</v>
      </c>
      <c r="I79" s="150">
        <f>'апр 2019'!F120</f>
        <v>1081</v>
      </c>
      <c r="J79" s="151">
        <f t="shared" si="14"/>
        <v>14</v>
      </c>
      <c r="K79" s="151">
        <f t="shared" si="14"/>
        <v>3</v>
      </c>
      <c r="L79" s="152">
        <f t="shared" si="8"/>
        <v>86.52</v>
      </c>
      <c r="M79" s="152">
        <f t="shared" si="9"/>
        <v>6.87</v>
      </c>
      <c r="N79" s="152">
        <f t="shared" si="11"/>
        <v>93.39</v>
      </c>
      <c r="O79" s="153"/>
      <c r="P79" s="154">
        <f t="shared" si="13"/>
        <v>96.191699999999997</v>
      </c>
      <c r="Q79" s="155">
        <f>'апр 2019'!W120</f>
        <v>178.70500000000001</v>
      </c>
      <c r="R79" s="156">
        <f t="shared" si="10"/>
        <v>274.89670000000001</v>
      </c>
    </row>
    <row r="80" spans="2:18" ht="18.600000000000001" thickBot="1">
      <c r="B80" s="144">
        <v>109</v>
      </c>
      <c r="C80" s="136">
        <v>3341</v>
      </c>
      <c r="D80" s="136">
        <v>1150</v>
      </c>
      <c r="E80" s="135" t="s">
        <v>9</v>
      </c>
      <c r="F80" s="137">
        <f>C80-'май 2018'!E125</f>
        <v>525</v>
      </c>
      <c r="G80" s="148">
        <f>D80-'май 2018'!F125</f>
        <v>221</v>
      </c>
      <c r="H80" s="150">
        <f>'апр 2019'!E121</f>
        <v>3240</v>
      </c>
      <c r="I80" s="150">
        <f>'апр 2019'!F121</f>
        <v>1063</v>
      </c>
      <c r="J80" s="151">
        <f t="shared" si="14"/>
        <v>101</v>
      </c>
      <c r="K80" s="151">
        <f t="shared" si="14"/>
        <v>87</v>
      </c>
      <c r="L80" s="152">
        <f t="shared" si="8"/>
        <v>624.17999999999995</v>
      </c>
      <c r="M80" s="152">
        <f t="shared" si="9"/>
        <v>199.23</v>
      </c>
      <c r="N80" s="152">
        <f t="shared" si="11"/>
        <v>823.41</v>
      </c>
      <c r="O80" s="153"/>
      <c r="P80" s="154">
        <f t="shared" si="13"/>
        <v>848.1123</v>
      </c>
      <c r="Q80" s="155">
        <f>'апр 2019'!W121</f>
        <v>105.42640000000006</v>
      </c>
      <c r="R80" s="154">
        <f t="shared" si="10"/>
        <v>953.53870000000006</v>
      </c>
    </row>
    <row r="81" spans="2:18" ht="18.600000000000001" thickBot="1">
      <c r="B81" s="144">
        <v>111</v>
      </c>
      <c r="C81" s="136">
        <v>12170</v>
      </c>
      <c r="D81" s="136">
        <v>4602</v>
      </c>
      <c r="E81" s="135" t="s">
        <v>9</v>
      </c>
      <c r="F81" s="137">
        <f>C81-'май 2018'!E127</f>
        <v>2869</v>
      </c>
      <c r="G81" s="148">
        <f>D81-'май 2018'!F127</f>
        <v>1162</v>
      </c>
      <c r="H81" s="150">
        <f>'апр 2019'!E123</f>
        <v>11795</v>
      </c>
      <c r="I81" s="150">
        <f>'апр 2019'!F123</f>
        <v>4388</v>
      </c>
      <c r="J81" s="151">
        <f t="shared" si="14"/>
        <v>375</v>
      </c>
      <c r="K81" s="151">
        <f t="shared" si="14"/>
        <v>214</v>
      </c>
      <c r="L81" s="152">
        <f t="shared" si="8"/>
        <v>2317.5</v>
      </c>
      <c r="M81" s="152">
        <f t="shared" si="9"/>
        <v>490.06</v>
      </c>
      <c r="N81" s="152">
        <f t="shared" si="11"/>
        <v>2807.56</v>
      </c>
      <c r="O81" s="153"/>
      <c r="P81" s="154">
        <f t="shared" si="13"/>
        <v>2891.7867999999999</v>
      </c>
      <c r="Q81" s="155">
        <f>'апр 2019'!W123</f>
        <v>2937.7862999999998</v>
      </c>
      <c r="R81" s="154">
        <f t="shared" si="10"/>
        <v>5829.5730999999996</v>
      </c>
    </row>
    <row r="82" spans="2:18" ht="18.600000000000001" thickBot="1">
      <c r="B82" s="144">
        <v>112</v>
      </c>
      <c r="C82" s="136">
        <v>8012</v>
      </c>
      <c r="D82" s="136">
        <v>6889</v>
      </c>
      <c r="E82" s="135" t="s">
        <v>9</v>
      </c>
      <c r="F82" s="137">
        <f>C82-'май 2018'!E128</f>
        <v>1308</v>
      </c>
      <c r="G82" s="148">
        <f>D82-'май 2018'!F128</f>
        <v>1038</v>
      </c>
      <c r="H82" s="150">
        <f>'апр 2019'!E124</f>
        <v>7855</v>
      </c>
      <c r="I82" s="150">
        <f>'апр 2019'!F124</f>
        <v>6787</v>
      </c>
      <c r="J82" s="151">
        <f t="shared" si="14"/>
        <v>157</v>
      </c>
      <c r="K82" s="151">
        <f t="shared" si="14"/>
        <v>102</v>
      </c>
      <c r="L82" s="152">
        <f t="shared" si="8"/>
        <v>970.26</v>
      </c>
      <c r="M82" s="152">
        <f t="shared" si="9"/>
        <v>233.58</v>
      </c>
      <c r="N82" s="152">
        <f t="shared" si="11"/>
        <v>1203.8399999999999</v>
      </c>
      <c r="O82" s="153"/>
      <c r="P82" s="154">
        <f t="shared" si="13"/>
        <v>1239.9551999999999</v>
      </c>
      <c r="Q82" s="155">
        <f>'апр 2019'!W124</f>
        <v>150.18429999999998</v>
      </c>
      <c r="R82" s="156">
        <f t="shared" si="10"/>
        <v>1390.1394999999998</v>
      </c>
    </row>
    <row r="83" spans="2:18" ht="18.600000000000001" thickBot="1">
      <c r="B83" s="144">
        <v>113</v>
      </c>
      <c r="C83" s="136">
        <v>1975</v>
      </c>
      <c r="D83" s="136">
        <v>1392</v>
      </c>
      <c r="E83" s="138" t="s">
        <v>9</v>
      </c>
      <c r="F83" s="140">
        <f>C83-'май 2018'!E130</f>
        <v>767</v>
      </c>
      <c r="G83" s="149">
        <f>D83-'май 2018'!F130</f>
        <v>586</v>
      </c>
      <c r="H83" s="150">
        <f>'апр 2019'!E125</f>
        <v>1940</v>
      </c>
      <c r="I83" s="150">
        <f>'апр 2019'!F125</f>
        <v>1378</v>
      </c>
      <c r="J83" s="151">
        <f t="shared" si="14"/>
        <v>35</v>
      </c>
      <c r="K83" s="151">
        <f t="shared" si="14"/>
        <v>14</v>
      </c>
      <c r="L83" s="152">
        <f t="shared" si="8"/>
        <v>216.29999999999998</v>
      </c>
      <c r="M83" s="152">
        <f t="shared" si="9"/>
        <v>32.06</v>
      </c>
      <c r="N83" s="152">
        <f t="shared" si="11"/>
        <v>248.35999999999999</v>
      </c>
      <c r="O83" s="153"/>
      <c r="P83" s="154">
        <f t="shared" si="13"/>
        <v>255.81079999999997</v>
      </c>
      <c r="Q83" s="155">
        <f>'апр 2019'!W125</f>
        <v>265.39790000000011</v>
      </c>
      <c r="R83" s="156">
        <f>P83+Q83</f>
        <v>521.20870000000014</v>
      </c>
    </row>
    <row r="84" spans="2:18" ht="18.600000000000001" thickBot="1">
      <c r="B84" s="144">
        <v>114</v>
      </c>
      <c r="C84" s="136">
        <v>5587</v>
      </c>
      <c r="D84" s="136">
        <v>2570</v>
      </c>
      <c r="E84" s="135" t="s">
        <v>9</v>
      </c>
      <c r="F84" s="137">
        <f>C84-'май 2018'!E131</f>
        <v>681</v>
      </c>
      <c r="G84" s="148">
        <f>D84-'май 2018'!F131</f>
        <v>356</v>
      </c>
      <c r="H84" s="150">
        <f>'апр 2019'!E126</f>
        <v>5430</v>
      </c>
      <c r="I84" s="150">
        <f>'апр 2019'!F126</f>
        <v>2495</v>
      </c>
      <c r="J84" s="151">
        <f t="shared" si="14"/>
        <v>157</v>
      </c>
      <c r="K84" s="151">
        <f t="shared" si="14"/>
        <v>75</v>
      </c>
      <c r="L84" s="152">
        <f t="shared" si="8"/>
        <v>970.26</v>
      </c>
      <c r="M84" s="152">
        <f t="shared" si="9"/>
        <v>171.75</v>
      </c>
      <c r="N84" s="152">
        <f t="shared" si="11"/>
        <v>1142.01</v>
      </c>
      <c r="O84" s="153"/>
      <c r="P84" s="154">
        <f t="shared" si="13"/>
        <v>1176.2702999999999</v>
      </c>
      <c r="Q84" s="155">
        <f>'апр 2019'!W126</f>
        <v>0</v>
      </c>
      <c r="R84" s="156">
        <f t="shared" si="10"/>
        <v>1176.2702999999999</v>
      </c>
    </row>
    <row r="85" spans="2:18" ht="18.600000000000001" thickBot="1">
      <c r="B85" s="144">
        <v>115</v>
      </c>
      <c r="C85" s="136">
        <v>8123</v>
      </c>
      <c r="D85" s="136">
        <v>3784</v>
      </c>
      <c r="E85" s="135" t="s">
        <v>9</v>
      </c>
      <c r="F85" s="137">
        <f>C85-'май 2018'!E132</f>
        <v>1188</v>
      </c>
      <c r="G85" s="148">
        <f>D85-'май 2018'!F132</f>
        <v>523</v>
      </c>
      <c r="H85" s="150">
        <f>'апр 2019'!E127</f>
        <v>7989</v>
      </c>
      <c r="I85" s="150">
        <f>'апр 2019'!F127</f>
        <v>3744</v>
      </c>
      <c r="J85" s="151">
        <f t="shared" si="14"/>
        <v>134</v>
      </c>
      <c r="K85" s="151">
        <f t="shared" si="14"/>
        <v>40</v>
      </c>
      <c r="L85" s="152">
        <f t="shared" si="8"/>
        <v>828.12</v>
      </c>
      <c r="M85" s="152">
        <f t="shared" si="9"/>
        <v>91.6</v>
      </c>
      <c r="N85" s="152">
        <f t="shared" si="11"/>
        <v>919.72</v>
      </c>
      <c r="O85" s="153"/>
      <c r="P85" s="154">
        <f t="shared" si="13"/>
        <v>947.3116</v>
      </c>
      <c r="Q85" s="155">
        <f>'апр 2019'!W127</f>
        <v>-0.31430000000000291</v>
      </c>
      <c r="R85" s="154">
        <f t="shared" si="10"/>
        <v>946.9973</v>
      </c>
    </row>
    <row r="86" spans="2:18" ht="18.600000000000001" thickBot="1">
      <c r="B86" s="144">
        <v>116</v>
      </c>
      <c r="C86" s="136">
        <v>3800</v>
      </c>
      <c r="D86" s="136">
        <v>1394</v>
      </c>
      <c r="E86" s="135" t="s">
        <v>9</v>
      </c>
      <c r="F86" s="137">
        <f>C86-'май 2018'!E133</f>
        <v>546</v>
      </c>
      <c r="G86" s="148">
        <f>D86-'май 2018'!F133</f>
        <v>200</v>
      </c>
      <c r="H86" s="150">
        <f>'апр 2019'!E128</f>
        <v>3730</v>
      </c>
      <c r="I86" s="150">
        <f>'апр 2019'!F128</f>
        <v>1350</v>
      </c>
      <c r="J86" s="151">
        <f t="shared" si="14"/>
        <v>70</v>
      </c>
      <c r="K86" s="151">
        <f t="shared" si="14"/>
        <v>44</v>
      </c>
      <c r="L86" s="152">
        <f t="shared" si="8"/>
        <v>432.59999999999997</v>
      </c>
      <c r="M86" s="152">
        <f t="shared" si="9"/>
        <v>100.76</v>
      </c>
      <c r="N86" s="152">
        <f t="shared" si="11"/>
        <v>533.36</v>
      </c>
      <c r="O86" s="153"/>
      <c r="P86" s="154">
        <f t="shared" si="13"/>
        <v>549.36080000000004</v>
      </c>
      <c r="Q86" s="155">
        <f>'апр 2019'!W128</f>
        <v>164.42920000000001</v>
      </c>
      <c r="R86" s="156">
        <f t="shared" si="10"/>
        <v>713.79000000000008</v>
      </c>
    </row>
    <row r="87" spans="2:18" ht="18.600000000000001" thickBot="1">
      <c r="B87" s="144">
        <v>117</v>
      </c>
      <c r="C87" s="136">
        <v>1682</v>
      </c>
      <c r="D87" s="136">
        <v>980</v>
      </c>
      <c r="E87" s="135" t="s">
        <v>9</v>
      </c>
      <c r="F87" s="137">
        <f>C87-'май 2018'!E134</f>
        <v>614</v>
      </c>
      <c r="G87" s="148">
        <f>D87-'май 2018'!F134</f>
        <v>395</v>
      </c>
      <c r="H87" s="150">
        <f>'апр 2019'!E129</f>
        <v>1675</v>
      </c>
      <c r="I87" s="150">
        <f>'апр 2019'!F129</f>
        <v>977</v>
      </c>
      <c r="J87" s="151">
        <f t="shared" si="14"/>
        <v>7</v>
      </c>
      <c r="K87" s="151">
        <f t="shared" si="14"/>
        <v>3</v>
      </c>
      <c r="L87" s="152">
        <f t="shared" si="8"/>
        <v>43.26</v>
      </c>
      <c r="M87" s="152">
        <f t="shared" si="9"/>
        <v>6.87</v>
      </c>
      <c r="N87" s="152">
        <f t="shared" si="11"/>
        <v>50.129999999999995</v>
      </c>
      <c r="O87" s="153"/>
      <c r="P87" s="154">
        <f t="shared" si="13"/>
        <v>51.633899999999997</v>
      </c>
      <c r="Q87" s="155">
        <f>'апр 2019'!W129</f>
        <v>68.371399999999994</v>
      </c>
      <c r="R87" s="156">
        <f t="shared" si="10"/>
        <v>120.00529999999999</v>
      </c>
    </row>
    <row r="88" spans="2:18" ht="18.600000000000001" thickBot="1">
      <c r="B88" s="144">
        <v>118</v>
      </c>
      <c r="C88" s="136">
        <v>2638</v>
      </c>
      <c r="D88" s="136">
        <v>1664</v>
      </c>
      <c r="E88" s="135" t="s">
        <v>9</v>
      </c>
      <c r="F88" s="137">
        <f>C88-'май 2018'!E135</f>
        <v>304</v>
      </c>
      <c r="G88" s="148">
        <f>D88-'май 2018'!F135</f>
        <v>198</v>
      </c>
      <c r="H88" s="150">
        <f>'апр 2019'!E130</f>
        <v>2590</v>
      </c>
      <c r="I88" s="150">
        <f>'апр 2019'!F130</f>
        <v>1636</v>
      </c>
      <c r="J88" s="151">
        <f t="shared" si="14"/>
        <v>48</v>
      </c>
      <c r="K88" s="151">
        <f t="shared" si="14"/>
        <v>28</v>
      </c>
      <c r="L88" s="152">
        <f t="shared" si="8"/>
        <v>296.64</v>
      </c>
      <c r="M88" s="152">
        <f t="shared" si="9"/>
        <v>64.12</v>
      </c>
      <c r="N88" s="152">
        <f t="shared" si="11"/>
        <v>360.76</v>
      </c>
      <c r="O88" s="153"/>
      <c r="P88" s="154">
        <f t="shared" si="13"/>
        <v>371.58279999999996</v>
      </c>
      <c r="Q88" s="155">
        <f>'апр 2019'!W130</f>
        <v>3.6999999999238753E-3</v>
      </c>
      <c r="R88" s="156">
        <f t="shared" si="10"/>
        <v>371.58649999999989</v>
      </c>
    </row>
    <row r="89" spans="2:18" ht="18.600000000000001" thickBot="1">
      <c r="B89" s="144">
        <v>119</v>
      </c>
      <c r="C89" s="136">
        <v>13399</v>
      </c>
      <c r="D89" s="136">
        <v>7059</v>
      </c>
      <c r="E89" s="135" t="s">
        <v>9</v>
      </c>
      <c r="F89" s="137">
        <f>C89-'май 2018'!E136</f>
        <v>3407</v>
      </c>
      <c r="G89" s="148">
        <f>D89-'май 2018'!F136</f>
        <v>1865</v>
      </c>
      <c r="H89" s="150">
        <f>'апр 2019'!E131</f>
        <v>13266</v>
      </c>
      <c r="I89" s="150">
        <f>'апр 2019'!F131</f>
        <v>7011</v>
      </c>
      <c r="J89" s="151">
        <f t="shared" si="14"/>
        <v>133</v>
      </c>
      <c r="K89" s="151">
        <f t="shared" si="14"/>
        <v>48</v>
      </c>
      <c r="L89" s="152">
        <f t="shared" si="8"/>
        <v>821.93999999999994</v>
      </c>
      <c r="M89" s="152">
        <f t="shared" si="9"/>
        <v>109.92</v>
      </c>
      <c r="N89" s="152">
        <f t="shared" si="11"/>
        <v>931.8599999999999</v>
      </c>
      <c r="O89" s="153"/>
      <c r="P89" s="154">
        <f t="shared" si="13"/>
        <v>959.81579999999985</v>
      </c>
      <c r="Q89" s="155">
        <f>'апр 2019'!W131</f>
        <v>-0.73700000000008004</v>
      </c>
      <c r="R89" s="154">
        <f>P89+Q89</f>
        <v>959.07879999999977</v>
      </c>
    </row>
    <row r="90" spans="2:18" ht="18.600000000000001" thickBot="1">
      <c r="B90" s="144">
        <v>120</v>
      </c>
      <c r="C90" s="136">
        <v>2092</v>
      </c>
      <c r="D90" s="136">
        <v>663</v>
      </c>
      <c r="E90" s="135" t="s">
        <v>9</v>
      </c>
      <c r="F90" s="137">
        <f>C90-'май 2018'!E137</f>
        <v>179</v>
      </c>
      <c r="G90" s="148">
        <f>D90-'май 2018'!F137</f>
        <v>52</v>
      </c>
      <c r="H90" s="150">
        <f>'апр 2019'!E132</f>
        <v>2024</v>
      </c>
      <c r="I90" s="150">
        <f>'апр 2019'!F132</f>
        <v>647</v>
      </c>
      <c r="J90" s="151">
        <f t="shared" si="14"/>
        <v>68</v>
      </c>
      <c r="K90" s="151">
        <f t="shared" si="14"/>
        <v>16</v>
      </c>
      <c r="L90" s="152">
        <f t="shared" si="8"/>
        <v>420.24</v>
      </c>
      <c r="M90" s="152">
        <f t="shared" si="9"/>
        <v>36.64</v>
      </c>
      <c r="N90" s="152">
        <f t="shared" si="11"/>
        <v>456.88</v>
      </c>
      <c r="O90" s="153"/>
      <c r="P90" s="154">
        <f t="shared" si="13"/>
        <v>470.58639999999997</v>
      </c>
      <c r="Q90" s="155">
        <f>'апр 2019'!W132</f>
        <v>169.7749</v>
      </c>
      <c r="R90" s="156">
        <f t="shared" si="10"/>
        <v>640.36130000000003</v>
      </c>
    </row>
    <row r="91" spans="2:18" ht="18.600000000000001" thickBot="1">
      <c r="B91" s="144" t="s">
        <v>23</v>
      </c>
      <c r="C91" s="136">
        <v>1478</v>
      </c>
      <c r="D91" s="136">
        <v>393</v>
      </c>
      <c r="E91" s="135" t="s">
        <v>9</v>
      </c>
      <c r="F91" s="137">
        <f>C91-'май 2018'!E139</f>
        <v>-6435</v>
      </c>
      <c r="G91" s="148">
        <f>D91-'май 2018'!F139</f>
        <v>-3024</v>
      </c>
      <c r="H91" s="150">
        <f>'апр 2019'!E134</f>
        <v>1464</v>
      </c>
      <c r="I91" s="150">
        <f>'апр 2019'!F134</f>
        <v>390</v>
      </c>
      <c r="J91" s="151">
        <f t="shared" si="14"/>
        <v>14</v>
      </c>
      <c r="K91" s="151">
        <f t="shared" si="14"/>
        <v>3</v>
      </c>
      <c r="L91" s="152">
        <f t="shared" si="8"/>
        <v>86.52</v>
      </c>
      <c r="M91" s="152">
        <f t="shared" si="9"/>
        <v>6.87</v>
      </c>
      <c r="N91" s="152">
        <f t="shared" si="11"/>
        <v>93.39</v>
      </c>
      <c r="O91" s="153"/>
      <c r="P91" s="154">
        <f t="shared" si="13"/>
        <v>96.191699999999997</v>
      </c>
      <c r="Q91" s="155">
        <f>'апр 2019'!W134</f>
        <v>4.4034999999999958</v>
      </c>
      <c r="R91" s="154">
        <f t="shared" si="10"/>
        <v>100.59519999999999</v>
      </c>
    </row>
    <row r="92" spans="2:18" ht="18.600000000000001" thickBot="1">
      <c r="B92" s="144">
        <v>122</v>
      </c>
      <c r="C92" s="136">
        <v>8954</v>
      </c>
      <c r="D92" s="136">
        <v>3888</v>
      </c>
      <c r="E92" s="135" t="s">
        <v>9</v>
      </c>
      <c r="F92" s="137">
        <f>C92-'май 2018'!E140</f>
        <v>7552</v>
      </c>
      <c r="G92" s="148">
        <f>D92-'май 2018'!F140</f>
        <v>3510</v>
      </c>
      <c r="H92" s="150">
        <f>'апр 2019'!E135</f>
        <v>8911</v>
      </c>
      <c r="I92" s="150">
        <f>'апр 2019'!F135</f>
        <v>3873</v>
      </c>
      <c r="J92" s="151">
        <f t="shared" si="14"/>
        <v>43</v>
      </c>
      <c r="K92" s="151">
        <f t="shared" si="14"/>
        <v>15</v>
      </c>
      <c r="L92" s="152">
        <f t="shared" si="8"/>
        <v>265.74</v>
      </c>
      <c r="M92" s="152">
        <f t="shared" si="9"/>
        <v>34.35</v>
      </c>
      <c r="N92" s="152">
        <f t="shared" si="11"/>
        <v>300.09000000000003</v>
      </c>
      <c r="O92" s="153"/>
      <c r="P92" s="154">
        <f>N92+N92*3%</f>
        <v>309.09270000000004</v>
      </c>
      <c r="Q92" s="155">
        <f>'апр 2019'!W135</f>
        <v>680.25319999999999</v>
      </c>
      <c r="R92" s="156">
        <f t="shared" si="10"/>
        <v>989.34590000000003</v>
      </c>
    </row>
    <row r="93" spans="2:18" ht="18.600000000000001" thickBot="1">
      <c r="B93" s="144">
        <v>123</v>
      </c>
      <c r="C93" s="136">
        <v>4369</v>
      </c>
      <c r="D93" s="136">
        <v>4077</v>
      </c>
      <c r="E93" s="135" t="s">
        <v>9</v>
      </c>
      <c r="F93" s="137">
        <f>C93-'май 2018'!E141</f>
        <v>720</v>
      </c>
      <c r="G93" s="148">
        <f>D93-'май 2018'!F141</f>
        <v>611</v>
      </c>
      <c r="H93" s="150">
        <f>'апр 2019'!E136</f>
        <v>4258</v>
      </c>
      <c r="I93" s="150">
        <f>'апр 2019'!F136</f>
        <v>3965</v>
      </c>
      <c r="J93" s="151">
        <f t="shared" si="14"/>
        <v>111</v>
      </c>
      <c r="K93" s="151">
        <f t="shared" si="14"/>
        <v>112</v>
      </c>
      <c r="L93" s="152">
        <f t="shared" ref="L93:L132" si="15">J93*6.18</f>
        <v>685.98</v>
      </c>
      <c r="M93" s="152">
        <f t="shared" ref="M93:M132" si="16">K93*2.29</f>
        <v>256.48</v>
      </c>
      <c r="N93" s="152">
        <f t="shared" si="11"/>
        <v>942.46</v>
      </c>
      <c r="O93" s="153"/>
      <c r="P93" s="154">
        <f t="shared" ref="P93:P124" si="17">N93+N93*3%-O93</f>
        <v>970.73380000000009</v>
      </c>
      <c r="Q93" s="155">
        <f>'апр 2019'!W136</f>
        <v>851.25379999999996</v>
      </c>
      <c r="R93" s="156">
        <f t="shared" si="10"/>
        <v>1821.9875999999999</v>
      </c>
    </row>
    <row r="94" spans="2:18" ht="18.600000000000001" thickBot="1">
      <c r="B94" s="144">
        <v>124</v>
      </c>
      <c r="C94" s="136">
        <v>11927</v>
      </c>
      <c r="D94" s="136">
        <v>9338</v>
      </c>
      <c r="E94" s="135" t="s">
        <v>9</v>
      </c>
      <c r="F94" s="137">
        <f>C94-'май 2018'!E143</f>
        <v>435</v>
      </c>
      <c r="G94" s="148">
        <f>D94-'май 2018'!F143</f>
        <v>461</v>
      </c>
      <c r="H94" s="150">
        <f>'апр 2019'!E138</f>
        <v>11894</v>
      </c>
      <c r="I94" s="150">
        <f>'апр 2019'!F138</f>
        <v>9275</v>
      </c>
      <c r="J94" s="151">
        <f t="shared" si="14"/>
        <v>33</v>
      </c>
      <c r="K94" s="151">
        <f t="shared" si="14"/>
        <v>63</v>
      </c>
      <c r="L94" s="152">
        <f t="shared" si="15"/>
        <v>203.94</v>
      </c>
      <c r="M94" s="152">
        <f t="shared" si="16"/>
        <v>144.27000000000001</v>
      </c>
      <c r="N94" s="152">
        <f t="shared" si="11"/>
        <v>348.21000000000004</v>
      </c>
      <c r="O94" s="153"/>
      <c r="P94" s="154">
        <f t="shared" si="17"/>
        <v>358.65630000000004</v>
      </c>
      <c r="Q94" s="155">
        <f>'апр 2019'!W138</f>
        <v>814.39800000000002</v>
      </c>
      <c r="R94" s="156">
        <f t="shared" ref="R94:R133" si="18">P94+Q94</f>
        <v>1173.0543</v>
      </c>
    </row>
    <row r="95" spans="2:18" ht="18.600000000000001" thickBot="1">
      <c r="B95" s="144">
        <v>127</v>
      </c>
      <c r="C95" s="136">
        <v>697</v>
      </c>
      <c r="D95" s="136">
        <v>160</v>
      </c>
      <c r="E95" s="135" t="s">
        <v>9</v>
      </c>
      <c r="F95" s="137">
        <f>C95-'май 2018'!E147</f>
        <v>652</v>
      </c>
      <c r="G95" s="148">
        <f>D95-'май 2018'!F147</f>
        <v>157</v>
      </c>
      <c r="H95" s="150">
        <f>'апр 2019'!E141</f>
        <v>557</v>
      </c>
      <c r="I95" s="150">
        <f>'апр 2019'!F141</f>
        <v>131</v>
      </c>
      <c r="J95" s="151">
        <f t="shared" si="14"/>
        <v>140</v>
      </c>
      <c r="K95" s="151">
        <f t="shared" si="14"/>
        <v>29</v>
      </c>
      <c r="L95" s="152">
        <f t="shared" si="15"/>
        <v>865.19999999999993</v>
      </c>
      <c r="M95" s="152">
        <f t="shared" si="16"/>
        <v>66.41</v>
      </c>
      <c r="N95" s="152">
        <f t="shared" ref="N95:N135" si="19">L95+M95</f>
        <v>931.6099999999999</v>
      </c>
      <c r="O95" s="153"/>
      <c r="P95" s="154">
        <f t="shared" si="17"/>
        <v>959.55829999999992</v>
      </c>
      <c r="Q95" s="155">
        <f>'апр 2019'!W141</f>
        <v>164.3674</v>
      </c>
      <c r="R95" s="156">
        <f t="shared" si="18"/>
        <v>1123.9257</v>
      </c>
    </row>
    <row r="96" spans="2:18" ht="18.600000000000001" thickBot="1">
      <c r="B96" s="144">
        <v>128</v>
      </c>
      <c r="C96" s="136">
        <v>3417</v>
      </c>
      <c r="D96" s="136">
        <v>3205</v>
      </c>
      <c r="E96" s="135" t="s">
        <v>9</v>
      </c>
      <c r="F96" s="137">
        <f>C96-'май 2018'!E148</f>
        <v>42</v>
      </c>
      <c r="G96" s="148">
        <f>D96-'май 2018'!F148</f>
        <v>48</v>
      </c>
      <c r="H96" s="150">
        <f>'апр 2019'!E142</f>
        <v>3417</v>
      </c>
      <c r="I96" s="150">
        <f>'апр 2019'!F142</f>
        <v>3205</v>
      </c>
      <c r="J96" s="151">
        <f t="shared" si="14"/>
        <v>0</v>
      </c>
      <c r="K96" s="151">
        <f t="shared" si="14"/>
        <v>0</v>
      </c>
      <c r="L96" s="152">
        <f t="shared" si="15"/>
        <v>0</v>
      </c>
      <c r="M96" s="152">
        <f t="shared" si="16"/>
        <v>0</v>
      </c>
      <c r="N96" s="152">
        <f t="shared" si="19"/>
        <v>0</v>
      </c>
      <c r="O96" s="153"/>
      <c r="P96" s="154">
        <f t="shared" si="17"/>
        <v>0</v>
      </c>
      <c r="Q96" s="155">
        <f>'апр 2019'!W142</f>
        <v>211.4622</v>
      </c>
      <c r="R96" s="154">
        <f t="shared" si="18"/>
        <v>211.4622</v>
      </c>
    </row>
    <row r="97" spans="2:18" ht="18.600000000000001" thickBot="1">
      <c r="B97" s="144">
        <v>130</v>
      </c>
      <c r="C97" s="136">
        <v>94</v>
      </c>
      <c r="D97" s="136">
        <v>0</v>
      </c>
      <c r="E97" s="135" t="s">
        <v>9</v>
      </c>
      <c r="F97" s="137">
        <f>C97-'май 2018'!E150</f>
        <v>60</v>
      </c>
      <c r="G97" s="148">
        <f>D97-'май 2018'!F150</f>
        <v>0</v>
      </c>
      <c r="H97" s="150">
        <f>'апр 2019'!E144</f>
        <v>86</v>
      </c>
      <c r="I97" s="150">
        <f>'апр 2019'!F144</f>
        <v>0</v>
      </c>
      <c r="J97" s="151">
        <f t="shared" si="14"/>
        <v>8</v>
      </c>
      <c r="K97" s="151">
        <f t="shared" si="14"/>
        <v>0</v>
      </c>
      <c r="L97" s="152">
        <f t="shared" si="15"/>
        <v>49.44</v>
      </c>
      <c r="M97" s="152">
        <f t="shared" si="16"/>
        <v>0</v>
      </c>
      <c r="N97" s="152">
        <f t="shared" si="19"/>
        <v>49.44</v>
      </c>
      <c r="O97" s="153"/>
      <c r="P97" s="154">
        <f t="shared" si="17"/>
        <v>50.923199999999994</v>
      </c>
      <c r="Q97" s="155">
        <f>'апр 2019'!W144</f>
        <v>206.6592</v>
      </c>
      <c r="R97" s="156">
        <f t="shared" si="18"/>
        <v>257.58240000000001</v>
      </c>
    </row>
    <row r="98" spans="2:18" ht="18.600000000000001" thickBot="1">
      <c r="B98" s="144">
        <v>135</v>
      </c>
      <c r="C98" s="136">
        <v>923</v>
      </c>
      <c r="D98" s="136">
        <v>378</v>
      </c>
      <c r="E98" s="135" t="s">
        <v>9</v>
      </c>
      <c r="F98" s="137">
        <f>C98-'май 2018'!E155</f>
        <v>62</v>
      </c>
      <c r="G98" s="148">
        <f>D98-'май 2018'!F155</f>
        <v>57</v>
      </c>
      <c r="H98" s="150">
        <f>'апр 2019'!E149</f>
        <v>909</v>
      </c>
      <c r="I98" s="150">
        <f>'апр 2019'!F149</f>
        <v>367</v>
      </c>
      <c r="J98" s="151">
        <f t="shared" ref="J98:K117" si="20">C98-H98</f>
        <v>14</v>
      </c>
      <c r="K98" s="151">
        <f t="shared" si="20"/>
        <v>11</v>
      </c>
      <c r="L98" s="152">
        <f t="shared" si="15"/>
        <v>86.52</v>
      </c>
      <c r="M98" s="152">
        <f t="shared" si="16"/>
        <v>25.19</v>
      </c>
      <c r="N98" s="152">
        <f t="shared" si="19"/>
        <v>111.71</v>
      </c>
      <c r="O98" s="153"/>
      <c r="P98" s="154">
        <f t="shared" si="17"/>
        <v>115.06129999999999</v>
      </c>
      <c r="Q98" s="155">
        <f>'апр 2019'!W149</f>
        <v>280.2321</v>
      </c>
      <c r="R98" s="156">
        <f t="shared" si="18"/>
        <v>395.29340000000002</v>
      </c>
    </row>
    <row r="99" spans="2:18" ht="18.600000000000001" thickBot="1">
      <c r="B99" s="144">
        <v>138</v>
      </c>
      <c r="C99" s="136">
        <v>1559</v>
      </c>
      <c r="D99" s="136">
        <v>948</v>
      </c>
      <c r="E99" s="135" t="s">
        <v>9</v>
      </c>
      <c r="F99" s="137">
        <f>C99-'май 2018'!E158</f>
        <v>294</v>
      </c>
      <c r="G99" s="148">
        <f>D99-'май 2018'!F158</f>
        <v>207</v>
      </c>
      <c r="H99" s="150">
        <f>'апр 2019'!E152</f>
        <v>1458</v>
      </c>
      <c r="I99" s="150">
        <f>'апр 2019'!F152</f>
        <v>859</v>
      </c>
      <c r="J99" s="151">
        <f t="shared" si="20"/>
        <v>101</v>
      </c>
      <c r="K99" s="151">
        <f t="shared" si="20"/>
        <v>89</v>
      </c>
      <c r="L99" s="152">
        <f t="shared" si="15"/>
        <v>624.17999999999995</v>
      </c>
      <c r="M99" s="152">
        <f t="shared" si="16"/>
        <v>203.81</v>
      </c>
      <c r="N99" s="152">
        <f t="shared" si="19"/>
        <v>827.99</v>
      </c>
      <c r="O99" s="153"/>
      <c r="P99" s="154">
        <f t="shared" si="17"/>
        <v>852.8297</v>
      </c>
      <c r="Q99" s="155">
        <f>'апр 2019'!W152</f>
        <v>0</v>
      </c>
      <c r="R99" s="156">
        <f t="shared" si="18"/>
        <v>852.8297</v>
      </c>
    </row>
    <row r="100" spans="2:18" ht="18.600000000000001" thickBot="1">
      <c r="B100" s="144">
        <v>139</v>
      </c>
      <c r="C100" s="136">
        <v>2284</v>
      </c>
      <c r="D100" s="136">
        <v>1194</v>
      </c>
      <c r="E100" s="135" t="s">
        <v>9</v>
      </c>
      <c r="F100" s="137">
        <f>C100-'май 2018'!E159</f>
        <v>510</v>
      </c>
      <c r="G100" s="148">
        <f>D100-'май 2018'!F159</f>
        <v>456</v>
      </c>
      <c r="H100" s="150">
        <f>'апр 2019'!E153</f>
        <v>2271</v>
      </c>
      <c r="I100" s="150">
        <f>'апр 2019'!F153</f>
        <v>1194</v>
      </c>
      <c r="J100" s="151">
        <f t="shared" si="20"/>
        <v>13</v>
      </c>
      <c r="K100" s="151">
        <f t="shared" si="20"/>
        <v>0</v>
      </c>
      <c r="L100" s="152">
        <f t="shared" si="15"/>
        <v>80.34</v>
      </c>
      <c r="M100" s="152">
        <f t="shared" si="16"/>
        <v>0</v>
      </c>
      <c r="N100" s="152">
        <f t="shared" si="19"/>
        <v>80.34</v>
      </c>
      <c r="O100" s="153"/>
      <c r="P100" s="154">
        <f t="shared" si="17"/>
        <v>82.750200000000007</v>
      </c>
      <c r="Q100" s="155">
        <f>'апр 2019'!W153</f>
        <v>31.826999999999998</v>
      </c>
      <c r="R100" s="156">
        <f t="shared" si="18"/>
        <v>114.5772</v>
      </c>
    </row>
    <row r="101" spans="2:18" ht="18.600000000000001" thickBot="1">
      <c r="B101" s="144">
        <v>140</v>
      </c>
      <c r="C101" s="136">
        <v>14489</v>
      </c>
      <c r="D101" s="136">
        <v>18216</v>
      </c>
      <c r="E101" s="135" t="s">
        <v>9</v>
      </c>
      <c r="F101" s="137">
        <f>C101-'май 2018'!E160</f>
        <v>1201</v>
      </c>
      <c r="G101" s="148">
        <f>D101-'май 2018'!F160</f>
        <v>1708</v>
      </c>
      <c r="H101" s="150">
        <f>'апр 2019'!E154</f>
        <v>14399</v>
      </c>
      <c r="I101" s="150">
        <f>'апр 2019'!F154</f>
        <v>18056</v>
      </c>
      <c r="J101" s="151">
        <f t="shared" si="20"/>
        <v>90</v>
      </c>
      <c r="K101" s="151">
        <f t="shared" si="20"/>
        <v>160</v>
      </c>
      <c r="L101" s="152">
        <f t="shared" si="15"/>
        <v>556.19999999999993</v>
      </c>
      <c r="M101" s="152">
        <f t="shared" si="16"/>
        <v>366.4</v>
      </c>
      <c r="N101" s="152">
        <f t="shared" si="19"/>
        <v>922.59999999999991</v>
      </c>
      <c r="O101" s="153"/>
      <c r="P101" s="154">
        <f t="shared" si="17"/>
        <v>950.27799999999991</v>
      </c>
      <c r="Q101" s="155">
        <f>'апр 2019'!W154</f>
        <v>862.12159999999983</v>
      </c>
      <c r="R101" s="154">
        <f t="shared" si="18"/>
        <v>1812.3995999999997</v>
      </c>
    </row>
    <row r="102" spans="2:18" ht="18.600000000000001" thickBot="1">
      <c r="B102" s="144" t="s">
        <v>26</v>
      </c>
      <c r="C102" s="136">
        <v>9340</v>
      </c>
      <c r="D102" s="136">
        <v>4780</v>
      </c>
      <c r="E102" s="135" t="s">
        <v>9</v>
      </c>
      <c r="F102" s="137">
        <f>C102-'май 2018'!E161</f>
        <v>2384</v>
      </c>
      <c r="G102" s="148">
        <f>D102-'май 2018'!F161</f>
        <v>1319</v>
      </c>
      <c r="H102" s="150">
        <f>'апр 2019'!E155</f>
        <v>9121</v>
      </c>
      <c r="I102" s="150">
        <f>'апр 2019'!F155</f>
        <v>4669</v>
      </c>
      <c r="J102" s="151">
        <f t="shared" si="20"/>
        <v>219</v>
      </c>
      <c r="K102" s="151">
        <f t="shared" si="20"/>
        <v>111</v>
      </c>
      <c r="L102" s="152">
        <f t="shared" si="15"/>
        <v>1353.4199999999998</v>
      </c>
      <c r="M102" s="152">
        <f t="shared" si="16"/>
        <v>254.19</v>
      </c>
      <c r="N102" s="152">
        <f t="shared" si="19"/>
        <v>1607.61</v>
      </c>
      <c r="O102" s="153"/>
      <c r="P102" s="154">
        <f t="shared" si="17"/>
        <v>1655.8382999999999</v>
      </c>
      <c r="Q102" s="155">
        <f>'апр 2019'!W155</f>
        <v>-3.6999999999807187E-3</v>
      </c>
      <c r="R102" s="156">
        <f>P102+Q102</f>
        <v>1655.8345999999999</v>
      </c>
    </row>
    <row r="103" spans="2:18" ht="18.600000000000001" thickBot="1">
      <c r="B103" s="144">
        <v>142</v>
      </c>
      <c r="C103" s="136">
        <v>9669</v>
      </c>
      <c r="D103" s="136">
        <v>4525</v>
      </c>
      <c r="E103" s="135" t="s">
        <v>9</v>
      </c>
      <c r="F103" s="137">
        <f>C103-'май 2018'!E163</f>
        <v>1787</v>
      </c>
      <c r="G103" s="148">
        <f>D103-'май 2018'!F163</f>
        <v>753</v>
      </c>
      <c r="H103" s="150">
        <f>'апр 2019'!E157</f>
        <v>9409</v>
      </c>
      <c r="I103" s="150">
        <f>'апр 2019'!F157</f>
        <v>4386</v>
      </c>
      <c r="J103" s="151">
        <f t="shared" si="20"/>
        <v>260</v>
      </c>
      <c r="K103" s="151">
        <f t="shared" si="20"/>
        <v>139</v>
      </c>
      <c r="L103" s="152">
        <f t="shared" si="15"/>
        <v>1606.8</v>
      </c>
      <c r="M103" s="152">
        <f t="shared" si="16"/>
        <v>318.31</v>
      </c>
      <c r="N103" s="152">
        <f t="shared" si="19"/>
        <v>1925.11</v>
      </c>
      <c r="O103" s="153"/>
      <c r="P103" s="154">
        <f t="shared" si="17"/>
        <v>1982.8633</v>
      </c>
      <c r="Q103" s="155">
        <f>'апр 2019'!W157</f>
        <v>19.0962</v>
      </c>
      <c r="R103" s="156">
        <f t="shared" si="18"/>
        <v>2001.9594999999999</v>
      </c>
    </row>
    <row r="104" spans="2:18" ht="18.600000000000001" thickBot="1">
      <c r="B104" s="144">
        <v>143</v>
      </c>
      <c r="C104" s="136">
        <v>2411</v>
      </c>
      <c r="D104" s="136">
        <v>1509</v>
      </c>
      <c r="E104" s="135" t="s">
        <v>9</v>
      </c>
      <c r="F104" s="137">
        <f>C104-'май 2018'!E164</f>
        <v>502</v>
      </c>
      <c r="G104" s="148">
        <f>D104-'май 2018'!F164</f>
        <v>258</v>
      </c>
      <c r="H104" s="150">
        <f>'апр 2019'!E158</f>
        <v>2343</v>
      </c>
      <c r="I104" s="150">
        <f>'апр 2019'!F158</f>
        <v>1458</v>
      </c>
      <c r="J104" s="151">
        <f t="shared" si="20"/>
        <v>68</v>
      </c>
      <c r="K104" s="151">
        <f t="shared" si="20"/>
        <v>51</v>
      </c>
      <c r="L104" s="152">
        <f t="shared" si="15"/>
        <v>420.24</v>
      </c>
      <c r="M104" s="152">
        <f t="shared" si="16"/>
        <v>116.79</v>
      </c>
      <c r="N104" s="152">
        <f t="shared" si="19"/>
        <v>537.03</v>
      </c>
      <c r="O104" s="153"/>
      <c r="P104" s="154">
        <f t="shared" si="17"/>
        <v>553.14089999999999</v>
      </c>
      <c r="Q104" s="155">
        <f>'апр 2019'!W158</f>
        <v>551.92550000000006</v>
      </c>
      <c r="R104" s="156">
        <f t="shared" si="18"/>
        <v>1105.0664000000002</v>
      </c>
    </row>
    <row r="105" spans="2:18" ht="18.600000000000001" thickBot="1">
      <c r="B105" s="144">
        <v>145</v>
      </c>
      <c r="C105" s="136">
        <v>2963</v>
      </c>
      <c r="D105" s="136">
        <v>906</v>
      </c>
      <c r="E105" s="135" t="s">
        <v>9</v>
      </c>
      <c r="F105" s="137">
        <f>C105-'май 2018'!E166</f>
        <v>336</v>
      </c>
      <c r="G105" s="148">
        <f>D105-'май 2018'!F166</f>
        <v>102</v>
      </c>
      <c r="H105" s="150">
        <f>'апр 2019'!E160</f>
        <v>2919</v>
      </c>
      <c r="I105" s="150">
        <f>'апр 2019'!F160</f>
        <v>890</v>
      </c>
      <c r="J105" s="151">
        <f t="shared" si="20"/>
        <v>44</v>
      </c>
      <c r="K105" s="151">
        <f t="shared" si="20"/>
        <v>16</v>
      </c>
      <c r="L105" s="152">
        <f t="shared" si="15"/>
        <v>271.91999999999996</v>
      </c>
      <c r="M105" s="152">
        <f t="shared" si="16"/>
        <v>36.64</v>
      </c>
      <c r="N105" s="152">
        <f t="shared" si="19"/>
        <v>308.55999999999995</v>
      </c>
      <c r="O105" s="153"/>
      <c r="P105" s="154">
        <f t="shared" si="17"/>
        <v>317.81679999999994</v>
      </c>
      <c r="Q105" s="155">
        <f>'апр 2019'!W160</f>
        <v>273.91820000000001</v>
      </c>
      <c r="R105" s="156">
        <f t="shared" si="18"/>
        <v>591.7349999999999</v>
      </c>
    </row>
    <row r="106" spans="2:18" ht="18.600000000000001" thickBot="1">
      <c r="B106" s="144" t="s">
        <v>27</v>
      </c>
      <c r="C106" s="136">
        <v>8951</v>
      </c>
      <c r="D106" s="136">
        <v>4058</v>
      </c>
      <c r="E106" s="135" t="s">
        <v>9</v>
      </c>
      <c r="F106" s="137">
        <f>C106-'май 2018'!E167</f>
        <v>4163</v>
      </c>
      <c r="G106" s="148">
        <f>D106-'май 2018'!F167</f>
        <v>2039</v>
      </c>
      <c r="H106" s="150">
        <f>'апр 2019'!E161</f>
        <v>8859</v>
      </c>
      <c r="I106" s="150">
        <f>'апр 2019'!F161</f>
        <v>4008</v>
      </c>
      <c r="J106" s="151">
        <f t="shared" si="20"/>
        <v>92</v>
      </c>
      <c r="K106" s="151">
        <f t="shared" si="20"/>
        <v>50</v>
      </c>
      <c r="L106" s="152">
        <f t="shared" si="15"/>
        <v>568.55999999999995</v>
      </c>
      <c r="M106" s="152">
        <f t="shared" si="16"/>
        <v>114.5</v>
      </c>
      <c r="N106" s="152">
        <f t="shared" si="19"/>
        <v>683.06</v>
      </c>
      <c r="O106" s="153"/>
      <c r="P106" s="154">
        <f t="shared" si="17"/>
        <v>703.55179999999996</v>
      </c>
      <c r="Q106" s="155">
        <f>'апр 2019'!W161</f>
        <v>157.28100000000001</v>
      </c>
      <c r="R106" s="157">
        <f t="shared" si="18"/>
        <v>860.83279999999991</v>
      </c>
    </row>
    <row r="107" spans="2:18" ht="18.600000000000001" thickBot="1">
      <c r="B107" s="144">
        <v>146</v>
      </c>
      <c r="C107" s="136">
        <v>5219</v>
      </c>
      <c r="D107" s="136">
        <v>2285</v>
      </c>
      <c r="E107" s="135" t="s">
        <v>9</v>
      </c>
      <c r="F107" s="137">
        <f>C107-'май 2018'!E168</f>
        <v>-2593</v>
      </c>
      <c r="G107" s="148">
        <f>D107-'май 2018'!F168</f>
        <v>-1191</v>
      </c>
      <c r="H107" s="150">
        <f>'апр 2019'!E162</f>
        <v>5127</v>
      </c>
      <c r="I107" s="150">
        <f>'апр 2019'!F162</f>
        <v>2244</v>
      </c>
      <c r="J107" s="151">
        <f t="shared" si="20"/>
        <v>92</v>
      </c>
      <c r="K107" s="151">
        <f t="shared" si="20"/>
        <v>41</v>
      </c>
      <c r="L107" s="152">
        <f t="shared" si="15"/>
        <v>568.55999999999995</v>
      </c>
      <c r="M107" s="152">
        <f t="shared" si="16"/>
        <v>93.89</v>
      </c>
      <c r="N107" s="152">
        <f t="shared" si="19"/>
        <v>662.44999999999993</v>
      </c>
      <c r="O107" s="153"/>
      <c r="P107" s="154">
        <f t="shared" si="17"/>
        <v>682.32349999999997</v>
      </c>
      <c r="Q107" s="155">
        <f>'апр 2019'!W162</f>
        <v>-3.1000000000744876E-3</v>
      </c>
      <c r="R107" s="156">
        <f t="shared" si="18"/>
        <v>682.32039999999984</v>
      </c>
    </row>
    <row r="108" spans="2:18" ht="18.600000000000001" thickBot="1">
      <c r="B108" s="144">
        <v>147</v>
      </c>
      <c r="C108" s="136">
        <v>15901</v>
      </c>
      <c r="D108" s="136">
        <v>8489</v>
      </c>
      <c r="E108" s="138" t="s">
        <v>9</v>
      </c>
      <c r="F108" s="140">
        <f>C108-'май 2018'!E169</f>
        <v>2783</v>
      </c>
      <c r="G108" s="149">
        <f>D108-'май 2018'!F169</f>
        <v>1714</v>
      </c>
      <c r="H108" s="150">
        <f>'апр 2019'!E163</f>
        <v>15701</v>
      </c>
      <c r="I108" s="150">
        <f>'апр 2019'!F163</f>
        <v>8313</v>
      </c>
      <c r="J108" s="158">
        <f t="shared" si="20"/>
        <v>200</v>
      </c>
      <c r="K108" s="158">
        <f t="shared" si="20"/>
        <v>176</v>
      </c>
      <c r="L108" s="152">
        <f t="shared" si="15"/>
        <v>1236</v>
      </c>
      <c r="M108" s="152">
        <f t="shared" si="16"/>
        <v>403.04</v>
      </c>
      <c r="N108" s="154">
        <f t="shared" si="19"/>
        <v>1639.04</v>
      </c>
      <c r="O108" s="153"/>
      <c r="P108" s="154">
        <f t="shared" si="17"/>
        <v>1688.2112</v>
      </c>
      <c r="Q108" s="155">
        <f>'апр 2019'!W163</f>
        <v>0</v>
      </c>
      <c r="R108" s="156">
        <f t="shared" si="18"/>
        <v>1688.2112</v>
      </c>
    </row>
    <row r="109" spans="2:18" ht="18.600000000000001" thickBot="1">
      <c r="B109" s="144">
        <v>148</v>
      </c>
      <c r="C109" s="136">
        <v>7127</v>
      </c>
      <c r="D109" s="136">
        <v>1983</v>
      </c>
      <c r="E109" s="135" t="s">
        <v>9</v>
      </c>
      <c r="F109" s="137">
        <f>C109-'май 2018'!E170</f>
        <v>894</v>
      </c>
      <c r="G109" s="148">
        <f>D109-'май 2018'!F170</f>
        <v>255</v>
      </c>
      <c r="H109" s="150">
        <f>'апр 2019'!E164</f>
        <v>7122</v>
      </c>
      <c r="I109" s="150">
        <f>'апр 2019'!F164</f>
        <v>1983</v>
      </c>
      <c r="J109" s="151">
        <f t="shared" si="20"/>
        <v>5</v>
      </c>
      <c r="K109" s="151">
        <f t="shared" si="20"/>
        <v>0</v>
      </c>
      <c r="L109" s="152">
        <f t="shared" si="15"/>
        <v>30.9</v>
      </c>
      <c r="M109" s="152">
        <f t="shared" si="16"/>
        <v>0</v>
      </c>
      <c r="N109" s="152">
        <f t="shared" si="19"/>
        <v>30.9</v>
      </c>
      <c r="O109" s="153"/>
      <c r="P109" s="154">
        <f t="shared" si="17"/>
        <v>31.826999999999998</v>
      </c>
      <c r="Q109" s="155">
        <f>'апр 2019'!W164</f>
        <v>331.96510000000012</v>
      </c>
      <c r="R109" s="156">
        <f t="shared" si="18"/>
        <v>363.79210000000012</v>
      </c>
    </row>
    <row r="110" spans="2:18" ht="18.600000000000001" thickBot="1">
      <c r="B110" s="144">
        <v>150</v>
      </c>
      <c r="C110" s="136">
        <v>3118</v>
      </c>
      <c r="D110" s="136">
        <v>962</v>
      </c>
      <c r="E110" s="135" t="s">
        <v>9</v>
      </c>
      <c r="F110" s="137">
        <f>C110-'май 2018'!E172</f>
        <v>4</v>
      </c>
      <c r="G110" s="148">
        <f>D110-'май 2018'!F172</f>
        <v>2</v>
      </c>
      <c r="H110" s="150">
        <f>'апр 2019'!E166</f>
        <v>3117</v>
      </c>
      <c r="I110" s="150">
        <f>'апр 2019'!F166</f>
        <v>962</v>
      </c>
      <c r="J110" s="151">
        <f t="shared" si="20"/>
        <v>1</v>
      </c>
      <c r="K110" s="151">
        <f t="shared" si="20"/>
        <v>0</v>
      </c>
      <c r="L110" s="152">
        <f t="shared" si="15"/>
        <v>6.18</v>
      </c>
      <c r="M110" s="152">
        <f t="shared" si="16"/>
        <v>0</v>
      </c>
      <c r="N110" s="152">
        <f t="shared" si="19"/>
        <v>6.18</v>
      </c>
      <c r="O110" s="153"/>
      <c r="P110" s="154">
        <f t="shared" si="17"/>
        <v>6.3653999999999993</v>
      </c>
      <c r="Q110" s="155">
        <f>'апр 2019'!W166</f>
        <v>372.89089999999999</v>
      </c>
      <c r="R110" s="156">
        <f t="shared" si="18"/>
        <v>379.25630000000001</v>
      </c>
    </row>
    <row r="111" spans="2:18" ht="18.600000000000001" thickBot="1">
      <c r="B111" s="144">
        <v>152</v>
      </c>
      <c r="C111" s="136">
        <v>15537</v>
      </c>
      <c r="D111" s="136">
        <v>5654</v>
      </c>
      <c r="E111" s="135" t="s">
        <v>9</v>
      </c>
      <c r="F111" s="137">
        <f>C111-'май 2018'!E174</f>
        <v>1765</v>
      </c>
      <c r="G111" s="148">
        <f>D111-'май 2018'!F174</f>
        <v>773</v>
      </c>
      <c r="H111" s="150">
        <f>'апр 2019'!E168</f>
        <v>15146</v>
      </c>
      <c r="I111" s="150">
        <f>'апр 2019'!F168</f>
        <v>5511</v>
      </c>
      <c r="J111" s="151">
        <f t="shared" si="20"/>
        <v>391</v>
      </c>
      <c r="K111" s="151">
        <f t="shared" si="20"/>
        <v>143</v>
      </c>
      <c r="L111" s="152">
        <f t="shared" si="15"/>
        <v>2416.38</v>
      </c>
      <c r="M111" s="152">
        <f t="shared" si="16"/>
        <v>327.47000000000003</v>
      </c>
      <c r="N111" s="152">
        <f t="shared" si="19"/>
        <v>2743.8500000000004</v>
      </c>
      <c r="O111" s="153"/>
      <c r="P111" s="154">
        <f t="shared" si="17"/>
        <v>2826.1655000000005</v>
      </c>
      <c r="Q111" s="155">
        <f>'апр 2019'!W168</f>
        <v>4.9000000002479283E-3</v>
      </c>
      <c r="R111" s="157">
        <f t="shared" si="18"/>
        <v>2826.1704000000009</v>
      </c>
    </row>
    <row r="112" spans="2:18" ht="18.600000000000001" thickBot="1">
      <c r="B112" s="144">
        <v>153</v>
      </c>
      <c r="C112" s="136">
        <v>27749</v>
      </c>
      <c r="D112" s="136">
        <v>16602</v>
      </c>
      <c r="E112" s="135" t="s">
        <v>9</v>
      </c>
      <c r="F112" s="137">
        <f>C112-'май 2018'!E175</f>
        <v>692</v>
      </c>
      <c r="G112" s="148">
        <f>D112-'май 2018'!F175</f>
        <v>326</v>
      </c>
      <c r="H112" s="150">
        <f>'апр 2019'!E169</f>
        <v>27574</v>
      </c>
      <c r="I112" s="150">
        <f>'апр 2019'!F169</f>
        <v>16529</v>
      </c>
      <c r="J112" s="151">
        <f t="shared" si="20"/>
        <v>175</v>
      </c>
      <c r="K112" s="151">
        <f t="shared" si="20"/>
        <v>73</v>
      </c>
      <c r="L112" s="152">
        <f t="shared" si="15"/>
        <v>1081.5</v>
      </c>
      <c r="M112" s="152">
        <f t="shared" si="16"/>
        <v>167.17000000000002</v>
      </c>
      <c r="N112" s="152">
        <f t="shared" si="19"/>
        <v>1248.67</v>
      </c>
      <c r="O112" s="153"/>
      <c r="P112" s="154">
        <f t="shared" si="17"/>
        <v>1286.1301000000001</v>
      </c>
      <c r="Q112" s="155">
        <f>'апр 2019'!W169</f>
        <v>0</v>
      </c>
      <c r="R112" s="156">
        <f t="shared" si="18"/>
        <v>1286.1301000000001</v>
      </c>
    </row>
    <row r="113" spans="2:18" ht="18.600000000000001" thickBot="1">
      <c r="B113" s="144">
        <v>156</v>
      </c>
      <c r="C113" s="136">
        <v>13282</v>
      </c>
      <c r="D113" s="136">
        <v>4912</v>
      </c>
      <c r="E113" s="135" t="s">
        <v>9</v>
      </c>
      <c r="F113" s="137">
        <f>C113-'май 2018'!E178</f>
        <v>1714</v>
      </c>
      <c r="G113" s="148">
        <f>D113-'май 2018'!F178</f>
        <v>557</v>
      </c>
      <c r="H113" s="150">
        <f>'апр 2019'!E172</f>
        <v>13003</v>
      </c>
      <c r="I113" s="150">
        <f>'апр 2019'!F172</f>
        <v>4807</v>
      </c>
      <c r="J113" s="151">
        <f t="shared" si="20"/>
        <v>279</v>
      </c>
      <c r="K113" s="151">
        <f t="shared" si="20"/>
        <v>105</v>
      </c>
      <c r="L113" s="152">
        <f t="shared" si="15"/>
        <v>1724.22</v>
      </c>
      <c r="M113" s="152">
        <f t="shared" si="16"/>
        <v>240.45000000000002</v>
      </c>
      <c r="N113" s="152">
        <f t="shared" si="19"/>
        <v>1964.67</v>
      </c>
      <c r="O113" s="153"/>
      <c r="P113" s="154">
        <f t="shared" si="17"/>
        <v>2023.6101000000001</v>
      </c>
      <c r="Q113" s="155">
        <f>'апр 2019'!W172</f>
        <v>1.9999999994979589E-4</v>
      </c>
      <c r="R113" s="156">
        <f t="shared" si="18"/>
        <v>2023.6103000000001</v>
      </c>
    </row>
    <row r="114" spans="2:18" ht="18.600000000000001" thickBot="1">
      <c r="B114" s="144">
        <v>159</v>
      </c>
      <c r="C114" s="136">
        <v>7694</v>
      </c>
      <c r="D114" s="136">
        <v>2221</v>
      </c>
      <c r="E114" s="135" t="s">
        <v>9</v>
      </c>
      <c r="F114" s="137">
        <f>C114-'май 2018'!E181</f>
        <v>696</v>
      </c>
      <c r="G114" s="148">
        <f>D114-'май 2018'!F181</f>
        <v>191</v>
      </c>
      <c r="H114" s="150">
        <f>'апр 2019'!E175</f>
        <v>7645</v>
      </c>
      <c r="I114" s="150">
        <f>'апр 2019'!F175</f>
        <v>2215</v>
      </c>
      <c r="J114" s="151">
        <f t="shared" si="20"/>
        <v>49</v>
      </c>
      <c r="K114" s="151">
        <f t="shared" si="20"/>
        <v>6</v>
      </c>
      <c r="L114" s="152">
        <f t="shared" si="15"/>
        <v>302.82</v>
      </c>
      <c r="M114" s="152">
        <f t="shared" si="16"/>
        <v>13.74</v>
      </c>
      <c r="N114" s="152">
        <f t="shared" si="19"/>
        <v>316.56</v>
      </c>
      <c r="O114" s="153"/>
      <c r="P114" s="154">
        <f t="shared" si="17"/>
        <v>326.05680000000001</v>
      </c>
      <c r="Q114" s="155">
        <f>'апр 2019'!W175</f>
        <v>0</v>
      </c>
      <c r="R114" s="156">
        <f t="shared" si="18"/>
        <v>326.05680000000001</v>
      </c>
    </row>
    <row r="115" spans="2:18" ht="18.600000000000001" thickBot="1">
      <c r="B115" s="145">
        <v>160</v>
      </c>
      <c r="C115" s="136">
        <v>33414</v>
      </c>
      <c r="D115" s="136">
        <v>16428</v>
      </c>
      <c r="E115" s="135" t="s">
        <v>9</v>
      </c>
      <c r="F115" s="137">
        <f>C115-'май 2018'!E182</f>
        <v>6093</v>
      </c>
      <c r="G115" s="148">
        <f>D115-'май 2018'!F182</f>
        <v>2878</v>
      </c>
      <c r="H115" s="150">
        <f>'апр 2019'!E176</f>
        <v>32860</v>
      </c>
      <c r="I115" s="150">
        <f>'апр 2019'!F176</f>
        <v>16091</v>
      </c>
      <c r="J115" s="151">
        <f t="shared" si="20"/>
        <v>554</v>
      </c>
      <c r="K115" s="151">
        <f t="shared" si="20"/>
        <v>337</v>
      </c>
      <c r="L115" s="152">
        <f t="shared" si="15"/>
        <v>3423.72</v>
      </c>
      <c r="M115" s="152">
        <f t="shared" si="16"/>
        <v>771.73</v>
      </c>
      <c r="N115" s="152">
        <f t="shared" si="19"/>
        <v>4195.45</v>
      </c>
      <c r="O115" s="153"/>
      <c r="P115" s="154">
        <f t="shared" si="17"/>
        <v>4321.3135000000002</v>
      </c>
      <c r="Q115" s="155">
        <f>'апр 2019'!W176</f>
        <v>2889.3694999999989</v>
      </c>
      <c r="R115" s="154">
        <f t="shared" si="18"/>
        <v>7210.6829999999991</v>
      </c>
    </row>
    <row r="116" spans="2:18" ht="18.600000000000001" thickBot="1">
      <c r="B116" s="145">
        <v>161</v>
      </c>
      <c r="C116" s="136">
        <v>16622</v>
      </c>
      <c r="D116" s="136">
        <v>10451</v>
      </c>
      <c r="E116" s="135" t="s">
        <v>9</v>
      </c>
      <c r="F116" s="137">
        <f>C116-'май 2018'!E183</f>
        <v>4151</v>
      </c>
      <c r="G116" s="148">
        <f>D116-'май 2018'!F183</f>
        <v>3189</v>
      </c>
      <c r="H116" s="150">
        <f>'апр 2019'!E177</f>
        <v>16346</v>
      </c>
      <c r="I116" s="150">
        <f>'апр 2019'!F177</f>
        <v>10131</v>
      </c>
      <c r="J116" s="151">
        <f t="shared" si="20"/>
        <v>276</v>
      </c>
      <c r="K116" s="151">
        <f t="shared" si="20"/>
        <v>320</v>
      </c>
      <c r="L116" s="152">
        <f t="shared" si="15"/>
        <v>1705.6799999999998</v>
      </c>
      <c r="M116" s="152">
        <f t="shared" si="16"/>
        <v>732.8</v>
      </c>
      <c r="N116" s="152">
        <f t="shared" si="19"/>
        <v>2438.4799999999996</v>
      </c>
      <c r="O116" s="153"/>
      <c r="P116" s="154">
        <f t="shared" si="17"/>
        <v>2511.6343999999995</v>
      </c>
      <c r="Q116" s="155">
        <f>'апр 2019'!W177</f>
        <v>-4.2000000003099558E-3</v>
      </c>
      <c r="R116" s="156">
        <f t="shared" si="18"/>
        <v>2511.6301999999991</v>
      </c>
    </row>
    <row r="117" spans="2:18" ht="18.600000000000001" thickBot="1">
      <c r="B117" s="144">
        <v>163</v>
      </c>
      <c r="C117" s="136">
        <v>5886</v>
      </c>
      <c r="D117" s="136">
        <v>3876</v>
      </c>
      <c r="E117" s="135" t="s">
        <v>9</v>
      </c>
      <c r="F117" s="137">
        <f>C117-'май 2018'!E185</f>
        <v>1284</v>
      </c>
      <c r="G117" s="148">
        <f>D117-'май 2018'!F185</f>
        <v>898</v>
      </c>
      <c r="H117" s="150">
        <f>'апр 2019'!E179</f>
        <v>5623</v>
      </c>
      <c r="I117" s="150">
        <f>'апр 2019'!F179</f>
        <v>3692</v>
      </c>
      <c r="J117" s="151">
        <f t="shared" si="20"/>
        <v>263</v>
      </c>
      <c r="K117" s="151">
        <f t="shared" si="20"/>
        <v>184</v>
      </c>
      <c r="L117" s="152">
        <f t="shared" si="15"/>
        <v>1625.34</v>
      </c>
      <c r="M117" s="152">
        <f t="shared" si="16"/>
        <v>421.36</v>
      </c>
      <c r="N117" s="152">
        <f t="shared" si="19"/>
        <v>2046.6999999999998</v>
      </c>
      <c r="O117" s="153"/>
      <c r="P117" s="154">
        <f t="shared" si="17"/>
        <v>2108.1009999999997</v>
      </c>
      <c r="Q117" s="155">
        <f>'апр 2019'!W179</f>
        <v>-1.6999999999143256E-3</v>
      </c>
      <c r="R117" s="156">
        <f t="shared" si="18"/>
        <v>2108.0992999999999</v>
      </c>
    </row>
    <row r="118" spans="2:18" ht="18.600000000000001" thickBot="1">
      <c r="B118" s="144">
        <v>164</v>
      </c>
      <c r="C118" s="136">
        <v>6718</v>
      </c>
      <c r="D118" s="136">
        <v>4759</v>
      </c>
      <c r="E118" s="135" t="s">
        <v>9</v>
      </c>
      <c r="F118" s="137">
        <f>C118-'май 2018'!E186</f>
        <v>1472</v>
      </c>
      <c r="G118" s="148">
        <f>D118-'май 2018'!F186</f>
        <v>1152</v>
      </c>
      <c r="H118" s="150">
        <f>'апр 2019'!E180</f>
        <v>6471</v>
      </c>
      <c r="I118" s="150">
        <f>'апр 2019'!F180</f>
        <v>4541</v>
      </c>
      <c r="J118" s="151">
        <f t="shared" ref="J118:K141" si="21">C118-H118</f>
        <v>247</v>
      </c>
      <c r="K118" s="151">
        <f t="shared" si="21"/>
        <v>218</v>
      </c>
      <c r="L118" s="152">
        <f t="shared" si="15"/>
        <v>1526.46</v>
      </c>
      <c r="M118" s="152">
        <f t="shared" si="16"/>
        <v>499.22</v>
      </c>
      <c r="N118" s="152">
        <f t="shared" si="19"/>
        <v>2025.68</v>
      </c>
      <c r="O118" s="153"/>
      <c r="P118" s="154">
        <f t="shared" si="17"/>
        <v>2086.4504000000002</v>
      </c>
      <c r="Q118" s="155">
        <f>'апр 2019'!W180</f>
        <v>-1.4085999999997512</v>
      </c>
      <c r="R118" s="154">
        <f t="shared" si="18"/>
        <v>2085.0418000000004</v>
      </c>
    </row>
    <row r="119" spans="2:18" ht="18.600000000000001" thickBot="1">
      <c r="B119" s="144">
        <v>165</v>
      </c>
      <c r="C119" s="136">
        <v>6906</v>
      </c>
      <c r="D119" s="136">
        <v>4485</v>
      </c>
      <c r="E119" s="135" t="s">
        <v>9</v>
      </c>
      <c r="F119" s="137">
        <f>C119-'май 2018'!E187</f>
        <v>2877</v>
      </c>
      <c r="G119" s="148">
        <f>D119-'май 2018'!F187</f>
        <v>1515</v>
      </c>
      <c r="H119" s="150">
        <f>'апр 2019'!E181</f>
        <v>6829</v>
      </c>
      <c r="I119" s="150">
        <f>'апр 2019'!F181</f>
        <v>4425</v>
      </c>
      <c r="J119" s="151">
        <f t="shared" si="21"/>
        <v>77</v>
      </c>
      <c r="K119" s="151">
        <f t="shared" si="21"/>
        <v>60</v>
      </c>
      <c r="L119" s="152">
        <f t="shared" si="15"/>
        <v>475.85999999999996</v>
      </c>
      <c r="M119" s="152">
        <f t="shared" si="16"/>
        <v>137.4</v>
      </c>
      <c r="N119" s="152">
        <f t="shared" si="19"/>
        <v>613.26</v>
      </c>
      <c r="O119" s="153"/>
      <c r="P119" s="154">
        <f t="shared" si="17"/>
        <v>631.65779999999995</v>
      </c>
      <c r="Q119" s="155">
        <f>'апр 2019'!W181</f>
        <v>3747.3378999999995</v>
      </c>
      <c r="R119" s="156">
        <f t="shared" si="18"/>
        <v>4378.9956999999995</v>
      </c>
    </row>
    <row r="120" spans="2:18" ht="18.600000000000001" thickBot="1">
      <c r="B120" s="144">
        <v>166</v>
      </c>
      <c r="C120" s="136">
        <v>2827</v>
      </c>
      <c r="D120" s="136">
        <v>1167</v>
      </c>
      <c r="E120" s="135" t="s">
        <v>9</v>
      </c>
      <c r="F120" s="137">
        <f>C120-'май 2018'!E188</f>
        <v>424</v>
      </c>
      <c r="G120" s="148">
        <f>D120-'май 2018'!F188</f>
        <v>198</v>
      </c>
      <c r="H120" s="150">
        <f>'апр 2019'!E182</f>
        <v>2770</v>
      </c>
      <c r="I120" s="150">
        <f>'апр 2019'!F182</f>
        <v>1142</v>
      </c>
      <c r="J120" s="151">
        <f t="shared" si="21"/>
        <v>57</v>
      </c>
      <c r="K120" s="151">
        <f t="shared" si="21"/>
        <v>25</v>
      </c>
      <c r="L120" s="152">
        <f t="shared" si="15"/>
        <v>352.26</v>
      </c>
      <c r="M120" s="152">
        <f t="shared" si="16"/>
        <v>57.25</v>
      </c>
      <c r="N120" s="152">
        <f t="shared" si="19"/>
        <v>409.51</v>
      </c>
      <c r="O120" s="153"/>
      <c r="P120" s="154">
        <f t="shared" si="17"/>
        <v>421.7953</v>
      </c>
      <c r="Q120" s="155">
        <f>'апр 2019'!W182</f>
        <v>82.523600000000002</v>
      </c>
      <c r="R120" s="156">
        <f t="shared" si="18"/>
        <v>504.31889999999999</v>
      </c>
    </row>
    <row r="121" spans="2:18" ht="18.600000000000001" thickBot="1">
      <c r="B121" s="144" t="s">
        <v>29</v>
      </c>
      <c r="C121" s="136">
        <v>3599</v>
      </c>
      <c r="D121" s="136">
        <v>2389</v>
      </c>
      <c r="E121" s="135" t="s">
        <v>9</v>
      </c>
      <c r="F121" s="137">
        <f>C121-'май 2018'!E189</f>
        <v>744</v>
      </c>
      <c r="G121" s="148">
        <f>D121-'май 2018'!F189</f>
        <v>541</v>
      </c>
      <c r="H121" s="150">
        <f>'апр 2019'!E183</f>
        <v>3599</v>
      </c>
      <c r="I121" s="150">
        <f>'апр 2019'!F183</f>
        <v>2389</v>
      </c>
      <c r="J121" s="151">
        <f t="shared" si="21"/>
        <v>0</v>
      </c>
      <c r="K121" s="151">
        <f t="shared" si="21"/>
        <v>0</v>
      </c>
      <c r="L121" s="152">
        <f t="shared" si="15"/>
        <v>0</v>
      </c>
      <c r="M121" s="152">
        <f t="shared" si="16"/>
        <v>0</v>
      </c>
      <c r="N121" s="152">
        <f t="shared" si="19"/>
        <v>0</v>
      </c>
      <c r="O121" s="153"/>
      <c r="P121" s="154">
        <f t="shared" si="17"/>
        <v>0</v>
      </c>
      <c r="Q121" s="155">
        <f>'апр 2019'!W183</f>
        <v>185.50299999999999</v>
      </c>
      <c r="R121" s="156">
        <f t="shared" si="18"/>
        <v>185.50299999999999</v>
      </c>
    </row>
    <row r="122" spans="2:18" ht="18.600000000000001" thickBot="1">
      <c r="B122" s="144">
        <v>167</v>
      </c>
      <c r="C122" s="136">
        <v>3864</v>
      </c>
      <c r="D122" s="136">
        <v>1272</v>
      </c>
      <c r="E122" s="135" t="s">
        <v>9</v>
      </c>
      <c r="F122" s="137">
        <f>C122-'май 2018'!E190</f>
        <v>561</v>
      </c>
      <c r="G122" s="148">
        <f>D122-'май 2018'!F190</f>
        <v>187</v>
      </c>
      <c r="H122" s="150">
        <f>'апр 2019'!E184</f>
        <v>3760</v>
      </c>
      <c r="I122" s="150">
        <f>'апр 2019'!F184</f>
        <v>1233</v>
      </c>
      <c r="J122" s="151">
        <f t="shared" si="21"/>
        <v>104</v>
      </c>
      <c r="K122" s="151">
        <f t="shared" si="21"/>
        <v>39</v>
      </c>
      <c r="L122" s="152">
        <f t="shared" si="15"/>
        <v>642.72</v>
      </c>
      <c r="M122" s="152">
        <f t="shared" si="16"/>
        <v>89.31</v>
      </c>
      <c r="N122" s="152">
        <f t="shared" si="19"/>
        <v>732.03</v>
      </c>
      <c r="O122" s="153"/>
      <c r="P122" s="154">
        <f t="shared" si="17"/>
        <v>753.99090000000001</v>
      </c>
      <c r="Q122" s="155">
        <f>'апр 2019'!W184</f>
        <v>123.07469999999998</v>
      </c>
      <c r="R122" s="156">
        <f t="shared" si="18"/>
        <v>877.06560000000002</v>
      </c>
    </row>
    <row r="123" spans="2:18" ht="18.600000000000001" thickBot="1">
      <c r="B123" s="144">
        <v>168</v>
      </c>
      <c r="C123" s="136">
        <v>3549</v>
      </c>
      <c r="D123" s="136">
        <v>1170</v>
      </c>
      <c r="E123" s="135" t="s">
        <v>9</v>
      </c>
      <c r="F123" s="137">
        <f>C123-'май 2018'!E191</f>
        <v>398</v>
      </c>
      <c r="G123" s="148">
        <f>D123-'май 2018'!F191</f>
        <v>97</v>
      </c>
      <c r="H123" s="150">
        <f>'апр 2019'!E185</f>
        <v>3489</v>
      </c>
      <c r="I123" s="150">
        <f>'апр 2019'!F185</f>
        <v>1147</v>
      </c>
      <c r="J123" s="151">
        <f t="shared" si="21"/>
        <v>60</v>
      </c>
      <c r="K123" s="151">
        <f t="shared" si="21"/>
        <v>23</v>
      </c>
      <c r="L123" s="152">
        <f t="shared" si="15"/>
        <v>370.79999999999995</v>
      </c>
      <c r="M123" s="152">
        <f t="shared" si="16"/>
        <v>52.67</v>
      </c>
      <c r="N123" s="152">
        <f t="shared" si="19"/>
        <v>423.46999999999997</v>
      </c>
      <c r="O123" s="153"/>
      <c r="P123" s="154">
        <f t="shared" si="17"/>
        <v>436.17409999999995</v>
      </c>
      <c r="Q123" s="155">
        <f>'апр 2019'!W185</f>
        <v>12.524800000000001</v>
      </c>
      <c r="R123" s="156">
        <f t="shared" si="18"/>
        <v>448.69889999999998</v>
      </c>
    </row>
    <row r="124" spans="2:18" ht="18.600000000000001" thickBot="1">
      <c r="B124" s="144">
        <v>169</v>
      </c>
      <c r="C124" s="136">
        <v>2262</v>
      </c>
      <c r="D124" s="136">
        <v>1590</v>
      </c>
      <c r="E124" s="135" t="s">
        <v>9</v>
      </c>
      <c r="F124" s="137">
        <f>C124-'май 2018'!E192</f>
        <v>1008</v>
      </c>
      <c r="G124" s="148">
        <f>D124-'май 2018'!F192</f>
        <v>654</v>
      </c>
      <c r="H124" s="150">
        <f>'апр 2019'!E186</f>
        <v>2190</v>
      </c>
      <c r="I124" s="150">
        <f>'апр 2019'!F186</f>
        <v>1531</v>
      </c>
      <c r="J124" s="151">
        <f t="shared" si="21"/>
        <v>72</v>
      </c>
      <c r="K124" s="151">
        <f t="shared" si="21"/>
        <v>59</v>
      </c>
      <c r="L124" s="152">
        <f t="shared" si="15"/>
        <v>444.96</v>
      </c>
      <c r="M124" s="152">
        <f t="shared" si="16"/>
        <v>135.11000000000001</v>
      </c>
      <c r="N124" s="152">
        <f t="shared" si="19"/>
        <v>580.06999999999994</v>
      </c>
      <c r="O124" s="153"/>
      <c r="P124" s="154">
        <f t="shared" si="17"/>
        <v>597.47209999999995</v>
      </c>
      <c r="Q124" s="155">
        <f>'апр 2019'!W186</f>
        <v>31.832099999999855</v>
      </c>
      <c r="R124" s="156">
        <f t="shared" si="18"/>
        <v>629.30419999999981</v>
      </c>
    </row>
    <row r="125" spans="2:18" ht="18.600000000000001" thickBot="1">
      <c r="B125" s="144">
        <v>172</v>
      </c>
      <c r="C125" s="136">
        <v>8597</v>
      </c>
      <c r="D125" s="136">
        <v>4484</v>
      </c>
      <c r="E125" s="135" t="s">
        <v>9</v>
      </c>
      <c r="F125" s="137">
        <f>C125-'май 2018'!E195</f>
        <v>979</v>
      </c>
      <c r="G125" s="148">
        <f>D125-'май 2018'!F195</f>
        <v>473</v>
      </c>
      <c r="H125" s="150">
        <f>'апр 2019'!E189</f>
        <v>8406</v>
      </c>
      <c r="I125" s="150">
        <f>'апр 2019'!F189</f>
        <v>4414</v>
      </c>
      <c r="J125" s="151">
        <f t="shared" si="21"/>
        <v>191</v>
      </c>
      <c r="K125" s="151">
        <f t="shared" si="21"/>
        <v>70</v>
      </c>
      <c r="L125" s="152">
        <f t="shared" si="15"/>
        <v>1180.3799999999999</v>
      </c>
      <c r="M125" s="152">
        <f t="shared" si="16"/>
        <v>160.30000000000001</v>
      </c>
      <c r="N125" s="152">
        <f t="shared" si="19"/>
        <v>1340.6799999999998</v>
      </c>
      <c r="O125" s="153"/>
      <c r="P125" s="154">
        <f t="shared" ref="P125:P156" si="22">N125+N125*3%-O125</f>
        <v>1380.9003999999998</v>
      </c>
      <c r="Q125" s="155">
        <f>'апр 2019'!W189</f>
        <v>199.45950000000002</v>
      </c>
      <c r="R125" s="154">
        <f>P125+Q125</f>
        <v>1580.3598999999997</v>
      </c>
    </row>
    <row r="126" spans="2:18" ht="18.600000000000001" thickBot="1">
      <c r="B126" s="144">
        <v>174</v>
      </c>
      <c r="C126" s="136">
        <v>13037</v>
      </c>
      <c r="D126" s="136">
        <v>6729</v>
      </c>
      <c r="E126" s="135" t="s">
        <v>9</v>
      </c>
      <c r="F126" s="137">
        <f>C126-'май 2018'!E197</f>
        <v>969</v>
      </c>
      <c r="G126" s="148">
        <f>D126-'май 2018'!F197</f>
        <v>514</v>
      </c>
      <c r="H126" s="150">
        <f>'апр 2019'!E191</f>
        <v>12703</v>
      </c>
      <c r="I126" s="150">
        <f>'апр 2019'!F191</f>
        <v>6515</v>
      </c>
      <c r="J126" s="151">
        <f t="shared" si="21"/>
        <v>334</v>
      </c>
      <c r="K126" s="151">
        <f t="shared" si="21"/>
        <v>214</v>
      </c>
      <c r="L126" s="152">
        <f t="shared" si="15"/>
        <v>2064.12</v>
      </c>
      <c r="M126" s="152">
        <f t="shared" si="16"/>
        <v>490.06</v>
      </c>
      <c r="N126" s="152">
        <f t="shared" si="19"/>
        <v>2554.1799999999998</v>
      </c>
      <c r="O126" s="153"/>
      <c r="P126" s="154">
        <f t="shared" si="22"/>
        <v>2630.8053999999997</v>
      </c>
      <c r="Q126" s="155">
        <f>'апр 2019'!W191</f>
        <v>-985.6404</v>
      </c>
      <c r="R126" s="154">
        <f t="shared" si="18"/>
        <v>1645.1649999999997</v>
      </c>
    </row>
    <row r="127" spans="2:18" ht="18.600000000000001" thickBot="1">
      <c r="B127" s="144">
        <v>175</v>
      </c>
      <c r="C127" s="136">
        <v>6755</v>
      </c>
      <c r="D127" s="136">
        <v>2067</v>
      </c>
      <c r="E127" s="138" t="s">
        <v>9</v>
      </c>
      <c r="F127" s="140">
        <f>C127-'май 2018'!E198</f>
        <v>830</v>
      </c>
      <c r="G127" s="149">
        <f>D127-'май 2018'!F198</f>
        <v>269</v>
      </c>
      <c r="H127" s="150">
        <f>'апр 2019'!E192</f>
        <v>6686</v>
      </c>
      <c r="I127" s="150">
        <f>'апр 2019'!F192</f>
        <v>2043</v>
      </c>
      <c r="J127" s="158">
        <f t="shared" si="21"/>
        <v>69</v>
      </c>
      <c r="K127" s="158">
        <f t="shared" si="21"/>
        <v>24</v>
      </c>
      <c r="L127" s="152">
        <f t="shared" si="15"/>
        <v>426.41999999999996</v>
      </c>
      <c r="M127" s="152">
        <f t="shared" si="16"/>
        <v>54.96</v>
      </c>
      <c r="N127" s="152">
        <f t="shared" si="19"/>
        <v>481.37999999999994</v>
      </c>
      <c r="O127" s="153"/>
      <c r="P127" s="154">
        <f t="shared" si="22"/>
        <v>495.82139999999993</v>
      </c>
      <c r="Q127" s="155">
        <f>'апр 2019'!W192</f>
        <v>1.8000000000029104E-3</v>
      </c>
      <c r="R127" s="156">
        <f t="shared" si="18"/>
        <v>495.82319999999993</v>
      </c>
    </row>
    <row r="128" spans="2:18" ht="18.600000000000001" thickBot="1">
      <c r="B128" s="144" t="s">
        <v>30</v>
      </c>
      <c r="C128" s="136">
        <v>17869</v>
      </c>
      <c r="D128" s="136">
        <v>9659</v>
      </c>
      <c r="E128" s="135" t="s">
        <v>9</v>
      </c>
      <c r="F128" s="137">
        <f>C128-'май 2018'!E199</f>
        <v>2501</v>
      </c>
      <c r="G128" s="148">
        <f>D128-'май 2018'!F199</f>
        <v>1713</v>
      </c>
      <c r="H128" s="150">
        <f>'апр 2019'!E193</f>
        <v>17706</v>
      </c>
      <c r="I128" s="150">
        <f>'апр 2019'!F193</f>
        <v>9544</v>
      </c>
      <c r="J128" s="151">
        <f t="shared" si="21"/>
        <v>163</v>
      </c>
      <c r="K128" s="151">
        <f t="shared" si="21"/>
        <v>115</v>
      </c>
      <c r="L128" s="152">
        <f t="shared" si="15"/>
        <v>1007.3399999999999</v>
      </c>
      <c r="M128" s="152">
        <f t="shared" si="16"/>
        <v>263.35000000000002</v>
      </c>
      <c r="N128" s="152">
        <f t="shared" si="19"/>
        <v>1270.69</v>
      </c>
      <c r="O128" s="153"/>
      <c r="P128" s="154">
        <f t="shared" si="22"/>
        <v>1308.8107</v>
      </c>
      <c r="Q128" s="155">
        <f>'апр 2019'!W193</f>
        <v>1878.4315999999999</v>
      </c>
      <c r="R128" s="156">
        <f t="shared" si="18"/>
        <v>3187.2422999999999</v>
      </c>
    </row>
    <row r="129" spans="2:18" ht="18.600000000000001" thickBot="1">
      <c r="B129" s="144">
        <v>176</v>
      </c>
      <c r="C129" s="136">
        <v>8386</v>
      </c>
      <c r="D129" s="136">
        <v>4084</v>
      </c>
      <c r="E129" s="135" t="s">
        <v>9</v>
      </c>
      <c r="F129" s="137">
        <f>C129-'май 2018'!E200</f>
        <v>2486</v>
      </c>
      <c r="G129" s="148">
        <f>D129-'май 2018'!F200</f>
        <v>1159</v>
      </c>
      <c r="H129" s="150">
        <f>'апр 2019'!E194</f>
        <v>8029</v>
      </c>
      <c r="I129" s="150">
        <f>'апр 2019'!F194</f>
        <v>3883</v>
      </c>
      <c r="J129" s="151">
        <f t="shared" si="21"/>
        <v>357</v>
      </c>
      <c r="K129" s="151">
        <f t="shared" si="21"/>
        <v>201</v>
      </c>
      <c r="L129" s="152">
        <f t="shared" si="15"/>
        <v>2206.2599999999998</v>
      </c>
      <c r="M129" s="152">
        <f t="shared" si="16"/>
        <v>460.29</v>
      </c>
      <c r="N129" s="152">
        <f t="shared" si="19"/>
        <v>2666.5499999999997</v>
      </c>
      <c r="O129" s="153"/>
      <c r="P129" s="154">
        <f t="shared" si="22"/>
        <v>2746.5464999999999</v>
      </c>
      <c r="Q129" s="155">
        <f>'апр 2019'!W194</f>
        <v>2.4999999999408828E-3</v>
      </c>
      <c r="R129" s="156">
        <f t="shared" si="18"/>
        <v>2746.549</v>
      </c>
    </row>
    <row r="130" spans="2:18" ht="18.600000000000001" thickBot="1">
      <c r="B130" s="144">
        <v>177</v>
      </c>
      <c r="C130" s="136">
        <v>32264</v>
      </c>
      <c r="D130" s="136">
        <v>17099</v>
      </c>
      <c r="E130" s="135" t="s">
        <v>9</v>
      </c>
      <c r="F130" s="137">
        <f>C130-'май 2018'!E201</f>
        <v>2248</v>
      </c>
      <c r="G130" s="148">
        <f>D130-'май 2018'!F201</f>
        <v>976</v>
      </c>
      <c r="H130" s="150">
        <f>'апр 2019'!E195</f>
        <v>31942</v>
      </c>
      <c r="I130" s="150">
        <f>'апр 2019'!F195</f>
        <v>16933</v>
      </c>
      <c r="J130" s="151">
        <f t="shared" si="21"/>
        <v>322</v>
      </c>
      <c r="K130" s="151">
        <f t="shared" si="21"/>
        <v>166</v>
      </c>
      <c r="L130" s="152">
        <f t="shared" si="15"/>
        <v>1989.9599999999998</v>
      </c>
      <c r="M130" s="152">
        <f t="shared" si="16"/>
        <v>380.14</v>
      </c>
      <c r="N130" s="152">
        <f t="shared" si="19"/>
        <v>2370.1</v>
      </c>
      <c r="O130" s="153"/>
      <c r="P130" s="154">
        <f t="shared" si="22"/>
        <v>2441.203</v>
      </c>
      <c r="Q130" s="155">
        <f>'апр 2019'!W195</f>
        <v>1.3000000000147338E-3</v>
      </c>
      <c r="R130" s="154">
        <f t="shared" si="18"/>
        <v>2441.2042999999999</v>
      </c>
    </row>
    <row r="131" spans="2:18" ht="18.600000000000001" thickBot="1">
      <c r="B131" s="144">
        <v>179</v>
      </c>
      <c r="C131" s="136">
        <v>1277</v>
      </c>
      <c r="D131" s="136">
        <v>756</v>
      </c>
      <c r="E131" s="135" t="s">
        <v>9</v>
      </c>
      <c r="F131" s="137">
        <f>C131-'май 2018'!E203</f>
        <v>302</v>
      </c>
      <c r="G131" s="148">
        <f>D131-'май 2018'!F203</f>
        <v>231</v>
      </c>
      <c r="H131" s="150">
        <f>'апр 2019'!E197</f>
        <v>1237</v>
      </c>
      <c r="I131" s="150">
        <f>'апр 2019'!F197</f>
        <v>743</v>
      </c>
      <c r="J131" s="151">
        <f t="shared" si="21"/>
        <v>40</v>
      </c>
      <c r="K131" s="151">
        <f t="shared" si="21"/>
        <v>13</v>
      </c>
      <c r="L131" s="152">
        <f t="shared" si="15"/>
        <v>247.2</v>
      </c>
      <c r="M131" s="152">
        <f t="shared" si="16"/>
        <v>29.77</v>
      </c>
      <c r="N131" s="152">
        <f t="shared" si="19"/>
        <v>276.96999999999997</v>
      </c>
      <c r="O131" s="153"/>
      <c r="P131" s="154">
        <f t="shared" si="22"/>
        <v>285.27909999999997</v>
      </c>
      <c r="Q131" s="155">
        <f>'апр 2019'!W197</f>
        <v>91.041000000000096</v>
      </c>
      <c r="R131" s="154">
        <f t="shared" si="18"/>
        <v>376.32010000000008</v>
      </c>
    </row>
    <row r="132" spans="2:18" ht="18.600000000000001" thickBot="1">
      <c r="B132" s="144">
        <v>181</v>
      </c>
      <c r="C132" s="136">
        <v>7423</v>
      </c>
      <c r="D132" s="136">
        <v>4107</v>
      </c>
      <c r="E132" s="135" t="s">
        <v>9</v>
      </c>
      <c r="F132" s="137">
        <f>C132-'май 2018'!E205</f>
        <v>1638</v>
      </c>
      <c r="G132" s="148">
        <f>D132-'май 2018'!F205</f>
        <v>836</v>
      </c>
      <c r="H132" s="150">
        <f>'апр 2019'!E199</f>
        <v>7181</v>
      </c>
      <c r="I132" s="150">
        <f>'апр 2019'!F199</f>
        <v>3953</v>
      </c>
      <c r="J132" s="151">
        <f t="shared" si="21"/>
        <v>242</v>
      </c>
      <c r="K132" s="151">
        <f t="shared" si="21"/>
        <v>154</v>
      </c>
      <c r="L132" s="152">
        <f t="shared" si="15"/>
        <v>1495.56</v>
      </c>
      <c r="M132" s="152">
        <f t="shared" si="16"/>
        <v>352.66</v>
      </c>
      <c r="N132" s="152">
        <f t="shared" si="19"/>
        <v>1848.22</v>
      </c>
      <c r="O132" s="153"/>
      <c r="P132" s="154">
        <f t="shared" si="22"/>
        <v>1903.6666</v>
      </c>
      <c r="Q132" s="155">
        <f>'апр 2019'!W199</f>
        <v>-1.1000000000080945E-3</v>
      </c>
      <c r="R132" s="156">
        <f t="shared" si="18"/>
        <v>1903.6655000000001</v>
      </c>
    </row>
    <row r="133" spans="2:18" ht="18.600000000000001" thickBot="1">
      <c r="B133" s="145">
        <v>182</v>
      </c>
      <c r="C133" s="136">
        <v>135</v>
      </c>
      <c r="D133" s="136">
        <v>172</v>
      </c>
      <c r="E133" s="138" t="s">
        <v>9</v>
      </c>
      <c r="F133" s="140">
        <f>C133-'май 2018'!E206</f>
        <v>-4793</v>
      </c>
      <c r="G133" s="149">
        <f>D133-'май 2018'!F206</f>
        <v>-4331</v>
      </c>
      <c r="H133" s="150">
        <f>'апр 2019'!E200</f>
        <v>59</v>
      </c>
      <c r="I133" s="150">
        <f>'апр 2019'!F200</f>
        <v>36</v>
      </c>
      <c r="J133" s="158">
        <f t="shared" si="21"/>
        <v>76</v>
      </c>
      <c r="K133" s="158">
        <f t="shared" si="21"/>
        <v>136</v>
      </c>
      <c r="L133" s="154">
        <f t="shared" ref="L133:L169" si="23">J133*6.18</f>
        <v>469.67999999999995</v>
      </c>
      <c r="M133" s="154">
        <f t="shared" ref="M133:M169" si="24">K133*2.29</f>
        <v>311.44</v>
      </c>
      <c r="N133" s="154">
        <f t="shared" si="19"/>
        <v>781.11999999999989</v>
      </c>
      <c r="O133" s="153"/>
      <c r="P133" s="154">
        <f t="shared" si="22"/>
        <v>804.55359999999985</v>
      </c>
      <c r="Q133" s="155">
        <f>'апр 2019'!W200</f>
        <v>447.74099999999999</v>
      </c>
      <c r="R133" s="156">
        <f t="shared" si="18"/>
        <v>1252.2945999999997</v>
      </c>
    </row>
    <row r="134" spans="2:18" ht="18.600000000000001" thickBot="1">
      <c r="B134" s="144">
        <v>183</v>
      </c>
      <c r="C134" s="136">
        <v>3386</v>
      </c>
      <c r="D134" s="136">
        <v>1757</v>
      </c>
      <c r="E134" s="135" t="s">
        <v>9</v>
      </c>
      <c r="F134" s="137">
        <f>C134-'май 2018'!E207</f>
        <v>528</v>
      </c>
      <c r="G134" s="148">
        <f>D134-'май 2018'!F207</f>
        <v>241</v>
      </c>
      <c r="H134" s="150">
        <f>'апр 2019'!E201</f>
        <v>3276</v>
      </c>
      <c r="I134" s="150">
        <f>'апр 2019'!F201</f>
        <v>1711</v>
      </c>
      <c r="J134" s="151">
        <f t="shared" si="21"/>
        <v>110</v>
      </c>
      <c r="K134" s="151">
        <f t="shared" si="21"/>
        <v>46</v>
      </c>
      <c r="L134" s="152">
        <f t="shared" si="23"/>
        <v>679.8</v>
      </c>
      <c r="M134" s="152">
        <f t="shared" si="24"/>
        <v>105.34</v>
      </c>
      <c r="N134" s="152">
        <f t="shared" si="19"/>
        <v>785.14</v>
      </c>
      <c r="O134" s="153"/>
      <c r="P134" s="154">
        <f t="shared" si="22"/>
        <v>808.69420000000002</v>
      </c>
      <c r="Q134" s="155">
        <f>'апр 2019'!W201</f>
        <v>460.52330000000001</v>
      </c>
      <c r="R134" s="156">
        <f t="shared" ref="R134:R167" si="25">P134+Q134</f>
        <v>1269.2175</v>
      </c>
    </row>
    <row r="135" spans="2:18" ht="18.600000000000001" thickBot="1">
      <c r="B135" s="144">
        <v>184</v>
      </c>
      <c r="C135" s="136">
        <v>2740</v>
      </c>
      <c r="D135" s="136">
        <v>802</v>
      </c>
      <c r="E135" s="135" t="s">
        <v>9</v>
      </c>
      <c r="F135" s="137">
        <f>C135-'май 2018'!E208</f>
        <v>288</v>
      </c>
      <c r="G135" s="148">
        <f>D135-'май 2018'!F208</f>
        <v>67</v>
      </c>
      <c r="H135" s="150">
        <f>'апр 2019'!E202</f>
        <v>2734</v>
      </c>
      <c r="I135" s="150">
        <f>'апр 2019'!F202</f>
        <v>802</v>
      </c>
      <c r="J135" s="151">
        <f t="shared" si="21"/>
        <v>6</v>
      </c>
      <c r="K135" s="151">
        <f t="shared" si="21"/>
        <v>0</v>
      </c>
      <c r="L135" s="152">
        <f t="shared" si="23"/>
        <v>37.08</v>
      </c>
      <c r="M135" s="152">
        <f t="shared" si="24"/>
        <v>0</v>
      </c>
      <c r="N135" s="152">
        <f t="shared" si="19"/>
        <v>37.08</v>
      </c>
      <c r="O135" s="153"/>
      <c r="P135" s="154">
        <f t="shared" si="22"/>
        <v>38.192399999999999</v>
      </c>
      <c r="Q135" s="155">
        <f>'апр 2019'!W202</f>
        <v>123.6206</v>
      </c>
      <c r="R135" s="156">
        <f t="shared" si="25"/>
        <v>161.81299999999999</v>
      </c>
    </row>
    <row r="136" spans="2:18" ht="18.600000000000001" thickBot="1">
      <c r="B136" s="144">
        <v>186</v>
      </c>
      <c r="C136" s="136">
        <v>5942</v>
      </c>
      <c r="D136" s="136">
        <v>2914</v>
      </c>
      <c r="E136" s="135" t="s">
        <v>9</v>
      </c>
      <c r="F136" s="137">
        <f>C136-'май 2018'!E210</f>
        <v>4541</v>
      </c>
      <c r="G136" s="148">
        <f>D136-'май 2018'!F210</f>
        <v>2226</v>
      </c>
      <c r="H136" s="150">
        <f>'апр 2019'!E204</f>
        <v>5685</v>
      </c>
      <c r="I136" s="150">
        <f>'апр 2019'!F204</f>
        <v>2832</v>
      </c>
      <c r="J136" s="151">
        <f t="shared" si="21"/>
        <v>257</v>
      </c>
      <c r="K136" s="151">
        <f t="shared" si="21"/>
        <v>82</v>
      </c>
      <c r="L136" s="152">
        <f t="shared" si="23"/>
        <v>1588.26</v>
      </c>
      <c r="M136" s="152">
        <f t="shared" si="24"/>
        <v>187.78</v>
      </c>
      <c r="N136" s="152">
        <f t="shared" ref="N136:N169" si="26">L136+M136</f>
        <v>1776.04</v>
      </c>
      <c r="O136" s="153"/>
      <c r="P136" s="154">
        <f t="shared" si="22"/>
        <v>1829.3211999999999</v>
      </c>
      <c r="Q136" s="155">
        <f>'апр 2019'!W204</f>
        <v>2.5999999988925993E-3</v>
      </c>
      <c r="R136" s="156">
        <f t="shared" si="25"/>
        <v>1829.3237999999988</v>
      </c>
    </row>
    <row r="137" spans="2:18" ht="18.600000000000001" thickBot="1">
      <c r="B137" s="144">
        <v>187</v>
      </c>
      <c r="C137" s="136">
        <v>3248</v>
      </c>
      <c r="D137" s="136">
        <v>1378</v>
      </c>
      <c r="E137" s="135" t="s">
        <v>9</v>
      </c>
      <c r="F137" s="137">
        <f>C137-'май 2018'!E211</f>
        <v>649</v>
      </c>
      <c r="G137" s="148">
        <f>D137-'май 2018'!F211</f>
        <v>328</v>
      </c>
      <c r="H137" s="150">
        <f>'апр 2019'!E205</f>
        <v>3144</v>
      </c>
      <c r="I137" s="150">
        <f>'апр 2019'!F205</f>
        <v>1333</v>
      </c>
      <c r="J137" s="151">
        <f t="shared" si="21"/>
        <v>104</v>
      </c>
      <c r="K137" s="151">
        <f t="shared" si="21"/>
        <v>45</v>
      </c>
      <c r="L137" s="152">
        <f t="shared" si="23"/>
        <v>642.72</v>
      </c>
      <c r="M137" s="152">
        <f t="shared" si="24"/>
        <v>103.05</v>
      </c>
      <c r="N137" s="152">
        <f t="shared" si="26"/>
        <v>745.77</v>
      </c>
      <c r="O137" s="153"/>
      <c r="P137" s="154">
        <f t="shared" si="22"/>
        <v>768.1431</v>
      </c>
      <c r="Q137" s="155">
        <f>'апр 2019'!W205</f>
        <v>19.0962</v>
      </c>
      <c r="R137" s="156">
        <f t="shared" si="25"/>
        <v>787.23929999999996</v>
      </c>
    </row>
    <row r="138" spans="2:18" ht="18.600000000000001" thickBot="1">
      <c r="B138" s="144">
        <v>189</v>
      </c>
      <c r="C138" s="136">
        <v>676</v>
      </c>
      <c r="D138" s="136">
        <v>199</v>
      </c>
      <c r="E138" s="135" t="s">
        <v>9</v>
      </c>
      <c r="F138" s="137">
        <f>C138-'май 2018'!E213</f>
        <v>178</v>
      </c>
      <c r="G138" s="148">
        <f>D138-'май 2018'!F213</f>
        <v>22</v>
      </c>
      <c r="H138" s="150">
        <f>'апр 2019'!E207</f>
        <v>652</v>
      </c>
      <c r="I138" s="150">
        <f>'апр 2019'!F207</f>
        <v>197</v>
      </c>
      <c r="J138" s="151">
        <f t="shared" si="21"/>
        <v>24</v>
      </c>
      <c r="K138" s="151">
        <f t="shared" si="21"/>
        <v>2</v>
      </c>
      <c r="L138" s="152">
        <f t="shared" si="23"/>
        <v>148.32</v>
      </c>
      <c r="M138" s="152">
        <f t="shared" si="24"/>
        <v>4.58</v>
      </c>
      <c r="N138" s="152">
        <f t="shared" si="26"/>
        <v>152.9</v>
      </c>
      <c r="O138" s="153"/>
      <c r="P138" s="154">
        <f t="shared" si="22"/>
        <v>157.48699999999999</v>
      </c>
      <c r="Q138" s="155">
        <f>'апр 2019'!W207</f>
        <v>4.9999999998817657E-4</v>
      </c>
      <c r="R138" s="154">
        <f t="shared" si="25"/>
        <v>157.48749999999998</v>
      </c>
    </row>
    <row r="139" spans="2:18" ht="18.600000000000001" thickBot="1">
      <c r="B139" s="144">
        <v>191</v>
      </c>
      <c r="C139" s="136">
        <v>130</v>
      </c>
      <c r="D139" s="136">
        <v>66</v>
      </c>
      <c r="E139" s="135" t="s">
        <v>9</v>
      </c>
      <c r="F139" s="137">
        <f>C139-'май 2018'!E215</f>
        <v>3</v>
      </c>
      <c r="G139" s="148">
        <f>D139-'май 2018'!F215</f>
        <v>2</v>
      </c>
      <c r="H139" s="150">
        <f>'апр 2019'!E209</f>
        <v>130</v>
      </c>
      <c r="I139" s="150">
        <f>'апр 2019'!F209</f>
        <v>66</v>
      </c>
      <c r="J139" s="151">
        <f t="shared" si="21"/>
        <v>0</v>
      </c>
      <c r="K139" s="151">
        <f t="shared" si="21"/>
        <v>0</v>
      </c>
      <c r="L139" s="152">
        <f t="shared" si="23"/>
        <v>0</v>
      </c>
      <c r="M139" s="152">
        <f t="shared" si="24"/>
        <v>0</v>
      </c>
      <c r="N139" s="152">
        <f t="shared" si="26"/>
        <v>0</v>
      </c>
      <c r="O139" s="153"/>
      <c r="P139" s="154">
        <f t="shared" si="22"/>
        <v>0</v>
      </c>
      <c r="Q139" s="155">
        <f>'апр 2019'!W209</f>
        <v>920.03719999999998</v>
      </c>
      <c r="R139" s="157">
        <f t="shared" si="25"/>
        <v>920.03719999999998</v>
      </c>
    </row>
    <row r="140" spans="2:18" ht="18.600000000000001" thickBot="1">
      <c r="B140" s="144">
        <v>192</v>
      </c>
      <c r="C140" s="136">
        <v>30169</v>
      </c>
      <c r="D140" s="136">
        <v>17842</v>
      </c>
      <c r="E140" s="135" t="s">
        <v>9</v>
      </c>
      <c r="F140" s="137">
        <f>C140-'май 2018'!E216</f>
        <v>3565</v>
      </c>
      <c r="G140" s="148">
        <f>D140-'май 2018'!F216</f>
        <v>2182</v>
      </c>
      <c r="H140" s="150">
        <f>'апр 2019'!E210</f>
        <v>29890</v>
      </c>
      <c r="I140" s="150">
        <f>'апр 2019'!F210</f>
        <v>17717</v>
      </c>
      <c r="J140" s="151">
        <f t="shared" si="21"/>
        <v>279</v>
      </c>
      <c r="K140" s="151">
        <f t="shared" si="21"/>
        <v>125</v>
      </c>
      <c r="L140" s="152">
        <f t="shared" si="23"/>
        <v>1724.22</v>
      </c>
      <c r="M140" s="152">
        <f t="shared" si="24"/>
        <v>286.25</v>
      </c>
      <c r="N140" s="152">
        <f t="shared" si="26"/>
        <v>2010.47</v>
      </c>
      <c r="O140" s="153"/>
      <c r="P140" s="154">
        <f t="shared" si="22"/>
        <v>2070.7840999999999</v>
      </c>
      <c r="Q140" s="155">
        <f>'апр 2019'!W210</f>
        <v>-0.20930000000203108</v>
      </c>
      <c r="R140" s="154">
        <f t="shared" si="25"/>
        <v>2070.5747999999976</v>
      </c>
    </row>
    <row r="141" spans="2:18" ht="18.600000000000001" thickBot="1">
      <c r="B141" s="144">
        <v>193</v>
      </c>
      <c r="C141" s="136">
        <v>1296</v>
      </c>
      <c r="D141" s="136">
        <v>368</v>
      </c>
      <c r="E141" s="135" t="s">
        <v>9</v>
      </c>
      <c r="F141" s="137">
        <f>C141-'май 2018'!E217</f>
        <v>147</v>
      </c>
      <c r="G141" s="148">
        <f>D141-'май 2018'!F217</f>
        <v>47</v>
      </c>
      <c r="H141" s="150">
        <f>'апр 2019'!E211</f>
        <v>1291</v>
      </c>
      <c r="I141" s="150">
        <f>'апр 2019'!F211</f>
        <v>367</v>
      </c>
      <c r="J141" s="151">
        <f t="shared" si="21"/>
        <v>5</v>
      </c>
      <c r="K141" s="151">
        <f t="shared" si="21"/>
        <v>1</v>
      </c>
      <c r="L141" s="152">
        <f t="shared" si="23"/>
        <v>30.9</v>
      </c>
      <c r="M141" s="152">
        <f t="shared" si="24"/>
        <v>2.29</v>
      </c>
      <c r="N141" s="152">
        <f t="shared" si="26"/>
        <v>33.19</v>
      </c>
      <c r="O141" s="153"/>
      <c r="P141" s="154">
        <f t="shared" si="22"/>
        <v>34.185699999999997</v>
      </c>
      <c r="Q141" s="155">
        <f>'апр 2019'!W211</f>
        <v>424.41149999999999</v>
      </c>
      <c r="R141" s="156">
        <f t="shared" si="25"/>
        <v>458.59719999999999</v>
      </c>
    </row>
    <row r="142" spans="2:18" ht="18.600000000000001" thickBot="1">
      <c r="B142" s="144">
        <v>196</v>
      </c>
      <c r="C142" s="136">
        <v>13481</v>
      </c>
      <c r="D142" s="136">
        <v>4523</v>
      </c>
      <c r="E142" s="135" t="s">
        <v>9</v>
      </c>
      <c r="F142" s="137">
        <f>C142-'май 2018'!E220</f>
        <v>1750</v>
      </c>
      <c r="G142" s="148">
        <f>D142-'май 2018'!F220</f>
        <v>716</v>
      </c>
      <c r="H142" s="150">
        <f>'апр 2019'!E214</f>
        <v>13128</v>
      </c>
      <c r="I142" s="150">
        <f>'апр 2019'!F214</f>
        <v>4353</v>
      </c>
      <c r="J142" s="151">
        <f t="shared" ref="J142:K164" si="27">C142-H142</f>
        <v>353</v>
      </c>
      <c r="K142" s="151">
        <f t="shared" si="27"/>
        <v>170</v>
      </c>
      <c r="L142" s="152">
        <f t="shared" si="23"/>
        <v>2181.54</v>
      </c>
      <c r="M142" s="152">
        <f t="shared" si="24"/>
        <v>389.3</v>
      </c>
      <c r="N142" s="152">
        <f t="shared" si="26"/>
        <v>2570.84</v>
      </c>
      <c r="O142" s="153"/>
      <c r="P142" s="154">
        <f t="shared" si="22"/>
        <v>2647.9652000000001</v>
      </c>
      <c r="Q142" s="155">
        <f>'апр 2019'!W214</f>
        <v>108.43779999999981</v>
      </c>
      <c r="R142" s="154">
        <f t="shared" si="25"/>
        <v>2756.4029999999998</v>
      </c>
    </row>
    <row r="143" spans="2:18" ht="18.600000000000001" thickBot="1">
      <c r="B143" s="144">
        <v>200</v>
      </c>
      <c r="C143" s="136">
        <v>1560</v>
      </c>
      <c r="D143" s="136">
        <v>792</v>
      </c>
      <c r="E143" s="135" t="s">
        <v>9</v>
      </c>
      <c r="F143" s="137">
        <f>C143-'май 2018'!E224</f>
        <v>181</v>
      </c>
      <c r="G143" s="148">
        <f>D143-'май 2018'!F224</f>
        <v>121</v>
      </c>
      <c r="H143" s="150">
        <f>'апр 2019'!E218</f>
        <v>1515</v>
      </c>
      <c r="I143" s="150">
        <f>'апр 2019'!F218</f>
        <v>755</v>
      </c>
      <c r="J143" s="151">
        <f t="shared" si="27"/>
        <v>45</v>
      </c>
      <c r="K143" s="151">
        <f t="shared" si="27"/>
        <v>37</v>
      </c>
      <c r="L143" s="152">
        <f t="shared" si="23"/>
        <v>278.09999999999997</v>
      </c>
      <c r="M143" s="152">
        <f t="shared" si="24"/>
        <v>84.73</v>
      </c>
      <c r="N143" s="152">
        <f t="shared" si="26"/>
        <v>362.83</v>
      </c>
      <c r="O143" s="153"/>
      <c r="P143" s="154">
        <f t="shared" si="22"/>
        <v>373.7149</v>
      </c>
      <c r="Q143" s="155">
        <f>'апр 2019'!W218</f>
        <v>524.03309999999999</v>
      </c>
      <c r="R143" s="156">
        <f t="shared" si="25"/>
        <v>897.74800000000005</v>
      </c>
    </row>
    <row r="144" spans="2:18" ht="18.600000000000001" thickBot="1">
      <c r="B144" s="144">
        <v>204</v>
      </c>
      <c r="C144" s="136">
        <v>1430</v>
      </c>
      <c r="D144" s="136">
        <v>850</v>
      </c>
      <c r="E144" s="135" t="s">
        <v>9</v>
      </c>
      <c r="F144" s="137">
        <f>C144-'май 2018'!E228</f>
        <v>118</v>
      </c>
      <c r="G144" s="148">
        <f>D144-'май 2018'!F228</f>
        <v>59</v>
      </c>
      <c r="H144" s="150">
        <f>'апр 2019'!E221</f>
        <v>1414</v>
      </c>
      <c r="I144" s="150">
        <f>'апр 2019'!F221</f>
        <v>842</v>
      </c>
      <c r="J144" s="151">
        <f t="shared" si="27"/>
        <v>16</v>
      </c>
      <c r="K144" s="151">
        <f t="shared" si="27"/>
        <v>8</v>
      </c>
      <c r="L144" s="152">
        <f t="shared" si="23"/>
        <v>98.88</v>
      </c>
      <c r="M144" s="152">
        <f t="shared" si="24"/>
        <v>18.32</v>
      </c>
      <c r="N144" s="152">
        <f t="shared" si="26"/>
        <v>117.19999999999999</v>
      </c>
      <c r="O144" s="153"/>
      <c r="P144" s="154">
        <f t="shared" si="22"/>
        <v>120.71599999999999</v>
      </c>
      <c r="Q144" s="155">
        <f>'апр 2019'!W221</f>
        <v>182.74260000000001</v>
      </c>
      <c r="R144" s="156">
        <f t="shared" si="25"/>
        <v>303.45859999999999</v>
      </c>
    </row>
    <row r="145" spans="2:18" ht="18.600000000000001" thickBot="1">
      <c r="B145" s="144">
        <v>205</v>
      </c>
      <c r="C145" s="136">
        <v>12164</v>
      </c>
      <c r="D145" s="136">
        <v>4945</v>
      </c>
      <c r="E145" s="135" t="s">
        <v>9</v>
      </c>
      <c r="F145" s="137">
        <f>C145-'май 2018'!E229</f>
        <v>1085</v>
      </c>
      <c r="G145" s="148">
        <f>D145-'май 2018'!F229</f>
        <v>404</v>
      </c>
      <c r="H145" s="150">
        <f>'апр 2019'!E222</f>
        <v>12060</v>
      </c>
      <c r="I145" s="150">
        <f>'апр 2019'!F222</f>
        <v>4905</v>
      </c>
      <c r="J145" s="151">
        <f t="shared" si="27"/>
        <v>104</v>
      </c>
      <c r="K145" s="151">
        <f t="shared" si="27"/>
        <v>40</v>
      </c>
      <c r="L145" s="152">
        <f t="shared" si="23"/>
        <v>642.72</v>
      </c>
      <c r="M145" s="152">
        <f t="shared" si="24"/>
        <v>91.6</v>
      </c>
      <c r="N145" s="152">
        <f t="shared" si="26"/>
        <v>734.32</v>
      </c>
      <c r="O145" s="153"/>
      <c r="P145" s="154">
        <f t="shared" si="22"/>
        <v>756.34960000000001</v>
      </c>
      <c r="Q145" s="155">
        <f>'апр 2019'!W222</f>
        <v>12.730799999999999</v>
      </c>
      <c r="R145" s="156">
        <f t="shared" si="25"/>
        <v>769.08040000000005</v>
      </c>
    </row>
    <row r="146" spans="2:18" ht="18.600000000000001" thickBot="1">
      <c r="B146" s="144">
        <v>206</v>
      </c>
      <c r="C146" s="136">
        <v>6415</v>
      </c>
      <c r="D146" s="136">
        <v>3430</v>
      </c>
      <c r="E146" s="135" t="s">
        <v>9</v>
      </c>
      <c r="F146" s="137">
        <f>C146-'май 2018'!E230</f>
        <v>303</v>
      </c>
      <c r="G146" s="148">
        <f>D146-'май 2018'!F230</f>
        <v>403</v>
      </c>
      <c r="H146" s="150">
        <f>'апр 2019'!E223</f>
        <v>6350</v>
      </c>
      <c r="I146" s="150">
        <f>'апр 2019'!F223</f>
        <v>3334</v>
      </c>
      <c r="J146" s="151">
        <f t="shared" si="27"/>
        <v>65</v>
      </c>
      <c r="K146" s="151">
        <f t="shared" si="27"/>
        <v>96</v>
      </c>
      <c r="L146" s="152">
        <f t="shared" si="23"/>
        <v>401.7</v>
      </c>
      <c r="M146" s="152">
        <f t="shared" si="24"/>
        <v>219.84</v>
      </c>
      <c r="N146" s="152">
        <f t="shared" si="26"/>
        <v>621.54</v>
      </c>
      <c r="O146" s="153"/>
      <c r="P146" s="154">
        <f t="shared" si="22"/>
        <v>640.18619999999999</v>
      </c>
      <c r="Q146" s="155">
        <f>'апр 2019'!W223</f>
        <v>53.642400000000002</v>
      </c>
      <c r="R146" s="156">
        <f t="shared" si="25"/>
        <v>693.82859999999994</v>
      </c>
    </row>
    <row r="147" spans="2:18" ht="18.600000000000001" thickBot="1">
      <c r="B147" s="144">
        <v>207</v>
      </c>
      <c r="C147" s="136">
        <v>3796</v>
      </c>
      <c r="D147" s="136">
        <v>1045</v>
      </c>
      <c r="E147" s="135" t="s">
        <v>9</v>
      </c>
      <c r="F147" s="137">
        <f>C147-'май 2018'!E231</f>
        <v>532</v>
      </c>
      <c r="G147" s="148">
        <f>D147-'май 2018'!F231</f>
        <v>249</v>
      </c>
      <c r="H147" s="150">
        <f>'апр 2019'!E224</f>
        <v>3676</v>
      </c>
      <c r="I147" s="150">
        <f>'апр 2019'!F224</f>
        <v>971</v>
      </c>
      <c r="J147" s="151">
        <f t="shared" si="27"/>
        <v>120</v>
      </c>
      <c r="K147" s="151">
        <f t="shared" si="27"/>
        <v>74</v>
      </c>
      <c r="L147" s="152">
        <f t="shared" si="23"/>
        <v>741.59999999999991</v>
      </c>
      <c r="M147" s="152">
        <f t="shared" si="24"/>
        <v>169.46</v>
      </c>
      <c r="N147" s="152">
        <f t="shared" si="26"/>
        <v>911.06</v>
      </c>
      <c r="O147" s="153"/>
      <c r="P147" s="154">
        <f t="shared" si="22"/>
        <v>938.39179999999999</v>
      </c>
      <c r="Q147" s="155">
        <f>'апр 2019'!W224</f>
        <v>53.992599999999996</v>
      </c>
      <c r="R147" s="156">
        <f t="shared" si="25"/>
        <v>992.38440000000003</v>
      </c>
    </row>
    <row r="148" spans="2:18" ht="18.600000000000001" thickBot="1">
      <c r="B148" s="144">
        <v>208</v>
      </c>
      <c r="C148" s="136">
        <v>811</v>
      </c>
      <c r="D148" s="136">
        <v>332</v>
      </c>
      <c r="E148" s="135" t="s">
        <v>9</v>
      </c>
      <c r="F148" s="137">
        <f>C148-'май 2018'!E232</f>
        <v>96</v>
      </c>
      <c r="G148" s="148">
        <f>D148-'май 2018'!F232</f>
        <v>32</v>
      </c>
      <c r="H148" s="150">
        <f>'апр 2019'!E225</f>
        <v>804</v>
      </c>
      <c r="I148" s="150">
        <f>'апр 2019'!F225</f>
        <v>329</v>
      </c>
      <c r="J148" s="151">
        <f t="shared" si="27"/>
        <v>7</v>
      </c>
      <c r="K148" s="151">
        <f t="shared" si="27"/>
        <v>3</v>
      </c>
      <c r="L148" s="152">
        <f t="shared" si="23"/>
        <v>43.26</v>
      </c>
      <c r="M148" s="152">
        <f t="shared" si="24"/>
        <v>6.87</v>
      </c>
      <c r="N148" s="152">
        <f t="shared" si="26"/>
        <v>50.129999999999995</v>
      </c>
      <c r="O148" s="153"/>
      <c r="P148" s="154">
        <f t="shared" si="22"/>
        <v>51.633899999999997</v>
      </c>
      <c r="Q148" s="155">
        <f>'апр 2019'!W225</f>
        <v>224.26190000000003</v>
      </c>
      <c r="R148" s="156">
        <f t="shared" si="25"/>
        <v>275.89580000000001</v>
      </c>
    </row>
    <row r="149" spans="2:18" ht="18.600000000000001" thickBot="1">
      <c r="B149" s="144">
        <v>209</v>
      </c>
      <c r="C149" s="136">
        <v>2013</v>
      </c>
      <c r="D149" s="136">
        <v>502</v>
      </c>
      <c r="E149" s="135" t="s">
        <v>9</v>
      </c>
      <c r="F149" s="137">
        <f>C149-'май 2018'!E233</f>
        <v>242</v>
      </c>
      <c r="G149" s="148">
        <f>D149-'май 2018'!F233</f>
        <v>84</v>
      </c>
      <c r="H149" s="150">
        <f>'апр 2019'!E226</f>
        <v>1997</v>
      </c>
      <c r="I149" s="150">
        <f>'апр 2019'!F226</f>
        <v>500</v>
      </c>
      <c r="J149" s="151">
        <f t="shared" si="27"/>
        <v>16</v>
      </c>
      <c r="K149" s="151">
        <f t="shared" si="27"/>
        <v>2</v>
      </c>
      <c r="L149" s="152">
        <f t="shared" si="23"/>
        <v>98.88</v>
      </c>
      <c r="M149" s="152">
        <f t="shared" si="24"/>
        <v>4.58</v>
      </c>
      <c r="N149" s="152">
        <f t="shared" si="26"/>
        <v>103.46</v>
      </c>
      <c r="O149" s="153"/>
      <c r="P149" s="154">
        <f t="shared" si="22"/>
        <v>106.56379999999999</v>
      </c>
      <c r="Q149" s="155">
        <f>'апр 2019'!W226</f>
        <v>516.97760000000005</v>
      </c>
      <c r="R149" s="156">
        <f t="shared" si="25"/>
        <v>623.54140000000007</v>
      </c>
    </row>
    <row r="150" spans="2:18" ht="18.600000000000001" thickBot="1">
      <c r="B150" s="144">
        <v>210</v>
      </c>
      <c r="C150" s="136">
        <v>6900</v>
      </c>
      <c r="D150" s="136">
        <v>3106</v>
      </c>
      <c r="E150" s="135" t="s">
        <v>9</v>
      </c>
      <c r="F150" s="137">
        <f>C150-'май 2018'!E234</f>
        <v>3250</v>
      </c>
      <c r="G150" s="148">
        <f>D150-'май 2018'!F234</f>
        <v>1528</v>
      </c>
      <c r="H150" s="150">
        <f>'апр 2019'!E227</f>
        <v>6631</v>
      </c>
      <c r="I150" s="150">
        <f>'апр 2019'!F227</f>
        <v>3016</v>
      </c>
      <c r="J150" s="151">
        <f t="shared" si="27"/>
        <v>269</v>
      </c>
      <c r="K150" s="151">
        <f t="shared" si="27"/>
        <v>90</v>
      </c>
      <c r="L150" s="152">
        <f t="shared" si="23"/>
        <v>1662.4199999999998</v>
      </c>
      <c r="M150" s="152">
        <f t="shared" si="24"/>
        <v>206.1</v>
      </c>
      <c r="N150" s="152">
        <f t="shared" si="26"/>
        <v>1868.5199999999998</v>
      </c>
      <c r="O150" s="153"/>
      <c r="P150" s="154">
        <f t="shared" si="22"/>
        <v>1924.5755999999997</v>
      </c>
      <c r="Q150" s="155">
        <f>'апр 2019'!W227</f>
        <v>-1.5674000000003616</v>
      </c>
      <c r="R150" s="154">
        <f t="shared" si="25"/>
        <v>1923.0081999999993</v>
      </c>
    </row>
    <row r="151" spans="2:18" ht="18.600000000000001" thickBot="1">
      <c r="B151" s="144">
        <v>211</v>
      </c>
      <c r="C151" s="136">
        <v>99651</v>
      </c>
      <c r="D151" s="136">
        <v>60148</v>
      </c>
      <c r="E151" s="139" t="s">
        <v>16</v>
      </c>
      <c r="F151" s="137">
        <f>C151-'май 2018'!E235</f>
        <v>8392</v>
      </c>
      <c r="G151" s="148">
        <f>D151-'май 2018'!F235</f>
        <v>5966</v>
      </c>
      <c r="H151" s="150">
        <f>'апр 2019'!E228</f>
        <v>99271</v>
      </c>
      <c r="I151" s="150">
        <f>'апр 2019'!F228</f>
        <v>59908</v>
      </c>
      <c r="J151" s="151">
        <f t="shared" si="27"/>
        <v>380</v>
      </c>
      <c r="K151" s="151">
        <f t="shared" si="27"/>
        <v>240</v>
      </c>
      <c r="L151" s="152">
        <f t="shared" si="23"/>
        <v>2348.4</v>
      </c>
      <c r="M151" s="152">
        <f t="shared" si="24"/>
        <v>549.6</v>
      </c>
      <c r="N151" s="152">
        <f t="shared" si="26"/>
        <v>2898</v>
      </c>
      <c r="O151" s="153"/>
      <c r="P151" s="154">
        <f t="shared" si="22"/>
        <v>2984.94</v>
      </c>
      <c r="Q151" s="155">
        <f>'апр 2019'!W228</f>
        <v>-1.199999999926149E-3</v>
      </c>
      <c r="R151" s="156">
        <f t="shared" si="25"/>
        <v>2984.9387999999999</v>
      </c>
    </row>
    <row r="152" spans="2:18" ht="18.600000000000001" thickBot="1">
      <c r="B152" s="144">
        <v>212</v>
      </c>
      <c r="C152" s="136">
        <v>18127</v>
      </c>
      <c r="D152" s="136">
        <v>11132</v>
      </c>
      <c r="E152" s="135" t="s">
        <v>9</v>
      </c>
      <c r="F152" s="137">
        <f>C152-'май 2018'!E236</f>
        <v>14729</v>
      </c>
      <c r="G152" s="148">
        <f>D152-'май 2018'!F236</f>
        <v>9321</v>
      </c>
      <c r="H152" s="150">
        <f>'апр 2019'!E229</f>
        <v>17412</v>
      </c>
      <c r="I152" s="150">
        <f>'апр 2019'!F229</f>
        <v>10568</v>
      </c>
      <c r="J152" s="151">
        <f t="shared" si="27"/>
        <v>715</v>
      </c>
      <c r="K152" s="151">
        <f t="shared" si="27"/>
        <v>564</v>
      </c>
      <c r="L152" s="152">
        <f t="shared" si="23"/>
        <v>4418.7</v>
      </c>
      <c r="M152" s="152">
        <f t="shared" si="24"/>
        <v>1291.56</v>
      </c>
      <c r="N152" s="152">
        <f t="shared" si="26"/>
        <v>5710.26</v>
      </c>
      <c r="O152" s="153"/>
      <c r="P152" s="154">
        <f t="shared" si="22"/>
        <v>5881.5677999999998</v>
      </c>
      <c r="Q152" s="155">
        <f>'апр 2019'!W229</f>
        <v>20156.729199999994</v>
      </c>
      <c r="R152" s="156">
        <f t="shared" si="25"/>
        <v>26038.296999999995</v>
      </c>
    </row>
    <row r="153" spans="2:18" ht="18.600000000000001" thickBot="1">
      <c r="B153" s="144">
        <v>213</v>
      </c>
      <c r="C153" s="136">
        <v>1089</v>
      </c>
      <c r="D153" s="136">
        <v>521</v>
      </c>
      <c r="E153" s="135" t="s">
        <v>9</v>
      </c>
      <c r="F153" s="137">
        <f>C153-'май 2018'!E237</f>
        <v>284</v>
      </c>
      <c r="G153" s="148">
        <f>D153-'май 2018'!F237</f>
        <v>199</v>
      </c>
      <c r="H153" s="150">
        <f>'апр 2019'!E230</f>
        <v>1058</v>
      </c>
      <c r="I153" s="150">
        <f>'апр 2019'!F230</f>
        <v>515</v>
      </c>
      <c r="J153" s="151">
        <f t="shared" si="27"/>
        <v>31</v>
      </c>
      <c r="K153" s="151">
        <f t="shared" si="27"/>
        <v>6</v>
      </c>
      <c r="L153" s="152">
        <f t="shared" si="23"/>
        <v>191.57999999999998</v>
      </c>
      <c r="M153" s="152">
        <f t="shared" si="24"/>
        <v>13.74</v>
      </c>
      <c r="N153" s="152">
        <f t="shared" si="26"/>
        <v>205.32</v>
      </c>
      <c r="O153" s="153"/>
      <c r="P153" s="154">
        <f t="shared" si="22"/>
        <v>211.4796</v>
      </c>
      <c r="Q153" s="155">
        <f>'апр 2019'!W230</f>
        <v>6.3653999999999993</v>
      </c>
      <c r="R153" s="156">
        <f t="shared" si="25"/>
        <v>217.845</v>
      </c>
    </row>
    <row r="154" spans="2:18" ht="18.600000000000001" thickBot="1">
      <c r="B154" s="144">
        <v>215</v>
      </c>
      <c r="C154" s="136">
        <v>2844</v>
      </c>
      <c r="D154" s="136">
        <v>2188</v>
      </c>
      <c r="E154" s="135" t="s">
        <v>9</v>
      </c>
      <c r="F154" s="137">
        <f>C154-'май 2018'!E239</f>
        <v>405</v>
      </c>
      <c r="G154" s="148">
        <f>D154-'май 2018'!F239</f>
        <v>249</v>
      </c>
      <c r="H154" s="150">
        <f>'апр 2019'!E232</f>
        <v>2744</v>
      </c>
      <c r="I154" s="150">
        <f>'апр 2019'!F232</f>
        <v>2109</v>
      </c>
      <c r="J154" s="151">
        <f t="shared" si="27"/>
        <v>100</v>
      </c>
      <c r="K154" s="151">
        <f t="shared" si="27"/>
        <v>79</v>
      </c>
      <c r="L154" s="152">
        <f t="shared" si="23"/>
        <v>618</v>
      </c>
      <c r="M154" s="152">
        <f t="shared" si="24"/>
        <v>180.91</v>
      </c>
      <c r="N154" s="152">
        <f t="shared" si="26"/>
        <v>798.91</v>
      </c>
      <c r="O154" s="153"/>
      <c r="P154" s="154">
        <f t="shared" si="22"/>
        <v>822.87729999999999</v>
      </c>
      <c r="Q154" s="155">
        <f>'апр 2019'!W232</f>
        <v>493.74699999999996</v>
      </c>
      <c r="R154" s="157">
        <f t="shared" si="25"/>
        <v>1316.6242999999999</v>
      </c>
    </row>
    <row r="155" spans="2:18" ht="18.600000000000001" thickBot="1">
      <c r="B155" s="144">
        <v>216</v>
      </c>
      <c r="C155" s="136">
        <v>2134</v>
      </c>
      <c r="D155" s="136">
        <v>1261</v>
      </c>
      <c r="E155" s="135" t="s">
        <v>9</v>
      </c>
      <c r="F155" s="137">
        <f>C155-'май 2018'!E240</f>
        <v>378</v>
      </c>
      <c r="G155" s="148">
        <f>D155-'май 2018'!F240</f>
        <v>96</v>
      </c>
      <c r="H155" s="150">
        <f>'апр 2019'!E233</f>
        <v>2117</v>
      </c>
      <c r="I155" s="150">
        <f>'апр 2019'!F233</f>
        <v>1240</v>
      </c>
      <c r="J155" s="151">
        <f t="shared" si="27"/>
        <v>17</v>
      </c>
      <c r="K155" s="151">
        <f t="shared" si="27"/>
        <v>21</v>
      </c>
      <c r="L155" s="152">
        <f t="shared" si="23"/>
        <v>105.06</v>
      </c>
      <c r="M155" s="152">
        <f t="shared" si="24"/>
        <v>48.09</v>
      </c>
      <c r="N155" s="152">
        <f t="shared" si="26"/>
        <v>153.15</v>
      </c>
      <c r="O155" s="153"/>
      <c r="P155" s="154">
        <f t="shared" si="22"/>
        <v>157.74450000000002</v>
      </c>
      <c r="Q155" s="155">
        <f>'апр 2019'!W233</f>
        <v>0</v>
      </c>
      <c r="R155" s="156">
        <f t="shared" si="25"/>
        <v>157.74450000000002</v>
      </c>
    </row>
    <row r="156" spans="2:18" ht="18.600000000000001" thickBot="1">
      <c r="B156" s="144">
        <v>217</v>
      </c>
      <c r="C156" s="136">
        <v>7512</v>
      </c>
      <c r="D156" s="136">
        <v>5713</v>
      </c>
      <c r="E156" s="135" t="s">
        <v>9</v>
      </c>
      <c r="F156" s="137">
        <f>C156-'май 2018'!E241</f>
        <v>790</v>
      </c>
      <c r="G156" s="148">
        <f>D156-'май 2018'!F241</f>
        <v>1571</v>
      </c>
      <c r="H156" s="150">
        <f>'апр 2019'!E234</f>
        <v>7425</v>
      </c>
      <c r="I156" s="150">
        <f>'апр 2019'!F234</f>
        <v>5583</v>
      </c>
      <c r="J156" s="151">
        <f t="shared" si="27"/>
        <v>87</v>
      </c>
      <c r="K156" s="151">
        <f t="shared" si="27"/>
        <v>130</v>
      </c>
      <c r="L156" s="152">
        <f t="shared" si="23"/>
        <v>537.66</v>
      </c>
      <c r="M156" s="152">
        <f t="shared" si="24"/>
        <v>297.7</v>
      </c>
      <c r="N156" s="152">
        <f t="shared" si="26"/>
        <v>835.3599999999999</v>
      </c>
      <c r="O156" s="153"/>
      <c r="P156" s="154">
        <f t="shared" si="22"/>
        <v>860.42079999999987</v>
      </c>
      <c r="Q156" s="155">
        <f>'апр 2019'!W234</f>
        <v>1191.1847</v>
      </c>
      <c r="R156" s="154">
        <f t="shared" si="25"/>
        <v>2051.6054999999997</v>
      </c>
    </row>
    <row r="157" spans="2:18" ht="18.600000000000001" thickBot="1">
      <c r="B157" s="144">
        <v>218</v>
      </c>
      <c r="C157" s="136">
        <v>2838</v>
      </c>
      <c r="D157" s="136">
        <v>1264</v>
      </c>
      <c r="E157" s="135" t="s">
        <v>9</v>
      </c>
      <c r="F157" s="137">
        <f>C157-'май 2018'!E242</f>
        <v>422</v>
      </c>
      <c r="G157" s="148">
        <f>D157-'май 2018'!F242</f>
        <v>170</v>
      </c>
      <c r="H157" s="150">
        <f>'апр 2019'!E235</f>
        <v>2837</v>
      </c>
      <c r="I157" s="150">
        <f>'апр 2019'!F235</f>
        <v>1264</v>
      </c>
      <c r="J157" s="151">
        <f t="shared" si="27"/>
        <v>1</v>
      </c>
      <c r="K157" s="151">
        <f t="shared" si="27"/>
        <v>0</v>
      </c>
      <c r="L157" s="152">
        <f t="shared" si="23"/>
        <v>6.18</v>
      </c>
      <c r="M157" s="152">
        <f t="shared" si="24"/>
        <v>0</v>
      </c>
      <c r="N157" s="152">
        <f t="shared" si="26"/>
        <v>6.18</v>
      </c>
      <c r="O157" s="153"/>
      <c r="P157" s="154">
        <f t="shared" ref="P157:P169" si="28">N157+N157*3%-O157</f>
        <v>6.3653999999999993</v>
      </c>
      <c r="Q157" s="155">
        <f>'апр 2019'!W235</f>
        <v>297.7833</v>
      </c>
      <c r="R157" s="156">
        <f t="shared" si="25"/>
        <v>304.14870000000002</v>
      </c>
    </row>
    <row r="158" spans="2:18" ht="18.600000000000001" thickBot="1">
      <c r="B158" s="144">
        <v>220</v>
      </c>
      <c r="C158" s="136">
        <v>3826</v>
      </c>
      <c r="D158" s="136">
        <v>2154</v>
      </c>
      <c r="E158" s="135" t="s">
        <v>9</v>
      </c>
      <c r="F158" s="137">
        <f>C158-'май 2018'!E244</f>
        <v>1082</v>
      </c>
      <c r="G158" s="148">
        <f>D158-'май 2018'!F244</f>
        <v>617</v>
      </c>
      <c r="H158" s="150">
        <f>'апр 2019'!E237</f>
        <v>3593</v>
      </c>
      <c r="I158" s="150">
        <f>'апр 2019'!F237</f>
        <v>2012</v>
      </c>
      <c r="J158" s="151">
        <f t="shared" si="27"/>
        <v>233</v>
      </c>
      <c r="K158" s="151">
        <f t="shared" si="27"/>
        <v>142</v>
      </c>
      <c r="L158" s="152">
        <f t="shared" si="23"/>
        <v>1439.9399999999998</v>
      </c>
      <c r="M158" s="152">
        <f t="shared" si="24"/>
        <v>325.18</v>
      </c>
      <c r="N158" s="152">
        <f t="shared" si="26"/>
        <v>1765.12</v>
      </c>
      <c r="O158" s="153"/>
      <c r="P158" s="154">
        <f t="shared" si="28"/>
        <v>1818.0735999999999</v>
      </c>
      <c r="Q158" s="155">
        <f>'апр 2019'!W237</f>
        <v>-195.0693</v>
      </c>
      <c r="R158" s="154">
        <f t="shared" si="25"/>
        <v>1623.0043000000001</v>
      </c>
    </row>
    <row r="159" spans="2:18" ht="18.600000000000001" thickBot="1">
      <c r="B159" s="144">
        <v>221</v>
      </c>
      <c r="C159" s="136">
        <v>3684</v>
      </c>
      <c r="D159" s="136">
        <v>1034</v>
      </c>
      <c r="E159" s="135" t="s">
        <v>9</v>
      </c>
      <c r="F159" s="137">
        <f>C159-'май 2018'!E245</f>
        <v>624</v>
      </c>
      <c r="G159" s="148">
        <f>D159-'май 2018'!F245</f>
        <v>152</v>
      </c>
      <c r="H159" s="150">
        <f>'апр 2019'!E238</f>
        <v>3602</v>
      </c>
      <c r="I159" s="150">
        <f>'апр 2019'!F238</f>
        <v>1013</v>
      </c>
      <c r="J159" s="151">
        <f t="shared" si="27"/>
        <v>82</v>
      </c>
      <c r="K159" s="151">
        <f t="shared" si="27"/>
        <v>21</v>
      </c>
      <c r="L159" s="152">
        <f t="shared" si="23"/>
        <v>506.76</v>
      </c>
      <c r="M159" s="152">
        <f t="shared" si="24"/>
        <v>48.09</v>
      </c>
      <c r="N159" s="152">
        <f t="shared" si="26"/>
        <v>554.85</v>
      </c>
      <c r="O159" s="153"/>
      <c r="P159" s="154">
        <f t="shared" si="28"/>
        <v>571.49549999999999</v>
      </c>
      <c r="Q159" s="155">
        <f>'апр 2019'!W238</f>
        <v>111.17819999999999</v>
      </c>
      <c r="R159" s="154">
        <f t="shared" si="25"/>
        <v>682.67369999999994</v>
      </c>
    </row>
    <row r="160" spans="2:18" ht="18.600000000000001" thickBot="1">
      <c r="B160" s="144">
        <v>222</v>
      </c>
      <c r="C160" s="136">
        <v>29992</v>
      </c>
      <c r="D160" s="136">
        <v>16411</v>
      </c>
      <c r="E160" s="135" t="s">
        <v>9</v>
      </c>
      <c r="F160" s="137">
        <f>C160-'май 2018'!E246</f>
        <v>3886</v>
      </c>
      <c r="G160" s="148">
        <f>D160-'май 2018'!F246</f>
        <v>1998</v>
      </c>
      <c r="H160" s="150">
        <f>'апр 2019'!E239</f>
        <v>29829</v>
      </c>
      <c r="I160" s="150">
        <f>'апр 2019'!F239</f>
        <v>16368</v>
      </c>
      <c r="J160" s="151">
        <f t="shared" si="27"/>
        <v>163</v>
      </c>
      <c r="K160" s="151">
        <f t="shared" si="27"/>
        <v>43</v>
      </c>
      <c r="L160" s="152">
        <f t="shared" si="23"/>
        <v>1007.3399999999999</v>
      </c>
      <c r="M160" s="152">
        <f t="shared" si="24"/>
        <v>98.47</v>
      </c>
      <c r="N160" s="152">
        <f t="shared" si="26"/>
        <v>1105.81</v>
      </c>
      <c r="O160" s="153"/>
      <c r="P160" s="154">
        <f t="shared" si="28"/>
        <v>1138.9842999999998</v>
      </c>
      <c r="Q160" s="155">
        <f>'апр 2019'!W239</f>
        <v>-4.600000001346416E-3</v>
      </c>
      <c r="R160" s="156">
        <f t="shared" si="25"/>
        <v>1138.9796999999985</v>
      </c>
    </row>
    <row r="161" spans="2:18" ht="18.600000000000001" thickBot="1">
      <c r="B161" s="144">
        <v>223</v>
      </c>
      <c r="C161" s="136">
        <v>1280</v>
      </c>
      <c r="D161" s="136">
        <v>1104</v>
      </c>
      <c r="E161" s="135" t="s">
        <v>9</v>
      </c>
      <c r="F161" s="137">
        <f>C161-'май 2018'!E247</f>
        <v>487</v>
      </c>
      <c r="G161" s="148">
        <f>D161-'май 2018'!F247</f>
        <v>412</v>
      </c>
      <c r="H161" s="150">
        <f>'апр 2019'!E240</f>
        <v>1206</v>
      </c>
      <c r="I161" s="150">
        <f>'апр 2019'!F240</f>
        <v>1020</v>
      </c>
      <c r="J161" s="151">
        <f t="shared" si="27"/>
        <v>74</v>
      </c>
      <c r="K161" s="151">
        <f t="shared" si="27"/>
        <v>84</v>
      </c>
      <c r="L161" s="152">
        <f t="shared" si="23"/>
        <v>457.32</v>
      </c>
      <c r="M161" s="152">
        <f t="shared" si="24"/>
        <v>192.36</v>
      </c>
      <c r="N161" s="152">
        <f t="shared" si="26"/>
        <v>649.68000000000006</v>
      </c>
      <c r="O161" s="153"/>
      <c r="P161" s="154">
        <f t="shared" si="28"/>
        <v>669.17040000000009</v>
      </c>
      <c r="Q161" s="155">
        <f>'апр 2019'!W240</f>
        <v>205.97940000000003</v>
      </c>
      <c r="R161" s="156">
        <f t="shared" si="25"/>
        <v>875.14980000000014</v>
      </c>
    </row>
    <row r="162" spans="2:18" ht="18.600000000000001" thickBot="1">
      <c r="B162" s="144">
        <v>224</v>
      </c>
      <c r="C162" s="136">
        <v>11604</v>
      </c>
      <c r="D162" s="136">
        <v>5719</v>
      </c>
      <c r="E162" s="135" t="s">
        <v>9</v>
      </c>
      <c r="F162" s="137">
        <f>C162-'май 2018'!E248</f>
        <v>1200</v>
      </c>
      <c r="G162" s="148">
        <f>D162-'май 2018'!F248</f>
        <v>598</v>
      </c>
      <c r="H162" s="150">
        <f>'апр 2019'!E241</f>
        <v>11410</v>
      </c>
      <c r="I162" s="150">
        <f>'апр 2019'!F241</f>
        <v>5629</v>
      </c>
      <c r="J162" s="151">
        <f t="shared" si="27"/>
        <v>194</v>
      </c>
      <c r="K162" s="151">
        <f t="shared" si="27"/>
        <v>90</v>
      </c>
      <c r="L162" s="152">
        <f t="shared" si="23"/>
        <v>1198.9199999999998</v>
      </c>
      <c r="M162" s="152">
        <f t="shared" si="24"/>
        <v>206.1</v>
      </c>
      <c r="N162" s="152">
        <f t="shared" si="26"/>
        <v>1405.0199999999998</v>
      </c>
      <c r="O162" s="153"/>
      <c r="P162" s="154">
        <f t="shared" si="28"/>
        <v>1447.1705999999997</v>
      </c>
      <c r="Q162" s="155">
        <f>'апр 2019'!W241</f>
        <v>-0.28580000000005157</v>
      </c>
      <c r="R162" s="154">
        <f t="shared" si="25"/>
        <v>1446.8847999999996</v>
      </c>
    </row>
    <row r="163" spans="2:18" ht="18.600000000000001" thickBot="1">
      <c r="B163" s="145">
        <v>225</v>
      </c>
      <c r="C163" s="136">
        <v>8849</v>
      </c>
      <c r="D163" s="136">
        <v>3709</v>
      </c>
      <c r="E163" s="135" t="s">
        <v>9</v>
      </c>
      <c r="F163" s="137">
        <f>C163-'май 2018'!E249</f>
        <v>877</v>
      </c>
      <c r="G163" s="148">
        <f>D163-'май 2018'!F249</f>
        <v>349</v>
      </c>
      <c r="H163" s="150">
        <f>'апр 2019'!E242</f>
        <v>8781</v>
      </c>
      <c r="I163" s="150">
        <f>'апр 2019'!F242</f>
        <v>3688</v>
      </c>
      <c r="J163" s="151">
        <f t="shared" si="27"/>
        <v>68</v>
      </c>
      <c r="K163" s="151">
        <f t="shared" si="27"/>
        <v>21</v>
      </c>
      <c r="L163" s="152">
        <f t="shared" si="23"/>
        <v>420.24</v>
      </c>
      <c r="M163" s="152">
        <f t="shared" si="24"/>
        <v>48.09</v>
      </c>
      <c r="N163" s="152">
        <f t="shared" si="26"/>
        <v>468.33000000000004</v>
      </c>
      <c r="O163" s="153"/>
      <c r="P163" s="154">
        <f t="shared" si="28"/>
        <v>482.37990000000002</v>
      </c>
      <c r="Q163" s="155">
        <f>'апр 2019'!W242</f>
        <v>705.17079999999987</v>
      </c>
      <c r="R163" s="156">
        <f t="shared" si="25"/>
        <v>1187.5506999999998</v>
      </c>
    </row>
    <row r="164" spans="2:18" ht="18.600000000000001" thickBot="1">
      <c r="B164" s="145">
        <v>226</v>
      </c>
      <c r="C164" s="136">
        <v>14289</v>
      </c>
      <c r="D164" s="136">
        <v>7311</v>
      </c>
      <c r="E164" s="135" t="s">
        <v>9</v>
      </c>
      <c r="F164" s="137">
        <f>C164-'май 2018'!E250</f>
        <v>1036</v>
      </c>
      <c r="G164" s="148">
        <f>D164-'май 2018'!F250</f>
        <v>276</v>
      </c>
      <c r="H164" s="150">
        <f>'апр 2019'!E243</f>
        <v>14086</v>
      </c>
      <c r="I164" s="150">
        <f>'апр 2019'!F243</f>
        <v>7260</v>
      </c>
      <c r="J164" s="151">
        <f t="shared" si="27"/>
        <v>203</v>
      </c>
      <c r="K164" s="151">
        <f t="shared" si="27"/>
        <v>51</v>
      </c>
      <c r="L164" s="152">
        <f t="shared" si="23"/>
        <v>1254.54</v>
      </c>
      <c r="M164" s="152">
        <f t="shared" si="24"/>
        <v>116.79</v>
      </c>
      <c r="N164" s="152">
        <f t="shared" si="26"/>
        <v>1371.33</v>
      </c>
      <c r="O164" s="153"/>
      <c r="P164" s="154">
        <f t="shared" si="28"/>
        <v>1412.4698999999998</v>
      </c>
      <c r="Q164" s="155">
        <f>'апр 2019'!W243</f>
        <v>1.5999999999394277E-3</v>
      </c>
      <c r="R164" s="154">
        <f t="shared" si="25"/>
        <v>1412.4714999999997</v>
      </c>
    </row>
    <row r="165" spans="2:18" ht="18.600000000000001" thickBot="1">
      <c r="B165" s="144">
        <v>227</v>
      </c>
      <c r="C165" s="136">
        <v>3763</v>
      </c>
      <c r="D165" s="136">
        <v>2706</v>
      </c>
      <c r="E165" s="135" t="s">
        <v>9</v>
      </c>
      <c r="F165" s="137">
        <f>C165-'май 2018'!E251</f>
        <v>647</v>
      </c>
      <c r="G165" s="148">
        <f>D165-'май 2018'!F251</f>
        <v>392</v>
      </c>
      <c r="H165" s="150">
        <f>'апр 2019'!E244</f>
        <v>3702</v>
      </c>
      <c r="I165" s="150">
        <f>'апр 2019'!F244</f>
        <v>2676</v>
      </c>
      <c r="J165" s="151">
        <f t="shared" ref="J165:K169" si="29">C165-H165</f>
        <v>61</v>
      </c>
      <c r="K165" s="151">
        <f t="shared" si="29"/>
        <v>30</v>
      </c>
      <c r="L165" s="152">
        <f t="shared" si="23"/>
        <v>376.97999999999996</v>
      </c>
      <c r="M165" s="152">
        <f t="shared" si="24"/>
        <v>68.7</v>
      </c>
      <c r="N165" s="152">
        <f t="shared" si="26"/>
        <v>445.67999999999995</v>
      </c>
      <c r="O165" s="153"/>
      <c r="P165" s="154">
        <f t="shared" si="28"/>
        <v>459.05039999999997</v>
      </c>
      <c r="Q165" s="155">
        <f>'апр 2019'!W244</f>
        <v>1027.6534000000001</v>
      </c>
      <c r="R165" s="157">
        <f t="shared" si="25"/>
        <v>1486.7038000000002</v>
      </c>
    </row>
    <row r="166" spans="2:18" ht="18.600000000000001" thickBot="1">
      <c r="B166" s="144">
        <v>228</v>
      </c>
      <c r="C166" s="136">
        <v>12675</v>
      </c>
      <c r="D166" s="136">
        <v>6055</v>
      </c>
      <c r="E166" s="135" t="s">
        <v>9</v>
      </c>
      <c r="F166" s="137">
        <f>C166-'май 2018'!E252</f>
        <v>977</v>
      </c>
      <c r="G166" s="148">
        <f>D166-'май 2018'!F252</f>
        <v>491</v>
      </c>
      <c r="H166" s="150">
        <f>'апр 2019'!E245</f>
        <v>12479</v>
      </c>
      <c r="I166" s="150">
        <f>'апр 2019'!F245</f>
        <v>5934</v>
      </c>
      <c r="J166" s="151">
        <f t="shared" si="29"/>
        <v>196</v>
      </c>
      <c r="K166" s="151">
        <f t="shared" si="29"/>
        <v>121</v>
      </c>
      <c r="L166" s="152">
        <f t="shared" si="23"/>
        <v>1211.28</v>
      </c>
      <c r="M166" s="152">
        <f t="shared" si="24"/>
        <v>277.09000000000003</v>
      </c>
      <c r="N166" s="152">
        <f t="shared" si="26"/>
        <v>1488.37</v>
      </c>
      <c r="O166" s="153"/>
      <c r="P166" s="154">
        <f t="shared" si="28"/>
        <v>1533.0210999999999</v>
      </c>
      <c r="Q166" s="155">
        <f>'апр 2019'!W245</f>
        <v>3.2999999999674401E-3</v>
      </c>
      <c r="R166" s="156">
        <f>P166+Q166</f>
        <v>1533.0243999999998</v>
      </c>
    </row>
    <row r="167" spans="2:18" ht="18.600000000000001" thickBot="1">
      <c r="B167" s="144">
        <v>230</v>
      </c>
      <c r="C167" s="136">
        <v>3082</v>
      </c>
      <c r="D167" s="136">
        <v>984</v>
      </c>
      <c r="E167" s="135" t="s">
        <v>9</v>
      </c>
      <c r="F167" s="137">
        <f>C167-'май 2018'!E254</f>
        <v>255</v>
      </c>
      <c r="G167" s="148">
        <f>D167-'май 2018'!F254</f>
        <v>50</v>
      </c>
      <c r="H167" s="150">
        <f>'апр 2019'!E247</f>
        <v>3032</v>
      </c>
      <c r="I167" s="150">
        <f>'апр 2019'!F247</f>
        <v>973</v>
      </c>
      <c r="J167" s="151">
        <f t="shared" si="29"/>
        <v>50</v>
      </c>
      <c r="K167" s="151">
        <f t="shared" si="29"/>
        <v>11</v>
      </c>
      <c r="L167" s="152">
        <f t="shared" si="23"/>
        <v>309</v>
      </c>
      <c r="M167" s="152">
        <f t="shared" si="24"/>
        <v>25.19</v>
      </c>
      <c r="N167" s="152">
        <f t="shared" si="26"/>
        <v>334.19</v>
      </c>
      <c r="O167" s="153"/>
      <c r="P167" s="154">
        <f t="shared" si="28"/>
        <v>344.21569999999997</v>
      </c>
      <c r="Q167" s="155">
        <f>'апр 2019'!W247</f>
        <v>44.918300000000002</v>
      </c>
      <c r="R167" s="156">
        <f t="shared" si="25"/>
        <v>389.13399999999996</v>
      </c>
    </row>
    <row r="168" spans="2:18" ht="18.600000000000001" thickBot="1">
      <c r="B168" s="144">
        <v>232</v>
      </c>
      <c r="C168" s="136">
        <v>4308</v>
      </c>
      <c r="D168" s="136">
        <v>1435</v>
      </c>
      <c r="E168" s="135" t="s">
        <v>9</v>
      </c>
      <c r="F168" s="137">
        <f>C168-'май 2018'!E256</f>
        <v>1626</v>
      </c>
      <c r="G168" s="148">
        <f>D168-'май 2018'!F256</f>
        <v>585</v>
      </c>
      <c r="H168" s="150">
        <f>'апр 2019'!E249</f>
        <v>4066</v>
      </c>
      <c r="I168" s="150">
        <f>'апр 2019'!F249</f>
        <v>1328</v>
      </c>
      <c r="J168" s="151">
        <f t="shared" si="29"/>
        <v>242</v>
      </c>
      <c r="K168" s="151">
        <f t="shared" si="29"/>
        <v>107</v>
      </c>
      <c r="L168" s="152">
        <f t="shared" si="23"/>
        <v>1495.56</v>
      </c>
      <c r="M168" s="152">
        <f t="shared" si="24"/>
        <v>245.03</v>
      </c>
      <c r="N168" s="152">
        <f t="shared" si="26"/>
        <v>1740.59</v>
      </c>
      <c r="O168" s="153"/>
      <c r="P168" s="154">
        <f t="shared" si="28"/>
        <v>1792.8076999999998</v>
      </c>
      <c r="Q168" s="155">
        <f>'апр 2019'!W249</f>
        <v>-393.54860000000008</v>
      </c>
      <c r="R168" s="154">
        <f>P168+Q168</f>
        <v>1399.2590999999998</v>
      </c>
    </row>
    <row r="169" spans="2:18" ht="18.600000000000001" thickBot="1">
      <c r="B169" s="144">
        <v>233</v>
      </c>
      <c r="C169" s="136">
        <v>3632</v>
      </c>
      <c r="D169" s="136">
        <v>721</v>
      </c>
      <c r="E169" s="135" t="s">
        <v>9</v>
      </c>
      <c r="F169" s="137">
        <f>C169-'май 2018'!E257</f>
        <v>555</v>
      </c>
      <c r="G169" s="148">
        <f>D169-'май 2018'!F257</f>
        <v>145</v>
      </c>
      <c r="H169" s="150">
        <f>'апр 2019'!E250</f>
        <v>3540</v>
      </c>
      <c r="I169" s="150">
        <f>'апр 2019'!F250</f>
        <v>694</v>
      </c>
      <c r="J169" s="151">
        <f t="shared" si="29"/>
        <v>92</v>
      </c>
      <c r="K169" s="151">
        <f t="shared" si="29"/>
        <v>27</v>
      </c>
      <c r="L169" s="152">
        <f t="shared" si="23"/>
        <v>568.55999999999995</v>
      </c>
      <c r="M169" s="152">
        <f t="shared" si="24"/>
        <v>61.83</v>
      </c>
      <c r="N169" s="152">
        <f t="shared" si="26"/>
        <v>630.39</v>
      </c>
      <c r="O169" s="153"/>
      <c r="P169" s="154">
        <f t="shared" si="28"/>
        <v>649.30169999999998</v>
      </c>
      <c r="Q169" s="155">
        <f>'апр 2019'!W250</f>
        <v>80.690200000000004</v>
      </c>
      <c r="R169" s="154">
        <f>P169+Q169</f>
        <v>729.99189999999999</v>
      </c>
    </row>
    <row r="170" spans="2:18" ht="18.600000000000001" thickBot="1">
      <c r="B170" s="141"/>
      <c r="C170" s="141"/>
      <c r="D170" s="141"/>
      <c r="E170" s="141"/>
      <c r="F170" s="142" t="e">
        <f>SUM(F3:F169)-#REF!</f>
        <v>#REF!</v>
      </c>
      <c r="G170" s="143" t="e">
        <f>SUM(G3:G169)-#REF!</f>
        <v>#REF!</v>
      </c>
      <c r="H170" s="159"/>
      <c r="I170" s="160"/>
      <c r="J170" s="160"/>
      <c r="K170" s="160"/>
      <c r="L170" s="160"/>
      <c r="M170" s="160"/>
      <c r="N170" s="160"/>
      <c r="O170" s="161"/>
      <c r="P170" s="162"/>
      <c r="Q170" s="163"/>
      <c r="R170" s="162"/>
    </row>
    <row r="171" spans="2:18">
      <c r="C171" s="26"/>
      <c r="D171" s="26"/>
      <c r="E171" s="26"/>
      <c r="F171" s="45" t="e">
        <f>#REF!+#REF!</f>
        <v>#REF!</v>
      </c>
      <c r="G171" s="45" t="e">
        <f>#REF!+#REF!</f>
        <v>#REF!</v>
      </c>
      <c r="N171" s="52"/>
      <c r="O171" s="52"/>
      <c r="P171" s="52"/>
      <c r="Q171" s="76"/>
      <c r="R171" s="52"/>
    </row>
    <row r="172" spans="2:18">
      <c r="Q172" s="52"/>
    </row>
    <row r="173" spans="2:18" ht="14.4" customHeight="1">
      <c r="B173" s="164" t="s">
        <v>94</v>
      </c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</row>
    <row r="174" spans="2:18" ht="14.4" customHeight="1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</row>
    <row r="175" spans="2:18" ht="14.4" customHeight="1"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</row>
    <row r="176" spans="2:18" ht="14.4" customHeight="1"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</row>
    <row r="177" spans="2:18" ht="14.4" customHeight="1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</row>
    <row r="178" spans="2:18"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</row>
    <row r="179" spans="2:18"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</row>
    <row r="180" spans="2:18"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</row>
    <row r="181" spans="2:18"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</row>
    <row r="182" spans="2:18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</row>
    <row r="183" spans="2:18"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</row>
    <row r="184" spans="2:18"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</row>
    <row r="185" spans="2:18" ht="26.4" customHeight="1"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</row>
  </sheetData>
  <mergeCells count="12">
    <mergeCell ref="B173:R185"/>
    <mergeCell ref="M1:M2"/>
    <mergeCell ref="H1:H2"/>
    <mergeCell ref="I1:I2"/>
    <mergeCell ref="J1:J2"/>
    <mergeCell ref="K1:K2"/>
    <mergeCell ref="L1:L2"/>
    <mergeCell ref="N1:N2"/>
    <mergeCell ref="O1:O2"/>
    <mergeCell ref="P1:P2"/>
    <mergeCell ref="Q1:Q2"/>
    <mergeCell ref="R1:R2"/>
  </mergeCells>
  <pageMargins left="0.19685039370078741" right="0.11811023622047245" top="0.35433070866141736" bottom="0.35433070866141736" header="0.31496062992125984" footer="0.31496062992125984"/>
  <pageSetup paperSize="9" scale="74" orientation="landscape" r:id="rId1"/>
  <rowBreaks count="4" manualBreakCount="4">
    <brk id="54" min="1" max="17" man="1"/>
    <brk id="107" min="1" max="17" man="1"/>
    <brk id="162" min="1" max="17" man="1"/>
    <brk id="192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topLeftCell="A145" workbookViewId="0">
      <selection activeCell="F162" sqref="F162"/>
    </sheetView>
  </sheetViews>
  <sheetFormatPr defaultRowHeight="14.4"/>
  <cols>
    <col min="1" max="1" width="9" customWidth="1"/>
    <col min="2" max="2" width="14.44140625" customWidth="1"/>
    <col min="4" max="4" width="14.6640625" customWidth="1"/>
    <col min="5" max="5" width="14" customWidth="1"/>
    <col min="6" max="6" width="13.6640625" customWidth="1"/>
    <col min="7" max="7" width="15.109375" customWidth="1"/>
  </cols>
  <sheetData>
    <row r="1" spans="1:9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9" t="s">
        <v>33</v>
      </c>
      <c r="I1" s="9" t="s">
        <v>34</v>
      </c>
    </row>
    <row r="2" spans="1:9" ht="27" thickBot="1">
      <c r="A2" s="3">
        <v>1910570</v>
      </c>
      <c r="B2" s="4"/>
      <c r="C2" s="4"/>
      <c r="D2" s="4"/>
      <c r="E2" s="4"/>
      <c r="F2" s="4"/>
      <c r="G2" s="15" t="s">
        <v>7</v>
      </c>
      <c r="H2" s="20"/>
      <c r="I2" s="21"/>
    </row>
    <row r="3" spans="1:9" ht="15" thickBot="1">
      <c r="A3" s="3">
        <v>2318659</v>
      </c>
      <c r="B3" s="5">
        <v>41150</v>
      </c>
      <c r="C3" s="4"/>
      <c r="D3" s="4" t="s">
        <v>8</v>
      </c>
      <c r="E3" s="4"/>
      <c r="F3" s="4"/>
      <c r="G3" s="15" t="s">
        <v>9</v>
      </c>
      <c r="H3" s="22"/>
      <c r="I3" s="23"/>
    </row>
    <row r="4" spans="1:9" ht="15" thickBot="1">
      <c r="A4" s="3">
        <v>2663312</v>
      </c>
      <c r="B4" s="4"/>
      <c r="C4" s="4"/>
      <c r="D4" s="4"/>
      <c r="E4" s="4"/>
      <c r="F4" s="4"/>
      <c r="G4" s="15" t="s">
        <v>10</v>
      </c>
      <c r="H4" s="22"/>
      <c r="I4" s="23"/>
    </row>
    <row r="5" spans="1:9" ht="15" thickBot="1">
      <c r="A5" s="3">
        <v>1901533</v>
      </c>
      <c r="B5" s="4"/>
      <c r="C5" s="4"/>
      <c r="D5" s="4"/>
      <c r="E5" s="4"/>
      <c r="F5" s="4"/>
      <c r="G5" s="15" t="s">
        <v>10</v>
      </c>
      <c r="H5" s="22"/>
      <c r="I5" s="23"/>
    </row>
    <row r="6" spans="1:9" ht="27" thickBot="1">
      <c r="A6" s="3">
        <v>2876912</v>
      </c>
      <c r="B6" s="4"/>
      <c r="C6" s="4"/>
      <c r="D6" s="4"/>
      <c r="E6" s="4"/>
      <c r="F6" s="4"/>
      <c r="G6" s="15" t="s">
        <v>7</v>
      </c>
      <c r="H6" s="22"/>
      <c r="I6" s="23"/>
    </row>
    <row r="7" spans="1:9" ht="15" thickBot="1">
      <c r="A7" s="34">
        <v>1897429</v>
      </c>
      <c r="B7" s="35">
        <v>43185</v>
      </c>
      <c r="C7" s="36" t="s">
        <v>11</v>
      </c>
      <c r="D7" s="36">
        <v>28345</v>
      </c>
      <c r="E7" s="36">
        <v>14776</v>
      </c>
      <c r="F7" s="36">
        <v>9688</v>
      </c>
      <c r="G7" s="37" t="s">
        <v>9</v>
      </c>
      <c r="H7" s="38">
        <f>E7-'февраль 2018'!E7</f>
        <v>193</v>
      </c>
      <c r="I7" s="39">
        <f>F7-'февраль 2018'!F7</f>
        <v>135</v>
      </c>
    </row>
    <row r="8" spans="1:9" ht="15" thickBot="1">
      <c r="A8" s="3">
        <v>1899148</v>
      </c>
      <c r="B8" s="5">
        <v>43185</v>
      </c>
      <c r="C8" s="4">
        <v>1</v>
      </c>
      <c r="D8" s="4">
        <v>22424</v>
      </c>
      <c r="E8" s="4">
        <v>14539</v>
      </c>
      <c r="F8" s="4">
        <v>7582</v>
      </c>
      <c r="G8" s="15" t="s">
        <v>9</v>
      </c>
      <c r="H8" s="22">
        <f>E8-'февраль 2018'!E8</f>
        <v>368</v>
      </c>
      <c r="I8" s="23">
        <f>F8-'февраль 2018'!F8</f>
        <v>207</v>
      </c>
    </row>
    <row r="9" spans="1:9" ht="15" thickBot="1">
      <c r="A9" s="3">
        <v>1899138</v>
      </c>
      <c r="B9" s="5">
        <v>43185</v>
      </c>
      <c r="C9" s="4">
        <v>2</v>
      </c>
      <c r="D9" s="4">
        <v>7018</v>
      </c>
      <c r="E9" s="4">
        <v>4421</v>
      </c>
      <c r="F9" s="4">
        <v>2560</v>
      </c>
      <c r="G9" s="15" t="s">
        <v>9</v>
      </c>
      <c r="H9" s="22">
        <f>E9-'февраль 2018'!E9</f>
        <v>67</v>
      </c>
      <c r="I9" s="23">
        <f>F9-'февраль 2018'!F9</f>
        <v>51</v>
      </c>
    </row>
    <row r="10" spans="1:9" ht="15" thickBot="1">
      <c r="A10" s="3">
        <v>1896559</v>
      </c>
      <c r="B10" s="5">
        <v>43185</v>
      </c>
      <c r="C10" s="4">
        <v>3</v>
      </c>
      <c r="D10" s="4">
        <v>2873</v>
      </c>
      <c r="E10" s="4">
        <v>1822</v>
      </c>
      <c r="F10" s="4">
        <v>820</v>
      </c>
      <c r="G10" s="15" t="s">
        <v>9</v>
      </c>
      <c r="H10" s="22">
        <f>E10-'февраль 2018'!E10</f>
        <v>0</v>
      </c>
      <c r="I10" s="23">
        <f>F10-'февраль 2018'!F10</f>
        <v>0</v>
      </c>
    </row>
    <row r="11" spans="1:9" ht="15" thickBot="1">
      <c r="A11" s="3">
        <v>1898264</v>
      </c>
      <c r="B11" s="5">
        <v>43185</v>
      </c>
      <c r="C11" s="4">
        <v>4</v>
      </c>
      <c r="D11" s="4">
        <v>5226</v>
      </c>
      <c r="E11" s="4">
        <v>3122</v>
      </c>
      <c r="F11" s="4">
        <v>1643</v>
      </c>
      <c r="G11" s="15" t="s">
        <v>9</v>
      </c>
      <c r="H11" s="22">
        <f>E11-'февраль 2018'!E11</f>
        <v>0</v>
      </c>
      <c r="I11" s="23">
        <f>F11-'февраль 2018'!F11</f>
        <v>0</v>
      </c>
    </row>
    <row r="12" spans="1:9" ht="15" thickBot="1">
      <c r="A12" s="3">
        <v>1899140</v>
      </c>
      <c r="B12" s="5">
        <v>43185</v>
      </c>
      <c r="C12" s="4">
        <v>5</v>
      </c>
      <c r="D12" s="4">
        <v>2998</v>
      </c>
      <c r="E12" s="4">
        <v>2022</v>
      </c>
      <c r="F12" s="4">
        <v>940</v>
      </c>
      <c r="G12" s="15" t="s">
        <v>9</v>
      </c>
      <c r="H12" s="22">
        <f>E12-'февраль 2018'!E12</f>
        <v>0</v>
      </c>
      <c r="I12" s="23">
        <f>F12-'февраль 2018'!F12</f>
        <v>0</v>
      </c>
    </row>
    <row r="13" spans="1:9" ht="15" thickBot="1">
      <c r="A13" s="3">
        <v>1898866</v>
      </c>
      <c r="B13" s="5">
        <v>43185</v>
      </c>
      <c r="C13" s="4">
        <v>6</v>
      </c>
      <c r="D13" s="4">
        <v>2302</v>
      </c>
      <c r="E13" s="4">
        <v>1370</v>
      </c>
      <c r="F13" s="4">
        <v>592</v>
      </c>
      <c r="G13" s="15" t="s">
        <v>9</v>
      </c>
      <c r="H13" s="22">
        <f>E13-'февраль 2018'!E13</f>
        <v>0</v>
      </c>
      <c r="I13" s="23">
        <f>F13-'февраль 2018'!F13</f>
        <v>0</v>
      </c>
    </row>
    <row r="14" spans="1:9" ht="15" thickBot="1">
      <c r="A14" s="3">
        <v>1899216</v>
      </c>
      <c r="B14" s="5">
        <v>43185</v>
      </c>
      <c r="C14" s="4">
        <v>7</v>
      </c>
      <c r="D14" s="4">
        <v>44726</v>
      </c>
      <c r="E14" s="4">
        <v>28558</v>
      </c>
      <c r="F14" s="4">
        <v>15694</v>
      </c>
      <c r="G14" s="15" t="s">
        <v>9</v>
      </c>
      <c r="H14" s="22">
        <f>E14-'февраль 2018'!E14</f>
        <v>99</v>
      </c>
      <c r="I14" s="23">
        <f>F14-'февраль 2018'!F14</f>
        <v>91</v>
      </c>
    </row>
    <row r="15" spans="1:9" ht="15" thickBot="1">
      <c r="A15" s="3">
        <v>1892234</v>
      </c>
      <c r="B15" s="5">
        <v>43185</v>
      </c>
      <c r="C15" s="4">
        <v>8</v>
      </c>
      <c r="D15" s="4">
        <v>2763</v>
      </c>
      <c r="E15" s="4">
        <v>2062</v>
      </c>
      <c r="F15" s="4">
        <v>622</v>
      </c>
      <c r="G15" s="15" t="s">
        <v>9</v>
      </c>
      <c r="H15" s="22">
        <f>E15-'февраль 2018'!E15</f>
        <v>0</v>
      </c>
      <c r="I15" s="23">
        <f>F15-'февраль 2018'!F15</f>
        <v>0</v>
      </c>
    </row>
    <row r="16" spans="1:9" ht="15" thickBot="1">
      <c r="A16" s="3">
        <v>1897340</v>
      </c>
      <c r="B16" s="5">
        <v>43185</v>
      </c>
      <c r="C16" s="4">
        <v>9</v>
      </c>
      <c r="D16" s="4">
        <v>24</v>
      </c>
      <c r="E16" s="4">
        <v>0</v>
      </c>
      <c r="F16" s="4">
        <v>0</v>
      </c>
      <c r="G16" s="15" t="s">
        <v>9</v>
      </c>
      <c r="H16" s="22">
        <f>E16-'февраль 2018'!E16</f>
        <v>0</v>
      </c>
      <c r="I16" s="23">
        <f>F16-'февраль 2018'!F16</f>
        <v>0</v>
      </c>
    </row>
    <row r="17" spans="1:9" ht="15" thickBot="1">
      <c r="A17" s="3">
        <v>1897151</v>
      </c>
      <c r="B17" s="5">
        <v>43185</v>
      </c>
      <c r="C17" s="4" t="s">
        <v>12</v>
      </c>
      <c r="D17" s="4">
        <v>235</v>
      </c>
      <c r="E17" s="4">
        <v>6</v>
      </c>
      <c r="F17" s="4">
        <v>2</v>
      </c>
      <c r="G17" s="15" t="s">
        <v>9</v>
      </c>
      <c r="H17" s="22">
        <f>E17-'февраль 2018'!E17</f>
        <v>0</v>
      </c>
      <c r="I17" s="23">
        <f>F17-'февраль 2018'!F17</f>
        <v>0</v>
      </c>
    </row>
    <row r="18" spans="1:9" ht="15" thickBot="1">
      <c r="A18" s="3">
        <v>1897229</v>
      </c>
      <c r="B18" s="5">
        <v>43185</v>
      </c>
      <c r="C18" s="4">
        <v>10</v>
      </c>
      <c r="D18" s="4">
        <v>2025</v>
      </c>
      <c r="E18" s="4">
        <v>1426</v>
      </c>
      <c r="F18" s="4">
        <v>385</v>
      </c>
      <c r="G18" s="15" t="s">
        <v>9</v>
      </c>
      <c r="H18" s="22">
        <f>E18-'февраль 2018'!E18</f>
        <v>0</v>
      </c>
      <c r="I18" s="23">
        <f>F18-'февраль 2018'!F18</f>
        <v>0</v>
      </c>
    </row>
    <row r="19" spans="1:9" ht="15" thickBot="1">
      <c r="A19" s="3">
        <v>1897104</v>
      </c>
      <c r="B19" s="5">
        <v>43185</v>
      </c>
      <c r="C19" s="4">
        <v>11</v>
      </c>
      <c r="D19" s="4">
        <v>20035</v>
      </c>
      <c r="E19" s="4">
        <v>11825</v>
      </c>
      <c r="F19" s="4">
        <v>7943</v>
      </c>
      <c r="G19" s="15" t="s">
        <v>9</v>
      </c>
      <c r="H19" s="22">
        <f>E19-'февраль 2018'!E19</f>
        <v>394</v>
      </c>
      <c r="I19" s="23">
        <f>F19-'февраль 2018'!F19</f>
        <v>329</v>
      </c>
    </row>
    <row r="20" spans="1:9" ht="15" thickBot="1">
      <c r="A20" s="3">
        <v>1897192</v>
      </c>
      <c r="B20" s="5">
        <v>43185</v>
      </c>
      <c r="C20" s="4">
        <v>12</v>
      </c>
      <c r="D20" s="4">
        <v>7657</v>
      </c>
      <c r="E20" s="4">
        <v>5556</v>
      </c>
      <c r="F20" s="4">
        <v>1905</v>
      </c>
      <c r="G20" s="15" t="s">
        <v>9</v>
      </c>
      <c r="H20" s="22">
        <f>E20-'февраль 2018'!E20</f>
        <v>0</v>
      </c>
      <c r="I20" s="23">
        <f>F20-'февраль 2018'!F20</f>
        <v>0</v>
      </c>
    </row>
    <row r="21" spans="1:9" ht="15" thickBot="1">
      <c r="A21" s="3">
        <v>1898874</v>
      </c>
      <c r="B21" s="5">
        <v>43185</v>
      </c>
      <c r="C21" s="4">
        <v>13</v>
      </c>
      <c r="D21" s="4">
        <v>18441</v>
      </c>
      <c r="E21" s="4">
        <v>12123</v>
      </c>
      <c r="F21" s="4">
        <v>5153</v>
      </c>
      <c r="G21" s="15" t="s">
        <v>9</v>
      </c>
      <c r="H21" s="22">
        <f>E21-'февраль 2018'!E21</f>
        <v>0</v>
      </c>
      <c r="I21" s="23">
        <f>F21-'февраль 2018'!F21</f>
        <v>0</v>
      </c>
    </row>
    <row r="22" spans="1:9" ht="15" thickBot="1">
      <c r="A22" s="3">
        <v>1892500</v>
      </c>
      <c r="B22" s="5">
        <v>43185</v>
      </c>
      <c r="C22" s="4">
        <v>14</v>
      </c>
      <c r="D22" s="4">
        <v>1348</v>
      </c>
      <c r="E22" s="4">
        <v>883</v>
      </c>
      <c r="F22" s="4">
        <v>379</v>
      </c>
      <c r="G22" s="15" t="s">
        <v>9</v>
      </c>
      <c r="H22" s="22">
        <f>E22-'февраль 2018'!E22</f>
        <v>0</v>
      </c>
      <c r="I22" s="23">
        <f>F22-'февраль 2018'!F22</f>
        <v>0</v>
      </c>
    </row>
    <row r="23" spans="1:9" ht="15" thickBot="1">
      <c r="A23" s="3">
        <v>1897270</v>
      </c>
      <c r="B23" s="5">
        <v>43185</v>
      </c>
      <c r="C23" s="4" t="s">
        <v>13</v>
      </c>
      <c r="D23" s="4">
        <v>12440</v>
      </c>
      <c r="E23" s="4">
        <v>9552</v>
      </c>
      <c r="F23" s="4">
        <v>2754</v>
      </c>
      <c r="G23" s="15" t="s">
        <v>9</v>
      </c>
      <c r="H23" s="22">
        <f>E23-'февраль 2018'!E23</f>
        <v>0</v>
      </c>
      <c r="I23" s="23">
        <f>F23-'февраль 2018'!F23</f>
        <v>0</v>
      </c>
    </row>
    <row r="24" spans="1:9" ht="15" thickBot="1">
      <c r="A24" s="3">
        <v>1893468</v>
      </c>
      <c r="B24" s="5">
        <v>43185</v>
      </c>
      <c r="C24" s="4">
        <v>15</v>
      </c>
      <c r="D24" s="4">
        <v>2759</v>
      </c>
      <c r="E24" s="4">
        <v>2266</v>
      </c>
      <c r="F24" s="4">
        <v>348</v>
      </c>
      <c r="G24" s="15" t="s">
        <v>9</v>
      </c>
      <c r="H24" s="22">
        <f>E24-'февраль 2018'!E24</f>
        <v>1</v>
      </c>
      <c r="I24" s="23">
        <f>F24-'февраль 2018'!F24</f>
        <v>0</v>
      </c>
    </row>
    <row r="25" spans="1:9" ht="15" thickBot="1">
      <c r="A25" s="3">
        <v>1897320</v>
      </c>
      <c r="B25" s="5">
        <v>43185</v>
      </c>
      <c r="C25" s="4">
        <v>16</v>
      </c>
      <c r="D25" s="4">
        <v>12616</v>
      </c>
      <c r="E25" s="4">
        <v>7972</v>
      </c>
      <c r="F25" s="4">
        <v>4586</v>
      </c>
      <c r="G25" s="15" t="s">
        <v>9</v>
      </c>
      <c r="H25" s="22">
        <f>E25-'февраль 2018'!E25</f>
        <v>1</v>
      </c>
      <c r="I25" s="23">
        <f>F25-'февраль 2018'!F25</f>
        <v>0</v>
      </c>
    </row>
    <row r="26" spans="1:9" ht="15" thickBot="1">
      <c r="A26" s="3">
        <v>1897141</v>
      </c>
      <c r="B26" s="5">
        <v>43185</v>
      </c>
      <c r="C26" s="4">
        <v>17</v>
      </c>
      <c r="D26" s="4">
        <v>4271</v>
      </c>
      <c r="E26" s="4">
        <v>2226</v>
      </c>
      <c r="F26" s="4">
        <v>993</v>
      </c>
      <c r="G26" s="15" t="s">
        <v>9</v>
      </c>
      <c r="H26" s="22">
        <f>E26-'февраль 2018'!E26</f>
        <v>0</v>
      </c>
      <c r="I26" s="23">
        <f>F26-'февраль 2018'!F26</f>
        <v>0</v>
      </c>
    </row>
    <row r="27" spans="1:9" ht="15" thickBot="1">
      <c r="A27" s="3">
        <v>1887572</v>
      </c>
      <c r="B27" s="5">
        <v>43185</v>
      </c>
      <c r="C27" s="4">
        <v>18</v>
      </c>
      <c r="D27" s="4">
        <v>1247</v>
      </c>
      <c r="E27" s="4">
        <v>748</v>
      </c>
      <c r="F27" s="4">
        <v>318</v>
      </c>
      <c r="G27" s="15" t="s">
        <v>9</v>
      </c>
      <c r="H27" s="22">
        <f>E27-'февраль 2018'!E27</f>
        <v>0</v>
      </c>
      <c r="I27" s="23">
        <f>F27-'февраль 2018'!F27</f>
        <v>0</v>
      </c>
    </row>
    <row r="28" spans="1:9" ht="15" thickBot="1">
      <c r="A28" s="3">
        <v>1892454</v>
      </c>
      <c r="B28" s="5">
        <v>43185</v>
      </c>
      <c r="C28" s="4">
        <v>19</v>
      </c>
      <c r="D28" s="4">
        <v>754</v>
      </c>
      <c r="E28" s="4">
        <v>522</v>
      </c>
      <c r="F28" s="4">
        <v>125</v>
      </c>
      <c r="G28" s="15" t="s">
        <v>9</v>
      </c>
      <c r="H28" s="22">
        <f>E28-'февраль 2018'!E28</f>
        <v>0</v>
      </c>
      <c r="I28" s="23">
        <f>F28-'февраль 2018'!F28</f>
        <v>0</v>
      </c>
    </row>
    <row r="29" spans="1:9" ht="15" thickBot="1">
      <c r="A29" s="3">
        <v>1898867</v>
      </c>
      <c r="B29" s="5">
        <v>43185</v>
      </c>
      <c r="C29" s="4">
        <v>20</v>
      </c>
      <c r="D29" s="4">
        <v>164</v>
      </c>
      <c r="E29" s="4">
        <v>80</v>
      </c>
      <c r="F29" s="4">
        <v>66</v>
      </c>
      <c r="G29" s="15" t="s">
        <v>9</v>
      </c>
      <c r="H29" s="22">
        <f>E29-'февраль 2018'!E29</f>
        <v>0</v>
      </c>
      <c r="I29" s="23">
        <f>F29-'февраль 2018'!F29</f>
        <v>0</v>
      </c>
    </row>
    <row r="30" spans="1:9" ht="15" thickBot="1">
      <c r="A30" s="3">
        <v>1897243</v>
      </c>
      <c r="B30" s="5">
        <v>43185</v>
      </c>
      <c r="C30" s="4">
        <v>21</v>
      </c>
      <c r="D30" s="4">
        <v>2505</v>
      </c>
      <c r="E30" s="4">
        <v>1896</v>
      </c>
      <c r="F30" s="4">
        <v>606</v>
      </c>
      <c r="G30" s="15" t="s">
        <v>9</v>
      </c>
      <c r="H30" s="22">
        <f>E30-'февраль 2018'!E30</f>
        <v>0</v>
      </c>
      <c r="I30" s="23">
        <f>F30-'февраль 2018'!F30</f>
        <v>0</v>
      </c>
    </row>
    <row r="31" spans="1:9" ht="15" thickBot="1">
      <c r="A31" s="3">
        <v>1898639</v>
      </c>
      <c r="B31" s="5">
        <v>43185</v>
      </c>
      <c r="C31" s="4">
        <v>22</v>
      </c>
      <c r="D31" s="4">
        <v>49245</v>
      </c>
      <c r="E31" s="4">
        <v>31422</v>
      </c>
      <c r="F31" s="4">
        <v>17563</v>
      </c>
      <c r="G31" s="15" t="s">
        <v>9</v>
      </c>
      <c r="H31" s="22">
        <f>E31-'февраль 2018'!E31</f>
        <v>1833</v>
      </c>
      <c r="I31" s="23">
        <f>F31-'февраль 2018'!F31</f>
        <v>1145</v>
      </c>
    </row>
    <row r="32" spans="1:9" ht="15" thickBot="1">
      <c r="A32" s="3">
        <v>1892163</v>
      </c>
      <c r="B32" s="5">
        <v>43185</v>
      </c>
      <c r="C32" s="4">
        <v>23</v>
      </c>
      <c r="D32" s="4">
        <v>12170</v>
      </c>
      <c r="E32" s="4">
        <v>8648</v>
      </c>
      <c r="F32" s="4">
        <v>2000</v>
      </c>
      <c r="G32" s="15" t="s">
        <v>9</v>
      </c>
      <c r="H32" s="22">
        <f>E32-'февраль 2018'!E32</f>
        <v>0</v>
      </c>
      <c r="I32" s="23">
        <f>F32-'февраль 2018'!F32</f>
        <v>0</v>
      </c>
    </row>
    <row r="33" spans="1:9" ht="15" thickBot="1">
      <c r="A33" s="3">
        <v>1897193</v>
      </c>
      <c r="B33" s="5">
        <v>43185</v>
      </c>
      <c r="C33" s="4">
        <v>24</v>
      </c>
      <c r="D33" s="4">
        <v>3120</v>
      </c>
      <c r="E33" s="4">
        <v>1410</v>
      </c>
      <c r="F33" s="4">
        <v>432</v>
      </c>
      <c r="G33" s="15" t="s">
        <v>9</v>
      </c>
      <c r="H33" s="22">
        <f>E33-'февраль 2018'!E33</f>
        <v>0</v>
      </c>
      <c r="I33" s="23">
        <f>F33-'февраль 2018'!F33</f>
        <v>0</v>
      </c>
    </row>
    <row r="34" spans="1:9" ht="15" thickBot="1">
      <c r="A34" s="3">
        <v>1896703</v>
      </c>
      <c r="B34" s="5">
        <v>43185</v>
      </c>
      <c r="C34" s="4">
        <v>25</v>
      </c>
      <c r="D34" s="4">
        <v>517</v>
      </c>
      <c r="E34" s="4">
        <v>363</v>
      </c>
      <c r="F34" s="4">
        <v>83</v>
      </c>
      <c r="G34" s="15" t="s">
        <v>9</v>
      </c>
      <c r="H34" s="22">
        <f>E34-'февраль 2018'!E34</f>
        <v>0</v>
      </c>
      <c r="I34" s="23">
        <f>F34-'февраль 2018'!F34</f>
        <v>0</v>
      </c>
    </row>
    <row r="35" spans="1:9" ht="15" thickBot="1">
      <c r="A35" s="3">
        <v>1896759</v>
      </c>
      <c r="B35" s="5">
        <v>43185</v>
      </c>
      <c r="C35" s="4">
        <v>26</v>
      </c>
      <c r="D35" s="4">
        <v>7826</v>
      </c>
      <c r="E35" s="4">
        <v>5056</v>
      </c>
      <c r="F35" s="4">
        <v>1798</v>
      </c>
      <c r="G35" s="15" t="s">
        <v>9</v>
      </c>
      <c r="H35" s="22">
        <f>E35-'февраль 2018'!E35</f>
        <v>0</v>
      </c>
      <c r="I35" s="23">
        <f>F35-'февраль 2018'!F35</f>
        <v>0</v>
      </c>
    </row>
    <row r="36" spans="1:9" ht="15" thickBot="1">
      <c r="A36" s="3">
        <v>1890808</v>
      </c>
      <c r="B36" s="5">
        <v>43185</v>
      </c>
      <c r="C36" s="4">
        <v>27</v>
      </c>
      <c r="D36" s="4">
        <v>11902</v>
      </c>
      <c r="E36" s="4">
        <v>8053</v>
      </c>
      <c r="F36" s="4">
        <v>3343</v>
      </c>
      <c r="G36" s="15" t="s">
        <v>9</v>
      </c>
      <c r="H36" s="22">
        <f>E36-'февраль 2018'!E36</f>
        <v>77</v>
      </c>
      <c r="I36" s="23">
        <f>F36-'февраль 2018'!F36</f>
        <v>45</v>
      </c>
    </row>
    <row r="37" spans="1:9" ht="15" thickBot="1">
      <c r="A37" s="3">
        <v>1895265</v>
      </c>
      <c r="B37" s="5">
        <v>43185</v>
      </c>
      <c r="C37" s="4">
        <v>28</v>
      </c>
      <c r="D37" s="4">
        <v>12770</v>
      </c>
      <c r="E37" s="4">
        <v>7578</v>
      </c>
      <c r="F37" s="4">
        <v>4830</v>
      </c>
      <c r="G37" s="15" t="s">
        <v>9</v>
      </c>
      <c r="H37" s="22">
        <f>E37-'февраль 2018'!E37</f>
        <v>20</v>
      </c>
      <c r="I37" s="23">
        <f>F37-'февраль 2018'!F37</f>
        <v>12</v>
      </c>
    </row>
    <row r="38" spans="1:9" ht="27" thickBot="1">
      <c r="A38" s="3">
        <v>2376874</v>
      </c>
      <c r="B38" s="5">
        <v>43185</v>
      </c>
      <c r="C38" s="4" t="s">
        <v>14</v>
      </c>
      <c r="D38" s="4">
        <v>3625</v>
      </c>
      <c r="E38" s="4">
        <v>1762</v>
      </c>
      <c r="F38" s="4">
        <v>1672</v>
      </c>
      <c r="G38" s="15" t="s">
        <v>9</v>
      </c>
      <c r="H38" s="22">
        <f>E38-'февраль 2018'!E38</f>
        <v>0</v>
      </c>
      <c r="I38" s="23">
        <f>F38-'февраль 2018'!F38</f>
        <v>0</v>
      </c>
    </row>
    <row r="39" spans="1:9" ht="15" thickBot="1">
      <c r="A39" s="3">
        <v>1771040</v>
      </c>
      <c r="B39" s="5">
        <v>41884</v>
      </c>
      <c r="C39" s="4">
        <v>29</v>
      </c>
      <c r="D39" s="4">
        <v>1854</v>
      </c>
      <c r="E39" s="4">
        <v>955</v>
      </c>
      <c r="F39" s="4">
        <v>482</v>
      </c>
      <c r="G39" s="15" t="s">
        <v>9</v>
      </c>
      <c r="H39" s="22">
        <f>E39-'февраль 2018'!E39</f>
        <v>0</v>
      </c>
      <c r="I39" s="23">
        <f>F39-'февраль 2018'!F39</f>
        <v>0</v>
      </c>
    </row>
    <row r="40" spans="1:9" ht="15" thickBot="1">
      <c r="A40" s="3">
        <v>1897262</v>
      </c>
      <c r="B40" s="5">
        <v>43185</v>
      </c>
      <c r="C40" s="4">
        <v>30</v>
      </c>
      <c r="D40" s="4">
        <v>1349</v>
      </c>
      <c r="E40" s="4">
        <v>1004</v>
      </c>
      <c r="F40" s="4">
        <v>313</v>
      </c>
      <c r="G40" s="15" t="s">
        <v>9</v>
      </c>
      <c r="H40" s="22">
        <f>E40-'февраль 2018'!E40</f>
        <v>4</v>
      </c>
      <c r="I40" s="23">
        <f>F40-'февраль 2018'!F40</f>
        <v>0</v>
      </c>
    </row>
    <row r="41" spans="1:9" ht="15" thickBot="1">
      <c r="A41" s="3">
        <v>1892320</v>
      </c>
      <c r="B41" s="5">
        <v>43185</v>
      </c>
      <c r="C41" s="4">
        <v>31</v>
      </c>
      <c r="D41" s="4">
        <v>1691</v>
      </c>
      <c r="E41" s="4">
        <v>1004</v>
      </c>
      <c r="F41" s="4">
        <v>380</v>
      </c>
      <c r="G41" s="15" t="s">
        <v>9</v>
      </c>
      <c r="H41" s="22">
        <f>E41-'февраль 2018'!E41</f>
        <v>0</v>
      </c>
      <c r="I41" s="23">
        <f>F41-'февраль 2018'!F41</f>
        <v>0</v>
      </c>
    </row>
    <row r="42" spans="1:9" ht="15" thickBot="1">
      <c r="A42" s="3">
        <v>1898367</v>
      </c>
      <c r="B42" s="5">
        <v>43185</v>
      </c>
      <c r="C42" s="4">
        <v>32</v>
      </c>
      <c r="D42" s="4">
        <v>22836</v>
      </c>
      <c r="E42" s="4">
        <v>14533</v>
      </c>
      <c r="F42" s="4">
        <v>8226</v>
      </c>
      <c r="G42" s="15" t="s">
        <v>9</v>
      </c>
      <c r="H42" s="22">
        <f>E42-'февраль 2018'!E42</f>
        <v>0</v>
      </c>
      <c r="I42" s="23">
        <f>F42-'февраль 2018'!F42</f>
        <v>0</v>
      </c>
    </row>
    <row r="43" spans="1:9" ht="15" thickBot="1">
      <c r="A43" s="3">
        <v>1900264</v>
      </c>
      <c r="B43" s="5">
        <v>43185</v>
      </c>
      <c r="C43" s="4">
        <v>33</v>
      </c>
      <c r="D43" s="4">
        <v>28193</v>
      </c>
      <c r="E43" s="4">
        <v>17958</v>
      </c>
      <c r="F43" s="4">
        <v>9815</v>
      </c>
      <c r="G43" s="15" t="s">
        <v>9</v>
      </c>
      <c r="H43" s="22">
        <f>E43-'февраль 2018'!E43</f>
        <v>3</v>
      </c>
      <c r="I43" s="23">
        <f>F43-'февраль 2018'!F43</f>
        <v>2</v>
      </c>
    </row>
    <row r="44" spans="1:9" ht="15" thickBot="1">
      <c r="A44" s="3">
        <v>1897076</v>
      </c>
      <c r="B44" s="5">
        <v>43185</v>
      </c>
      <c r="C44" s="4">
        <v>34</v>
      </c>
      <c r="D44" s="4">
        <v>508</v>
      </c>
      <c r="E44" s="4">
        <v>281</v>
      </c>
      <c r="F44" s="4">
        <v>115</v>
      </c>
      <c r="G44" s="15" t="s">
        <v>9</v>
      </c>
      <c r="H44" s="22">
        <f>E44-'февраль 2018'!E44</f>
        <v>0</v>
      </c>
      <c r="I44" s="23">
        <f>F44-'февраль 2018'!F44</f>
        <v>0</v>
      </c>
    </row>
    <row r="45" spans="1:9" ht="15" thickBot="1">
      <c r="A45" s="3">
        <v>1896835</v>
      </c>
      <c r="B45" s="5">
        <v>43185</v>
      </c>
      <c r="C45" s="4">
        <v>35</v>
      </c>
      <c r="D45" s="4">
        <v>9032</v>
      </c>
      <c r="E45" s="4">
        <v>5468</v>
      </c>
      <c r="F45" s="4">
        <v>3532</v>
      </c>
      <c r="G45" s="15" t="s">
        <v>9</v>
      </c>
      <c r="H45" s="22">
        <f>E45-'февраль 2018'!E45</f>
        <v>0</v>
      </c>
      <c r="I45" s="23">
        <f>F45-'февраль 2018'!F45</f>
        <v>0</v>
      </c>
    </row>
    <row r="46" spans="1:9" ht="15" thickBot="1">
      <c r="A46" s="3">
        <v>1899099</v>
      </c>
      <c r="B46" s="5">
        <v>43185</v>
      </c>
      <c r="C46" s="4">
        <v>36</v>
      </c>
      <c r="D46" s="4">
        <v>10161</v>
      </c>
      <c r="E46" s="4">
        <v>6362</v>
      </c>
      <c r="F46" s="4">
        <v>2679</v>
      </c>
      <c r="G46" s="15" t="s">
        <v>9</v>
      </c>
      <c r="H46" s="22">
        <f>E46-'февраль 2018'!E46</f>
        <v>0</v>
      </c>
      <c r="I46" s="23">
        <f>F46-'февраль 2018'!F46</f>
        <v>0</v>
      </c>
    </row>
    <row r="47" spans="1:9" ht="15" thickBot="1">
      <c r="A47" s="3">
        <v>1897163</v>
      </c>
      <c r="B47" s="5">
        <v>43185</v>
      </c>
      <c r="C47" s="4">
        <v>37</v>
      </c>
      <c r="D47" s="4">
        <v>26121</v>
      </c>
      <c r="E47" s="4">
        <v>16022</v>
      </c>
      <c r="F47" s="4">
        <v>10068</v>
      </c>
      <c r="G47" s="15" t="s">
        <v>9</v>
      </c>
      <c r="H47" s="22">
        <f>E47-'февраль 2018'!E47</f>
        <v>892</v>
      </c>
      <c r="I47" s="23">
        <f>F47-'февраль 2018'!F47</f>
        <v>595</v>
      </c>
    </row>
    <row r="48" spans="1:9" ht="15" thickBot="1">
      <c r="A48" s="3">
        <v>1900263</v>
      </c>
      <c r="B48" s="5">
        <v>43185</v>
      </c>
      <c r="C48" s="4">
        <v>38</v>
      </c>
      <c r="D48" s="4">
        <v>4395</v>
      </c>
      <c r="E48" s="4">
        <v>2873</v>
      </c>
      <c r="F48" s="4">
        <v>1255</v>
      </c>
      <c r="G48" s="15" t="s">
        <v>9</v>
      </c>
      <c r="H48" s="22">
        <f>E48-'февраль 2018'!E48</f>
        <v>0</v>
      </c>
      <c r="I48" s="23">
        <f>F48-'февраль 2018'!F48</f>
        <v>0</v>
      </c>
    </row>
    <row r="49" spans="1:9" ht="15" thickBot="1">
      <c r="A49" s="3">
        <v>1892264</v>
      </c>
      <c r="B49" s="5">
        <v>43185</v>
      </c>
      <c r="C49" s="4">
        <v>39</v>
      </c>
      <c r="D49" s="4">
        <v>17449</v>
      </c>
      <c r="E49" s="4">
        <v>11938</v>
      </c>
      <c r="F49" s="4">
        <v>5479</v>
      </c>
      <c r="G49" s="15" t="s">
        <v>9</v>
      </c>
      <c r="H49" s="22">
        <f>E49-'февраль 2018'!E49</f>
        <v>6</v>
      </c>
      <c r="I49" s="23">
        <f>F49-'февраль 2018'!F49</f>
        <v>1</v>
      </c>
    </row>
    <row r="50" spans="1:9" ht="15" thickBot="1">
      <c r="A50" s="3">
        <v>1893218</v>
      </c>
      <c r="B50" s="5">
        <v>43185</v>
      </c>
      <c r="C50" s="4">
        <v>40</v>
      </c>
      <c r="D50" s="4">
        <v>9252</v>
      </c>
      <c r="E50" s="4">
        <v>6113</v>
      </c>
      <c r="F50" s="4">
        <v>2693</v>
      </c>
      <c r="G50" s="15" t="s">
        <v>9</v>
      </c>
      <c r="H50" s="22">
        <f>E50-'февраль 2018'!E50</f>
        <v>0</v>
      </c>
      <c r="I50" s="23">
        <f>F50-'февраль 2018'!F50</f>
        <v>0</v>
      </c>
    </row>
    <row r="51" spans="1:9" ht="15" thickBot="1">
      <c r="A51" s="3">
        <v>1896949</v>
      </c>
      <c r="B51" s="5">
        <v>43185</v>
      </c>
      <c r="C51" s="4">
        <v>41</v>
      </c>
      <c r="D51" s="4">
        <v>3911</v>
      </c>
      <c r="E51" s="4">
        <v>2341</v>
      </c>
      <c r="F51" s="4">
        <v>1487</v>
      </c>
      <c r="G51" s="15" t="s">
        <v>9</v>
      </c>
      <c r="H51" s="22">
        <f>E51-'февраль 2018'!E51</f>
        <v>0</v>
      </c>
      <c r="I51" s="23">
        <f>F51-'февраль 2018'!F51</f>
        <v>0</v>
      </c>
    </row>
    <row r="52" spans="1:9" ht="15" thickBot="1">
      <c r="A52" s="3">
        <v>1899012</v>
      </c>
      <c r="B52" s="5">
        <v>43185</v>
      </c>
      <c r="C52" s="4">
        <v>42</v>
      </c>
      <c r="D52" s="4">
        <v>2438</v>
      </c>
      <c r="E52" s="4">
        <v>719</v>
      </c>
      <c r="F52" s="4">
        <v>563</v>
      </c>
      <c r="G52" s="15" t="s">
        <v>9</v>
      </c>
      <c r="H52" s="22">
        <f>E52-'февраль 2018'!E52</f>
        <v>103</v>
      </c>
      <c r="I52" s="23">
        <f>F52-'февраль 2018'!F52</f>
        <v>116</v>
      </c>
    </row>
    <row r="53" spans="1:9" ht="15" thickBot="1">
      <c r="A53" s="6">
        <v>1899139</v>
      </c>
      <c r="B53" s="7">
        <v>43185</v>
      </c>
      <c r="C53" s="8" t="s">
        <v>32</v>
      </c>
      <c r="D53" s="8">
        <v>241</v>
      </c>
      <c r="E53" s="8">
        <v>149</v>
      </c>
      <c r="F53" s="8">
        <v>41</v>
      </c>
      <c r="G53" s="16" t="s">
        <v>9</v>
      </c>
      <c r="H53" s="22">
        <f>E53-'февраль 2018'!E53</f>
        <v>0</v>
      </c>
      <c r="I53" s="23">
        <f>F53-'февраль 2018'!F53</f>
        <v>0</v>
      </c>
    </row>
    <row r="54" spans="1:9" ht="15" thickBot="1">
      <c r="A54" s="3">
        <v>1892450</v>
      </c>
      <c r="B54" s="5">
        <v>43185</v>
      </c>
      <c r="C54" s="4">
        <v>44</v>
      </c>
      <c r="D54" s="4">
        <v>2222</v>
      </c>
      <c r="E54" s="4">
        <v>1629</v>
      </c>
      <c r="F54" s="4">
        <v>563</v>
      </c>
      <c r="G54" s="15" t="s">
        <v>9</v>
      </c>
      <c r="H54" s="22">
        <f>E54-'февраль 2018'!E54</f>
        <v>0</v>
      </c>
      <c r="I54" s="23">
        <f>F54-'февраль 2018'!F54</f>
        <v>0</v>
      </c>
    </row>
    <row r="55" spans="1:9" ht="15" thickBot="1">
      <c r="A55" s="3">
        <v>1889809</v>
      </c>
      <c r="B55" s="5">
        <v>43185</v>
      </c>
      <c r="C55" s="4">
        <v>45</v>
      </c>
      <c r="D55" s="4">
        <v>24</v>
      </c>
      <c r="E55" s="4">
        <v>16</v>
      </c>
      <c r="F55" s="4">
        <v>1</v>
      </c>
      <c r="G55" s="15" t="s">
        <v>9</v>
      </c>
      <c r="H55" s="22">
        <f>E55-'февраль 2018'!E55</f>
        <v>0</v>
      </c>
      <c r="I55" s="23">
        <f>F55-'февраль 2018'!F55</f>
        <v>0</v>
      </c>
    </row>
    <row r="56" spans="1:9" ht="15" thickBot="1">
      <c r="A56" s="3">
        <v>1897191</v>
      </c>
      <c r="B56" s="5">
        <v>43185</v>
      </c>
      <c r="C56" s="4">
        <v>46</v>
      </c>
      <c r="D56" s="4">
        <v>6129</v>
      </c>
      <c r="E56" s="4">
        <v>3641</v>
      </c>
      <c r="F56" s="4">
        <v>2322</v>
      </c>
      <c r="G56" s="15" t="s">
        <v>9</v>
      </c>
      <c r="H56" s="22">
        <f>E56-'февраль 2018'!E56</f>
        <v>0</v>
      </c>
      <c r="I56" s="23">
        <f>F56-'февраль 2018'!F56</f>
        <v>0</v>
      </c>
    </row>
    <row r="57" spans="1:9" ht="15" thickBot="1">
      <c r="A57" s="3">
        <v>1899158</v>
      </c>
      <c r="B57" s="5">
        <v>43185</v>
      </c>
      <c r="C57" s="4">
        <v>47</v>
      </c>
      <c r="D57" s="4">
        <v>9983</v>
      </c>
      <c r="E57" s="4">
        <v>6067</v>
      </c>
      <c r="F57" s="4">
        <v>2609</v>
      </c>
      <c r="G57" s="15" t="s">
        <v>9</v>
      </c>
      <c r="H57" s="22">
        <f>E57-'февраль 2018'!E57</f>
        <v>0</v>
      </c>
      <c r="I57" s="23">
        <f>F57-'февраль 2018'!F57</f>
        <v>0</v>
      </c>
    </row>
    <row r="58" spans="1:9" ht="15" thickBot="1">
      <c r="A58" s="28"/>
      <c r="B58" s="29"/>
      <c r="C58" s="30">
        <v>48</v>
      </c>
      <c r="D58" s="30"/>
      <c r="E58" s="30"/>
      <c r="F58" s="30"/>
      <c r="G58" s="31"/>
      <c r="H58" s="32"/>
      <c r="I58" s="33"/>
    </row>
    <row r="59" spans="1:9" ht="15" thickBot="1">
      <c r="A59" s="3">
        <v>1896868</v>
      </c>
      <c r="B59" s="5">
        <v>43185</v>
      </c>
      <c r="C59" s="4">
        <v>49</v>
      </c>
      <c r="D59" s="4">
        <v>2625</v>
      </c>
      <c r="E59" s="4">
        <v>1596</v>
      </c>
      <c r="F59" s="4">
        <v>493</v>
      </c>
      <c r="G59" s="15" t="s">
        <v>9</v>
      </c>
      <c r="H59" s="22">
        <f>E59-'февраль 2018'!E59</f>
        <v>4</v>
      </c>
      <c r="I59" s="23">
        <f>F59-'февраль 2018'!F59</f>
        <v>2</v>
      </c>
    </row>
    <row r="60" spans="1:9" ht="15" thickBot="1">
      <c r="A60" s="3">
        <v>1899231</v>
      </c>
      <c r="B60" s="5">
        <v>43185</v>
      </c>
      <c r="C60" s="4">
        <v>50</v>
      </c>
      <c r="D60" s="4">
        <v>5656</v>
      </c>
      <c r="E60" s="4">
        <v>3107</v>
      </c>
      <c r="F60" s="4">
        <v>1990</v>
      </c>
      <c r="G60" s="15" t="s">
        <v>9</v>
      </c>
      <c r="H60" s="22">
        <f>E60-'февраль 2018'!E60</f>
        <v>0</v>
      </c>
      <c r="I60" s="23">
        <f>F60-'февраль 2018'!F60</f>
        <v>0</v>
      </c>
    </row>
    <row r="61" spans="1:9" ht="15" thickBot="1">
      <c r="A61" s="3">
        <v>1893425</v>
      </c>
      <c r="B61" s="5">
        <v>43185</v>
      </c>
      <c r="C61" s="4">
        <v>51</v>
      </c>
      <c r="D61" s="4">
        <v>16361</v>
      </c>
      <c r="E61" s="4">
        <v>11093</v>
      </c>
      <c r="F61" s="4">
        <v>4964</v>
      </c>
      <c r="G61" s="15" t="s">
        <v>9</v>
      </c>
      <c r="H61" s="22">
        <f>E61-'февраль 2018'!E61</f>
        <v>0</v>
      </c>
      <c r="I61" s="23">
        <f>F61-'февраль 2018'!F61</f>
        <v>0</v>
      </c>
    </row>
    <row r="62" spans="1:9" ht="15" thickBot="1">
      <c r="A62" s="3">
        <v>1887493</v>
      </c>
      <c r="B62" s="5">
        <v>43185</v>
      </c>
      <c r="C62" s="4">
        <v>52</v>
      </c>
      <c r="D62" s="4">
        <v>6573</v>
      </c>
      <c r="E62" s="4">
        <v>4276</v>
      </c>
      <c r="F62" s="4">
        <v>1860</v>
      </c>
      <c r="G62" s="15" t="s">
        <v>9</v>
      </c>
      <c r="H62" s="22">
        <f>E62-'февраль 2018'!E62</f>
        <v>0</v>
      </c>
      <c r="I62" s="23">
        <f>F62-'февраль 2018'!F62</f>
        <v>0</v>
      </c>
    </row>
    <row r="63" spans="1:9" ht="15" thickBot="1">
      <c r="A63" s="3">
        <v>1899001</v>
      </c>
      <c r="B63" s="5">
        <v>43185</v>
      </c>
      <c r="C63" s="4">
        <v>53</v>
      </c>
      <c r="D63" s="4">
        <v>52426</v>
      </c>
      <c r="E63" s="4">
        <v>33652</v>
      </c>
      <c r="F63" s="4">
        <v>17216</v>
      </c>
      <c r="G63" s="15" t="s">
        <v>9</v>
      </c>
      <c r="H63" s="22">
        <f>E63-'февраль 2018'!E63</f>
        <v>181</v>
      </c>
      <c r="I63" s="23">
        <f>F63-'февраль 2018'!F63</f>
        <v>103</v>
      </c>
    </row>
    <row r="64" spans="1:9" ht="15" thickBot="1">
      <c r="A64" s="3">
        <v>1897503</v>
      </c>
      <c r="B64" s="5">
        <v>43185</v>
      </c>
      <c r="C64" s="4">
        <v>54</v>
      </c>
      <c r="D64" s="4">
        <v>414</v>
      </c>
      <c r="E64" s="4">
        <v>226</v>
      </c>
      <c r="F64" s="4">
        <v>176</v>
      </c>
      <c r="G64" s="15" t="s">
        <v>9</v>
      </c>
      <c r="H64" s="22">
        <f>E64-'февраль 2018'!E64</f>
        <v>0</v>
      </c>
      <c r="I64" s="23">
        <f>F64-'февраль 2018'!F64</f>
        <v>0</v>
      </c>
    </row>
    <row r="65" spans="1:9" ht="15" thickBot="1">
      <c r="A65" s="3">
        <v>1892300</v>
      </c>
      <c r="B65" s="5">
        <v>43185</v>
      </c>
      <c r="C65" s="4">
        <v>55</v>
      </c>
      <c r="D65" s="4">
        <v>7203</v>
      </c>
      <c r="E65" s="4">
        <v>5224</v>
      </c>
      <c r="F65" s="4">
        <v>1936</v>
      </c>
      <c r="G65" s="15" t="s">
        <v>9</v>
      </c>
      <c r="H65" s="22">
        <f>E65-'февраль 2018'!E65</f>
        <v>81</v>
      </c>
      <c r="I65" s="23">
        <f>F65-'февраль 2018'!F65</f>
        <v>30</v>
      </c>
    </row>
    <row r="66" spans="1:9" ht="15" thickBot="1">
      <c r="A66" s="3">
        <v>1898851</v>
      </c>
      <c r="B66" s="5">
        <v>43185</v>
      </c>
      <c r="C66" s="4">
        <v>56</v>
      </c>
      <c r="D66" s="4">
        <v>19036</v>
      </c>
      <c r="E66" s="4">
        <v>12473</v>
      </c>
      <c r="F66" s="4">
        <v>5867</v>
      </c>
      <c r="G66" s="15" t="s">
        <v>9</v>
      </c>
      <c r="H66" s="22">
        <f>E66-'февраль 2018'!E66</f>
        <v>0</v>
      </c>
      <c r="I66" s="23">
        <f>F66-'февраль 2018'!F66</f>
        <v>0</v>
      </c>
    </row>
    <row r="67" spans="1:9" ht="15" thickBot="1">
      <c r="A67" s="3">
        <v>1900126</v>
      </c>
      <c r="B67" s="5">
        <v>43185</v>
      </c>
      <c r="C67" s="4">
        <v>57</v>
      </c>
      <c r="D67" s="4">
        <v>4559</v>
      </c>
      <c r="E67" s="4">
        <v>3558</v>
      </c>
      <c r="F67" s="4">
        <v>945</v>
      </c>
      <c r="G67" s="15" t="s">
        <v>9</v>
      </c>
      <c r="H67" s="22">
        <f>E67-'февраль 2018'!E67</f>
        <v>0</v>
      </c>
      <c r="I67" s="23">
        <f>F67-'февраль 2018'!F67</f>
        <v>0</v>
      </c>
    </row>
    <row r="68" spans="1:9" ht="15" thickBot="1">
      <c r="A68" s="3">
        <v>1899583</v>
      </c>
      <c r="B68" s="5">
        <v>43185</v>
      </c>
      <c r="C68" s="4">
        <v>58</v>
      </c>
      <c r="D68" s="4">
        <v>1415</v>
      </c>
      <c r="E68" s="4">
        <v>751</v>
      </c>
      <c r="F68" s="4">
        <v>466</v>
      </c>
      <c r="G68" s="15" t="s">
        <v>9</v>
      </c>
      <c r="H68" s="22">
        <f>E68-'февраль 2018'!E68</f>
        <v>0</v>
      </c>
      <c r="I68" s="23">
        <f>F68-'февраль 2018'!F68</f>
        <v>0</v>
      </c>
    </row>
    <row r="69" spans="1:9" ht="15" thickBot="1">
      <c r="A69" s="3">
        <v>1895451</v>
      </c>
      <c r="B69" s="5">
        <v>43185</v>
      </c>
      <c r="C69" s="4">
        <v>59</v>
      </c>
      <c r="D69" s="4">
        <v>530</v>
      </c>
      <c r="E69" s="4">
        <v>351</v>
      </c>
      <c r="F69" s="4">
        <v>163</v>
      </c>
      <c r="G69" s="15" t="s">
        <v>9</v>
      </c>
      <c r="H69" s="22">
        <f>E69-'февраль 2018'!E69</f>
        <v>0</v>
      </c>
      <c r="I69" s="23">
        <f>F69-'февраль 2018'!F69</f>
        <v>0</v>
      </c>
    </row>
    <row r="70" spans="1:9" ht="15" thickBot="1">
      <c r="A70" s="3">
        <v>1893420</v>
      </c>
      <c r="B70" s="5">
        <v>43185</v>
      </c>
      <c r="C70" s="4">
        <v>60</v>
      </c>
      <c r="D70" s="4">
        <v>1569</v>
      </c>
      <c r="E70" s="4">
        <v>916</v>
      </c>
      <c r="F70" s="4">
        <v>318</v>
      </c>
      <c r="G70" s="15" t="s">
        <v>9</v>
      </c>
      <c r="H70" s="22">
        <f>E70-'февраль 2018'!E70</f>
        <v>0</v>
      </c>
      <c r="I70" s="23">
        <f>F70-'февраль 2018'!F70</f>
        <v>0</v>
      </c>
    </row>
    <row r="71" spans="1:9" ht="15" thickBot="1">
      <c r="A71" s="3">
        <v>1896958</v>
      </c>
      <c r="B71" s="5">
        <v>43185</v>
      </c>
      <c r="C71" s="4" t="s">
        <v>15</v>
      </c>
      <c r="D71" s="4">
        <v>3066</v>
      </c>
      <c r="E71" s="4">
        <v>2000</v>
      </c>
      <c r="F71" s="4">
        <v>555</v>
      </c>
      <c r="G71" s="15" t="s">
        <v>9</v>
      </c>
      <c r="H71" s="22">
        <f>E71-'февраль 2018'!E71</f>
        <v>0</v>
      </c>
      <c r="I71" s="23">
        <f>F71-'февраль 2018'!F71</f>
        <v>0</v>
      </c>
    </row>
    <row r="72" spans="1:9" ht="15" thickBot="1">
      <c r="A72" s="3">
        <v>1897047</v>
      </c>
      <c r="B72" s="5">
        <v>43185</v>
      </c>
      <c r="C72" s="4">
        <v>61</v>
      </c>
      <c r="D72" s="4">
        <v>2728</v>
      </c>
      <c r="E72" s="4">
        <v>1572</v>
      </c>
      <c r="F72" s="4">
        <v>479</v>
      </c>
      <c r="G72" s="15" t="s">
        <v>9</v>
      </c>
      <c r="H72" s="22">
        <f>E72-'февраль 2018'!E72</f>
        <v>0</v>
      </c>
      <c r="I72" s="23">
        <f>F72-'февраль 2018'!F72</f>
        <v>0</v>
      </c>
    </row>
    <row r="73" spans="1:9" ht="15" thickBot="1">
      <c r="A73" s="3">
        <v>5038385</v>
      </c>
      <c r="B73" s="5">
        <v>43185</v>
      </c>
      <c r="C73" s="4">
        <v>62</v>
      </c>
      <c r="D73" s="4">
        <v>22733</v>
      </c>
      <c r="E73" s="4">
        <v>13363</v>
      </c>
      <c r="F73" s="4">
        <v>7880</v>
      </c>
      <c r="G73" s="15" t="s">
        <v>16</v>
      </c>
      <c r="H73" s="22">
        <f>E73-'февраль 2018'!E73</f>
        <v>65</v>
      </c>
      <c r="I73" s="23">
        <f>F73-'февраль 2018'!F73</f>
        <v>42</v>
      </c>
    </row>
    <row r="74" spans="1:9" ht="15" thickBot="1">
      <c r="A74" s="3">
        <v>1851821</v>
      </c>
      <c r="B74" s="5">
        <v>43185</v>
      </c>
      <c r="C74" s="4">
        <v>63</v>
      </c>
      <c r="D74" s="4">
        <v>2138</v>
      </c>
      <c r="E74" s="4">
        <v>1488</v>
      </c>
      <c r="F74" s="4">
        <v>615</v>
      </c>
      <c r="G74" s="15" t="s">
        <v>9</v>
      </c>
      <c r="H74" s="22">
        <f>E74-'февраль 2018'!E74</f>
        <v>0</v>
      </c>
      <c r="I74" s="23">
        <f>F74-'февраль 2018'!F74</f>
        <v>0</v>
      </c>
    </row>
    <row r="75" spans="1:9" ht="15" thickBot="1">
      <c r="A75" s="3">
        <v>1832248</v>
      </c>
      <c r="B75" s="5">
        <v>43185</v>
      </c>
      <c r="C75" s="4" t="s">
        <v>17</v>
      </c>
      <c r="D75" s="4">
        <v>6414</v>
      </c>
      <c r="E75" s="4">
        <v>5217</v>
      </c>
      <c r="F75" s="4">
        <v>1173</v>
      </c>
      <c r="G75" s="15" t="s">
        <v>9</v>
      </c>
      <c r="H75" s="22">
        <f>E75-'февраль 2018'!E75</f>
        <v>0</v>
      </c>
      <c r="I75" s="23">
        <f>F75-'февраль 2018'!F75</f>
        <v>0</v>
      </c>
    </row>
    <row r="76" spans="1:9" ht="15" thickBot="1">
      <c r="A76" s="3">
        <v>1854020</v>
      </c>
      <c r="B76" s="5">
        <v>43185</v>
      </c>
      <c r="C76" s="4">
        <v>64</v>
      </c>
      <c r="D76" s="4">
        <v>15775</v>
      </c>
      <c r="E76" s="4">
        <v>9957</v>
      </c>
      <c r="F76" s="4">
        <v>5711</v>
      </c>
      <c r="G76" s="15" t="s">
        <v>9</v>
      </c>
      <c r="H76" s="22">
        <f>E76-'февраль 2018'!E76</f>
        <v>1</v>
      </c>
      <c r="I76" s="23">
        <f>F76-'февраль 2018'!F76</f>
        <v>0</v>
      </c>
    </row>
    <row r="77" spans="1:9" ht="15" thickBot="1">
      <c r="A77" s="3">
        <v>1899103</v>
      </c>
      <c r="B77" s="5">
        <v>43185</v>
      </c>
      <c r="C77" s="4">
        <v>65</v>
      </c>
      <c r="D77" s="4">
        <v>11885</v>
      </c>
      <c r="E77" s="4">
        <v>7619</v>
      </c>
      <c r="F77" s="4">
        <v>3696</v>
      </c>
      <c r="G77" s="15" t="s">
        <v>9</v>
      </c>
      <c r="H77" s="22">
        <f>E77-'февраль 2018'!E77</f>
        <v>0</v>
      </c>
      <c r="I77" s="23">
        <f>F77-'февраль 2018'!F77</f>
        <v>0</v>
      </c>
    </row>
    <row r="78" spans="1:9" ht="15" thickBot="1">
      <c r="A78" s="3">
        <v>1897162</v>
      </c>
      <c r="B78" s="5">
        <v>43185</v>
      </c>
      <c r="C78" s="4">
        <v>66</v>
      </c>
      <c r="D78" s="4"/>
      <c r="E78" s="4">
        <v>4845</v>
      </c>
      <c r="F78" s="4">
        <v>3825</v>
      </c>
      <c r="G78" s="15" t="s">
        <v>9</v>
      </c>
      <c r="H78" s="22">
        <f>E78-'февраль 2018'!E78</f>
        <v>2</v>
      </c>
      <c r="I78" s="23">
        <f>F78-'февраль 2018'!F78</f>
        <v>1</v>
      </c>
    </row>
    <row r="79" spans="1:9" ht="15" thickBot="1">
      <c r="A79" s="3">
        <v>1897281</v>
      </c>
      <c r="B79" s="5">
        <v>43185</v>
      </c>
      <c r="C79" s="4">
        <v>67</v>
      </c>
      <c r="D79" s="4">
        <v>2114</v>
      </c>
      <c r="E79" s="4">
        <v>1326</v>
      </c>
      <c r="F79" s="4">
        <v>463</v>
      </c>
      <c r="G79" s="15" t="s">
        <v>9</v>
      </c>
      <c r="H79" s="22">
        <f>E79-'февраль 2018'!E79</f>
        <v>0</v>
      </c>
      <c r="I79" s="23">
        <f>F79-'февраль 2018'!F79</f>
        <v>0</v>
      </c>
    </row>
    <row r="80" spans="1:9" ht="15" thickBot="1">
      <c r="A80" s="3">
        <v>1896605</v>
      </c>
      <c r="B80" s="5">
        <v>43185</v>
      </c>
      <c r="C80" s="4">
        <v>68</v>
      </c>
      <c r="D80" s="4">
        <v>1441</v>
      </c>
      <c r="E80" s="4">
        <v>996</v>
      </c>
      <c r="F80" s="4">
        <v>395</v>
      </c>
      <c r="G80" s="15" t="s">
        <v>9</v>
      </c>
      <c r="H80" s="22">
        <f>E80-'февраль 2018'!E80</f>
        <v>0</v>
      </c>
      <c r="I80" s="23">
        <f>F80-'февраль 2018'!F80</f>
        <v>0</v>
      </c>
    </row>
    <row r="81" spans="1:9" ht="15" thickBot="1">
      <c r="A81" s="3">
        <v>1897959</v>
      </c>
      <c r="B81" s="5">
        <v>43185</v>
      </c>
      <c r="C81" s="4">
        <v>69</v>
      </c>
      <c r="D81" s="4">
        <v>953</v>
      </c>
      <c r="E81" s="4">
        <v>456</v>
      </c>
      <c r="F81" s="4">
        <v>496</v>
      </c>
      <c r="G81" s="15" t="s">
        <v>9</v>
      </c>
      <c r="H81" s="22">
        <f>E81-'февраль 2018'!E81</f>
        <v>0</v>
      </c>
      <c r="I81" s="23">
        <f>F81-'февраль 2018'!F81</f>
        <v>0</v>
      </c>
    </row>
    <row r="82" spans="1:9" ht="15" thickBot="1">
      <c r="A82" s="3">
        <v>1899086</v>
      </c>
      <c r="B82" s="5">
        <v>43185</v>
      </c>
      <c r="C82" s="4">
        <v>70</v>
      </c>
      <c r="D82" s="4">
        <v>21535</v>
      </c>
      <c r="E82" s="4">
        <v>14380</v>
      </c>
      <c r="F82" s="4">
        <v>6914</v>
      </c>
      <c r="G82" s="15" t="s">
        <v>9</v>
      </c>
      <c r="H82" s="22">
        <f>E82-'февраль 2018'!E82</f>
        <v>206</v>
      </c>
      <c r="I82" s="23">
        <f>F82-'февраль 2018'!F82</f>
        <v>115</v>
      </c>
    </row>
    <row r="83" spans="1:9" ht="15" thickBot="1">
      <c r="A83" s="3">
        <v>1897136</v>
      </c>
      <c r="B83" s="5">
        <v>43185</v>
      </c>
      <c r="C83" s="4">
        <v>71</v>
      </c>
      <c r="D83" s="4">
        <v>21226</v>
      </c>
      <c r="E83" s="4">
        <v>12510</v>
      </c>
      <c r="F83" s="4">
        <v>7144</v>
      </c>
      <c r="G83" s="15" t="s">
        <v>9</v>
      </c>
      <c r="H83" s="22">
        <f>E83-'февраль 2018'!E83</f>
        <v>1012</v>
      </c>
      <c r="I83" s="23">
        <f>F83-'февраль 2018'!F83</f>
        <v>646</v>
      </c>
    </row>
    <row r="84" spans="1:9" ht="15" thickBot="1">
      <c r="A84" s="3">
        <v>1898827</v>
      </c>
      <c r="B84" s="5">
        <v>43185</v>
      </c>
      <c r="C84" s="4">
        <v>72</v>
      </c>
      <c r="D84" s="4">
        <v>3390</v>
      </c>
      <c r="E84" s="4">
        <v>1940</v>
      </c>
      <c r="F84" s="4">
        <v>791</v>
      </c>
      <c r="G84" s="15" t="s">
        <v>9</v>
      </c>
      <c r="H84" s="22">
        <f>E84-'февраль 2018'!E84</f>
        <v>0</v>
      </c>
      <c r="I84" s="23">
        <f>F84-'февраль 2018'!F84</f>
        <v>0</v>
      </c>
    </row>
    <row r="85" spans="1:9" ht="15" thickBot="1">
      <c r="A85" s="3">
        <v>1894002</v>
      </c>
      <c r="B85" s="5">
        <v>43185</v>
      </c>
      <c r="C85" s="4">
        <v>73</v>
      </c>
      <c r="D85" s="4">
        <v>112</v>
      </c>
      <c r="E85" s="4">
        <v>78</v>
      </c>
      <c r="F85" s="4">
        <v>19</v>
      </c>
      <c r="G85" s="15" t="s">
        <v>9</v>
      </c>
      <c r="H85" s="22">
        <f>E85-'февраль 2018'!E85</f>
        <v>1</v>
      </c>
      <c r="I85" s="23">
        <f>F85-'февраль 2018'!F85</f>
        <v>0</v>
      </c>
    </row>
    <row r="86" spans="1:9" ht="15" thickBot="1">
      <c r="A86" s="3">
        <v>1895005</v>
      </c>
      <c r="B86" s="5">
        <v>43185</v>
      </c>
      <c r="C86" s="4">
        <v>74</v>
      </c>
      <c r="D86" s="4">
        <v>3656</v>
      </c>
      <c r="E86" s="4">
        <v>2932</v>
      </c>
      <c r="F86" s="4">
        <v>693</v>
      </c>
      <c r="G86" s="15" t="s">
        <v>9</v>
      </c>
      <c r="H86" s="22">
        <f>E86-'февраль 2018'!E86</f>
        <v>1</v>
      </c>
      <c r="I86" s="23">
        <f>F86-'февраль 2018'!F86</f>
        <v>0</v>
      </c>
    </row>
    <row r="87" spans="1:9" ht="15" thickBot="1">
      <c r="A87" s="3">
        <v>1895262</v>
      </c>
      <c r="B87" s="5">
        <v>43185</v>
      </c>
      <c r="C87" s="4">
        <v>75</v>
      </c>
      <c r="D87" s="4">
        <v>9440</v>
      </c>
      <c r="E87" s="4">
        <v>5822</v>
      </c>
      <c r="F87" s="4">
        <v>3379</v>
      </c>
      <c r="G87" s="15" t="s">
        <v>9</v>
      </c>
      <c r="H87" s="22">
        <f>E87-'февраль 2018'!E87</f>
        <v>93</v>
      </c>
      <c r="I87" s="23">
        <f>F87-'февраль 2018'!F87</f>
        <v>58</v>
      </c>
    </row>
    <row r="88" spans="1:9" ht="15" thickBot="1">
      <c r="A88" s="3">
        <v>1897097</v>
      </c>
      <c r="B88" s="5">
        <v>43185</v>
      </c>
      <c r="C88" s="4">
        <v>76</v>
      </c>
      <c r="D88" s="4">
        <v>3209</v>
      </c>
      <c r="E88" s="4">
        <v>1807</v>
      </c>
      <c r="F88" s="4">
        <v>1089</v>
      </c>
      <c r="G88" s="15" t="s">
        <v>9</v>
      </c>
      <c r="H88" s="22">
        <f>E88-'февраль 2018'!E88</f>
        <v>0</v>
      </c>
      <c r="I88" s="23">
        <f>F88-'февраль 2018'!F88</f>
        <v>0</v>
      </c>
    </row>
    <row r="89" spans="1:9" ht="15" thickBot="1">
      <c r="A89" s="3">
        <v>1899921</v>
      </c>
      <c r="B89" s="5">
        <v>43185</v>
      </c>
      <c r="C89" s="4">
        <v>77</v>
      </c>
      <c r="D89" s="4">
        <v>23786</v>
      </c>
      <c r="E89" s="4">
        <v>13088</v>
      </c>
      <c r="F89" s="4">
        <v>8889</v>
      </c>
      <c r="G89" s="15" t="s">
        <v>9</v>
      </c>
      <c r="H89" s="22">
        <f>E89-'февраль 2018'!E89</f>
        <v>0</v>
      </c>
      <c r="I89" s="23">
        <f>F89-'февраль 2018'!F89</f>
        <v>0</v>
      </c>
    </row>
    <row r="90" spans="1:9" ht="15" thickBot="1">
      <c r="A90" s="3">
        <v>5039191</v>
      </c>
      <c r="B90" s="5">
        <v>43185</v>
      </c>
      <c r="C90" s="4">
        <v>78</v>
      </c>
      <c r="D90" s="4">
        <v>9097</v>
      </c>
      <c r="E90" s="4">
        <v>1970</v>
      </c>
      <c r="F90" s="4">
        <v>735</v>
      </c>
      <c r="G90" s="15" t="s">
        <v>16</v>
      </c>
      <c r="H90" s="22">
        <f>E90-'февраль 2018'!E90</f>
        <v>0</v>
      </c>
      <c r="I90" s="23">
        <f>F90-'февраль 2018'!F90</f>
        <v>0</v>
      </c>
    </row>
    <row r="91" spans="1:9" ht="15" thickBot="1">
      <c r="A91" s="3">
        <v>1849142</v>
      </c>
      <c r="B91" s="5">
        <v>43185</v>
      </c>
      <c r="C91" s="4">
        <v>79</v>
      </c>
      <c r="D91" s="4">
        <v>39110</v>
      </c>
      <c r="E91" s="4">
        <v>22021</v>
      </c>
      <c r="F91" s="4">
        <v>14988</v>
      </c>
      <c r="G91" s="15" t="s">
        <v>9</v>
      </c>
      <c r="H91" s="22">
        <f>E91-'февраль 2018'!E91</f>
        <v>669</v>
      </c>
      <c r="I91" s="23">
        <f>F91-'февраль 2018'!F91</f>
        <v>672</v>
      </c>
    </row>
    <row r="92" spans="1:9" ht="15" thickBot="1">
      <c r="A92" s="3">
        <v>1847675</v>
      </c>
      <c r="B92" s="5">
        <v>43185</v>
      </c>
      <c r="C92" s="4">
        <v>80</v>
      </c>
      <c r="D92" s="4">
        <v>261</v>
      </c>
      <c r="E92" s="4">
        <v>153</v>
      </c>
      <c r="F92" s="4">
        <v>37</v>
      </c>
      <c r="G92" s="15" t="s">
        <v>9</v>
      </c>
      <c r="H92" s="22">
        <f>E92-'февраль 2018'!E92</f>
        <v>0</v>
      </c>
      <c r="I92" s="23">
        <f>F92-'февраль 2018'!F92</f>
        <v>0</v>
      </c>
    </row>
    <row r="93" spans="1:9" ht="15" thickBot="1">
      <c r="A93" s="3">
        <v>1900131</v>
      </c>
      <c r="B93" s="5">
        <v>43185</v>
      </c>
      <c r="C93" s="4">
        <v>81</v>
      </c>
      <c r="D93" s="4">
        <v>1360</v>
      </c>
      <c r="E93" s="4">
        <v>1102</v>
      </c>
      <c r="F93" s="4">
        <v>228</v>
      </c>
      <c r="G93" s="15" t="s">
        <v>9</v>
      </c>
      <c r="H93" s="22">
        <f>E93-'февраль 2018'!E93</f>
        <v>0</v>
      </c>
      <c r="I93" s="23">
        <f>F93-'февраль 2018'!F93</f>
        <v>0</v>
      </c>
    </row>
    <row r="94" spans="1:9" ht="15" thickBot="1">
      <c r="A94" s="3">
        <v>1898572</v>
      </c>
      <c r="B94" s="5">
        <v>43185</v>
      </c>
      <c r="C94" s="4">
        <v>82</v>
      </c>
      <c r="D94" s="4">
        <v>283</v>
      </c>
      <c r="E94" s="4">
        <v>241</v>
      </c>
      <c r="F94" s="4">
        <v>9</v>
      </c>
      <c r="G94" s="15" t="s">
        <v>9</v>
      </c>
      <c r="H94" s="22">
        <f>E94-'февраль 2018'!E94</f>
        <v>0</v>
      </c>
      <c r="I94" s="23">
        <f>F94-'февраль 2018'!F94</f>
        <v>0</v>
      </c>
    </row>
    <row r="95" spans="1:9" ht="15" thickBot="1">
      <c r="A95" s="3">
        <v>1892292</v>
      </c>
      <c r="B95" s="5">
        <v>43185</v>
      </c>
      <c r="C95" s="4">
        <v>83</v>
      </c>
      <c r="D95" s="4">
        <v>7031</v>
      </c>
      <c r="E95" s="4">
        <v>4668</v>
      </c>
      <c r="F95" s="4">
        <v>2061</v>
      </c>
      <c r="G95" s="15" t="s">
        <v>9</v>
      </c>
      <c r="H95" s="22">
        <f>E95-'февраль 2018'!E95</f>
        <v>0</v>
      </c>
      <c r="I95" s="23">
        <f>F95-'февраль 2018'!F95</f>
        <v>0</v>
      </c>
    </row>
    <row r="96" spans="1:9" ht="15" thickBot="1">
      <c r="A96" s="3">
        <v>1892681</v>
      </c>
      <c r="B96" s="5">
        <v>43185</v>
      </c>
      <c r="C96" s="4">
        <v>84</v>
      </c>
      <c r="D96" s="4">
        <v>1</v>
      </c>
      <c r="E96" s="4">
        <v>0</v>
      </c>
      <c r="F96" s="4">
        <v>0</v>
      </c>
      <c r="G96" s="15" t="s">
        <v>9</v>
      </c>
      <c r="H96" s="22">
        <f>E96-'февраль 2018'!E96</f>
        <v>0</v>
      </c>
      <c r="I96" s="23">
        <f>F96-'февраль 2018'!F96</f>
        <v>0</v>
      </c>
    </row>
    <row r="97" spans="1:9" ht="15" thickBot="1">
      <c r="A97" s="3">
        <v>1899849</v>
      </c>
      <c r="B97" s="5">
        <v>43185</v>
      </c>
      <c r="C97" s="4">
        <v>85</v>
      </c>
      <c r="D97" s="4">
        <v>6733</v>
      </c>
      <c r="E97" s="4">
        <v>3183</v>
      </c>
      <c r="F97" s="4">
        <v>3370</v>
      </c>
      <c r="G97" s="15" t="s">
        <v>9</v>
      </c>
      <c r="H97" s="22">
        <f>E97-'февраль 2018'!E97</f>
        <v>0</v>
      </c>
      <c r="I97" s="23">
        <f>F97-'февраль 2018'!F97</f>
        <v>0</v>
      </c>
    </row>
    <row r="98" spans="1:9" ht="15" thickBot="1">
      <c r="A98" s="3">
        <v>1899104</v>
      </c>
      <c r="B98" s="5">
        <v>43185</v>
      </c>
      <c r="C98" s="4">
        <v>86</v>
      </c>
      <c r="D98" s="4">
        <v>2503</v>
      </c>
      <c r="E98" s="4">
        <v>1828</v>
      </c>
      <c r="F98" s="4">
        <v>262</v>
      </c>
      <c r="G98" s="15" t="s">
        <v>9</v>
      </c>
      <c r="H98" s="22">
        <f>E98-'февраль 2018'!E98</f>
        <v>0</v>
      </c>
      <c r="I98" s="23">
        <f>F98-'февраль 2018'!F98</f>
        <v>0</v>
      </c>
    </row>
    <row r="99" spans="1:9" ht="15" thickBot="1">
      <c r="A99" s="3">
        <v>1889774</v>
      </c>
      <c r="B99" s="5">
        <v>43185</v>
      </c>
      <c r="C99" s="4">
        <v>87</v>
      </c>
      <c r="D99" s="4">
        <v>321</v>
      </c>
      <c r="E99" s="4">
        <v>178</v>
      </c>
      <c r="F99" s="4">
        <v>86</v>
      </c>
      <c r="G99" s="15" t="s">
        <v>9</v>
      </c>
      <c r="H99" s="22">
        <f>E99-'февраль 2018'!E99</f>
        <v>2</v>
      </c>
      <c r="I99" s="23">
        <f>F99-'февраль 2018'!F99</f>
        <v>1</v>
      </c>
    </row>
    <row r="100" spans="1:9" ht="15" thickBot="1">
      <c r="A100" s="3">
        <v>1898261</v>
      </c>
      <c r="B100" s="5">
        <v>43185</v>
      </c>
      <c r="C100" s="4">
        <v>88</v>
      </c>
      <c r="D100" s="4">
        <v>6673</v>
      </c>
      <c r="E100" s="4">
        <v>3866</v>
      </c>
      <c r="F100" s="4">
        <v>2424</v>
      </c>
      <c r="G100" s="15" t="s">
        <v>9</v>
      </c>
      <c r="H100" s="22">
        <f>E100-'февраль 2018'!E100</f>
        <v>0</v>
      </c>
      <c r="I100" s="23">
        <f>F100-'февраль 2018'!F100</f>
        <v>0</v>
      </c>
    </row>
    <row r="101" spans="1:9" ht="15" thickBot="1">
      <c r="A101" s="3">
        <v>1898826</v>
      </c>
      <c r="B101" s="5">
        <v>43185</v>
      </c>
      <c r="C101" s="4">
        <v>89</v>
      </c>
      <c r="D101" s="4">
        <v>10516</v>
      </c>
      <c r="E101" s="4">
        <v>6700</v>
      </c>
      <c r="F101" s="4">
        <v>2774</v>
      </c>
      <c r="G101" s="15" t="s">
        <v>9</v>
      </c>
      <c r="H101" s="22">
        <f>E101-'февраль 2018'!E101</f>
        <v>1</v>
      </c>
      <c r="I101" s="23">
        <f>F101-'февраль 2018'!F101</f>
        <v>1</v>
      </c>
    </row>
    <row r="102" spans="1:9" ht="15" thickBot="1">
      <c r="A102" s="3">
        <v>1898836</v>
      </c>
      <c r="B102" s="5">
        <v>43185</v>
      </c>
      <c r="C102" s="4">
        <v>90</v>
      </c>
      <c r="D102" s="4">
        <v>3271</v>
      </c>
      <c r="E102" s="4">
        <v>2117</v>
      </c>
      <c r="F102" s="4">
        <v>1074</v>
      </c>
      <c r="G102" s="15" t="s">
        <v>9</v>
      </c>
      <c r="H102" s="22">
        <f>E102-'февраль 2018'!E102</f>
        <v>0</v>
      </c>
      <c r="I102" s="23">
        <f>F102-'февраль 2018'!F102</f>
        <v>0</v>
      </c>
    </row>
    <row r="103" spans="1:9" ht="15" thickBot="1">
      <c r="A103" s="3">
        <v>1897224</v>
      </c>
      <c r="B103" s="5">
        <v>43185</v>
      </c>
      <c r="C103" s="4">
        <v>91</v>
      </c>
      <c r="D103" s="4">
        <v>9338</v>
      </c>
      <c r="E103" s="4">
        <v>5595</v>
      </c>
      <c r="F103" s="4">
        <v>3612</v>
      </c>
      <c r="G103" s="15" t="s">
        <v>9</v>
      </c>
      <c r="H103" s="22">
        <f>E103-'февраль 2018'!E103</f>
        <v>24</v>
      </c>
      <c r="I103" s="23">
        <f>F103-'февраль 2018'!F103</f>
        <v>0</v>
      </c>
    </row>
    <row r="104" spans="1:9" ht="27" thickBot="1">
      <c r="A104" s="34">
        <v>1898075</v>
      </c>
      <c r="B104" s="35">
        <v>43185</v>
      </c>
      <c r="C104" s="36" t="s">
        <v>18</v>
      </c>
      <c r="D104" s="36">
        <v>13376</v>
      </c>
      <c r="E104" s="36">
        <v>8352</v>
      </c>
      <c r="F104" s="36">
        <v>2504</v>
      </c>
      <c r="G104" s="37" t="s">
        <v>9</v>
      </c>
      <c r="H104" s="38">
        <f>E104-'февраль 2018'!E104</f>
        <v>4</v>
      </c>
      <c r="I104" s="39">
        <f>F104-'февраль 2018'!F104</f>
        <v>2</v>
      </c>
    </row>
    <row r="105" spans="1:9" ht="15" thickBot="1">
      <c r="A105" s="3">
        <v>1740325</v>
      </c>
      <c r="B105" s="5">
        <v>43185</v>
      </c>
      <c r="C105" s="4">
        <v>93</v>
      </c>
      <c r="D105" s="4">
        <v>5000</v>
      </c>
      <c r="E105" s="4">
        <v>3315</v>
      </c>
      <c r="F105" s="4">
        <v>1118</v>
      </c>
      <c r="G105" s="15" t="s">
        <v>9</v>
      </c>
      <c r="H105" s="22">
        <f>E105-'февраль 2018'!E105</f>
        <v>0</v>
      </c>
      <c r="I105" s="23">
        <f>F105-'февраль 2018'!F105</f>
        <v>0</v>
      </c>
    </row>
    <row r="106" spans="1:9" ht="15" thickBot="1">
      <c r="A106" s="3">
        <v>1832541</v>
      </c>
      <c r="B106" s="5">
        <v>43185</v>
      </c>
      <c r="C106" s="4">
        <v>94</v>
      </c>
      <c r="D106" s="4">
        <v>4280</v>
      </c>
      <c r="E106" s="4">
        <v>1882</v>
      </c>
      <c r="F106" s="4">
        <v>658</v>
      </c>
      <c r="G106" s="15" t="s">
        <v>9</v>
      </c>
      <c r="H106" s="22">
        <f>E106-'февраль 2018'!E106</f>
        <v>0</v>
      </c>
      <c r="I106" s="23">
        <f>F106-'февраль 2018'!F106</f>
        <v>0</v>
      </c>
    </row>
    <row r="107" spans="1:9" ht="15" thickBot="1">
      <c r="A107" s="3">
        <v>1848195</v>
      </c>
      <c r="B107" s="5">
        <v>43185</v>
      </c>
      <c r="C107" s="4">
        <v>95</v>
      </c>
      <c r="D107" s="4">
        <v>6656</v>
      </c>
      <c r="E107" s="4">
        <v>4992</v>
      </c>
      <c r="F107" s="4">
        <v>1583</v>
      </c>
      <c r="G107" s="15" t="s">
        <v>9</v>
      </c>
      <c r="H107" s="22">
        <f>E107-'февраль 2018'!E107</f>
        <v>0</v>
      </c>
      <c r="I107" s="23">
        <f>F107-'февраль 2018'!F107</f>
        <v>0</v>
      </c>
    </row>
    <row r="108" spans="1:9" ht="15" thickBot="1">
      <c r="A108" s="3">
        <v>1743508</v>
      </c>
      <c r="B108" s="5">
        <v>43185</v>
      </c>
      <c r="C108" s="4">
        <v>96</v>
      </c>
      <c r="D108" s="4">
        <v>4087</v>
      </c>
      <c r="E108" s="4">
        <v>2717</v>
      </c>
      <c r="F108" s="4">
        <v>1315</v>
      </c>
      <c r="G108" s="15" t="s">
        <v>9</v>
      </c>
      <c r="H108" s="22">
        <f>E108-'февраль 2018'!E108</f>
        <v>0</v>
      </c>
      <c r="I108" s="23">
        <f>F108-'февраль 2018'!F108</f>
        <v>0</v>
      </c>
    </row>
    <row r="109" spans="1:9" ht="15" thickBot="1">
      <c r="A109" s="3">
        <v>1731270</v>
      </c>
      <c r="B109" s="5">
        <v>42548</v>
      </c>
      <c r="C109" s="4">
        <v>97</v>
      </c>
      <c r="D109" s="4">
        <v>395</v>
      </c>
      <c r="E109" s="4">
        <v>15</v>
      </c>
      <c r="F109" s="4">
        <v>21</v>
      </c>
      <c r="G109" s="15" t="s">
        <v>9</v>
      </c>
      <c r="H109" s="22">
        <f>E109-'февраль 2018'!E109</f>
        <v>0</v>
      </c>
      <c r="I109" s="23">
        <f>F109-'февраль 2018'!F109</f>
        <v>0</v>
      </c>
    </row>
    <row r="110" spans="1:9" ht="15" thickBot="1">
      <c r="A110" s="3">
        <v>3832789</v>
      </c>
      <c r="B110" s="5">
        <v>43185</v>
      </c>
      <c r="C110" s="4" t="s">
        <v>19</v>
      </c>
      <c r="D110" s="4">
        <v>2</v>
      </c>
      <c r="E110" s="4">
        <v>0</v>
      </c>
      <c r="F110" s="4">
        <v>0</v>
      </c>
      <c r="G110" s="15" t="s">
        <v>9</v>
      </c>
      <c r="H110" s="22">
        <f>E110-'февраль 2018'!E110</f>
        <v>0</v>
      </c>
      <c r="I110" s="23">
        <f>F110-'февраль 2018'!F110</f>
        <v>0</v>
      </c>
    </row>
    <row r="111" spans="1:9" ht="15" thickBot="1">
      <c r="A111" s="3">
        <v>1768390</v>
      </c>
      <c r="B111" s="5">
        <v>42548</v>
      </c>
      <c r="C111" s="4">
        <v>98</v>
      </c>
      <c r="D111" s="4">
        <v>8210</v>
      </c>
      <c r="E111" s="4">
        <v>5156</v>
      </c>
      <c r="F111" s="4">
        <v>2362</v>
      </c>
      <c r="G111" s="15" t="s">
        <v>9</v>
      </c>
      <c r="H111" s="22">
        <f>E111-'февраль 2018'!E111</f>
        <v>0</v>
      </c>
      <c r="I111" s="23">
        <f>F111-'февраль 2018'!F111</f>
        <v>0</v>
      </c>
    </row>
    <row r="112" spans="1:9" ht="15" thickBot="1">
      <c r="A112" s="6">
        <v>3835219</v>
      </c>
      <c r="B112" s="7">
        <v>43185</v>
      </c>
      <c r="C112" s="8" t="s">
        <v>20</v>
      </c>
      <c r="D112" s="8">
        <v>1626</v>
      </c>
      <c r="E112" s="8">
        <v>1156</v>
      </c>
      <c r="F112" s="8">
        <v>462</v>
      </c>
      <c r="G112" s="16" t="s">
        <v>9</v>
      </c>
      <c r="H112" s="22">
        <f>E112-'февраль 2018'!E112</f>
        <v>0</v>
      </c>
      <c r="I112" s="23">
        <f>F112-'февраль 2018'!F112</f>
        <v>0</v>
      </c>
    </row>
    <row r="113" spans="1:9" ht="15" thickBot="1">
      <c r="A113" s="3">
        <v>1899042</v>
      </c>
      <c r="B113" s="5">
        <v>43185</v>
      </c>
      <c r="C113" s="4">
        <v>99</v>
      </c>
      <c r="D113" s="4">
        <v>28603</v>
      </c>
      <c r="E113" s="4">
        <v>14380</v>
      </c>
      <c r="F113" s="4">
        <v>8105</v>
      </c>
      <c r="G113" s="15" t="s">
        <v>9</v>
      </c>
      <c r="H113" s="22">
        <f>E113-'февраль 2018'!E113</f>
        <v>257</v>
      </c>
      <c r="I113" s="23">
        <f>F113-'февраль 2018'!F113</f>
        <v>177</v>
      </c>
    </row>
    <row r="114" spans="1:9" ht="15" thickBot="1">
      <c r="A114" s="3">
        <v>1740317</v>
      </c>
      <c r="B114" s="5">
        <v>43185</v>
      </c>
      <c r="C114" s="4">
        <v>100</v>
      </c>
      <c r="D114" s="4">
        <v>7914</v>
      </c>
      <c r="E114" s="4">
        <v>3406</v>
      </c>
      <c r="F114" s="4">
        <v>1182</v>
      </c>
      <c r="G114" s="15" t="s">
        <v>9</v>
      </c>
      <c r="H114" s="22">
        <f>E114-'февраль 2018'!E114</f>
        <v>0</v>
      </c>
      <c r="I114" s="23">
        <f>F114-'февраль 2018'!F114</f>
        <v>0</v>
      </c>
    </row>
    <row r="115" spans="1:9" ht="15" thickBot="1">
      <c r="A115" s="3">
        <v>1893330</v>
      </c>
      <c r="B115" s="5">
        <v>43185</v>
      </c>
      <c r="C115" s="4">
        <v>101</v>
      </c>
      <c r="D115" s="4">
        <v>4748</v>
      </c>
      <c r="E115" s="4">
        <v>3426</v>
      </c>
      <c r="F115" s="4">
        <v>1235</v>
      </c>
      <c r="G115" s="15" t="s">
        <v>9</v>
      </c>
      <c r="H115" s="22">
        <f>E115-'февраль 2018'!E115</f>
        <v>0</v>
      </c>
      <c r="I115" s="23">
        <f>F115-'февраль 2018'!F115</f>
        <v>0</v>
      </c>
    </row>
    <row r="116" spans="1:9" ht="15" thickBot="1">
      <c r="A116" s="3">
        <v>1896381</v>
      </c>
      <c r="B116" s="5">
        <v>43185</v>
      </c>
      <c r="C116" s="4">
        <v>102</v>
      </c>
      <c r="D116" s="4">
        <v>3476</v>
      </c>
      <c r="E116" s="4">
        <v>2134</v>
      </c>
      <c r="F116" s="4">
        <v>865</v>
      </c>
      <c r="G116" s="15" t="s">
        <v>9</v>
      </c>
      <c r="H116" s="22">
        <f>E116-'февраль 2018'!E116</f>
        <v>0</v>
      </c>
      <c r="I116" s="23">
        <f>F116-'февраль 2018'!F116</f>
        <v>0</v>
      </c>
    </row>
    <row r="117" spans="1:9" ht="15" thickBot="1">
      <c r="A117" s="3">
        <v>1898961</v>
      </c>
      <c r="B117" s="5">
        <v>43185</v>
      </c>
      <c r="C117" s="4">
        <v>103</v>
      </c>
      <c r="D117" s="4">
        <v>75</v>
      </c>
      <c r="E117" s="4">
        <v>60</v>
      </c>
      <c r="F117" s="4">
        <v>15</v>
      </c>
      <c r="G117" s="15" t="s">
        <v>9</v>
      </c>
      <c r="H117" s="22">
        <f>E117-'февраль 2018'!E117</f>
        <v>0</v>
      </c>
      <c r="I117" s="23">
        <f>F117-'февраль 2018'!F117</f>
        <v>0</v>
      </c>
    </row>
    <row r="118" spans="1:9" ht="15" thickBot="1">
      <c r="A118" s="3">
        <v>1897205</v>
      </c>
      <c r="B118" s="5">
        <v>43185</v>
      </c>
      <c r="C118" s="4">
        <v>104</v>
      </c>
      <c r="D118" s="4">
        <v>4811</v>
      </c>
      <c r="E118" s="4">
        <v>2693</v>
      </c>
      <c r="F118" s="4">
        <v>1963</v>
      </c>
      <c r="G118" s="15" t="s">
        <v>9</v>
      </c>
      <c r="H118" s="22">
        <f>E118-'февраль 2018'!E118</f>
        <v>0</v>
      </c>
      <c r="I118" s="23">
        <f>F118-'февраль 2018'!F118</f>
        <v>0</v>
      </c>
    </row>
    <row r="119" spans="1:9" ht="15" thickBot="1">
      <c r="A119" s="3">
        <v>1897116</v>
      </c>
      <c r="B119" s="5">
        <v>43185</v>
      </c>
      <c r="C119" s="4">
        <v>105</v>
      </c>
      <c r="D119" s="4">
        <v>28937</v>
      </c>
      <c r="E119" s="4">
        <v>19368</v>
      </c>
      <c r="F119" s="4">
        <v>9352</v>
      </c>
      <c r="G119" s="15" t="s">
        <v>9</v>
      </c>
      <c r="H119" s="22">
        <f>E119-'февраль 2018'!E119</f>
        <v>0</v>
      </c>
      <c r="I119" s="23">
        <f>F119-'февраль 2018'!F119</f>
        <v>0</v>
      </c>
    </row>
    <row r="120" spans="1:9" ht="15" thickBot="1">
      <c r="A120" s="3">
        <v>1899053</v>
      </c>
      <c r="B120" s="5">
        <v>43185</v>
      </c>
      <c r="C120" s="4">
        <v>106</v>
      </c>
      <c r="D120" s="4">
        <v>6370</v>
      </c>
      <c r="E120" s="4">
        <v>4851</v>
      </c>
      <c r="F120" s="4">
        <v>1481</v>
      </c>
      <c r="G120" s="15" t="s">
        <v>9</v>
      </c>
      <c r="H120" s="22">
        <f>E120-'февраль 2018'!E120</f>
        <v>0</v>
      </c>
      <c r="I120" s="23">
        <f>F120-'февраль 2018'!F120</f>
        <v>0</v>
      </c>
    </row>
    <row r="121" spans="1:9" ht="15" thickBot="1">
      <c r="A121" s="3">
        <v>1893680</v>
      </c>
      <c r="B121" s="5">
        <v>43185</v>
      </c>
      <c r="C121" s="4">
        <v>107</v>
      </c>
      <c r="D121" s="4">
        <v>8616</v>
      </c>
      <c r="E121" s="4">
        <v>3740</v>
      </c>
      <c r="F121" s="4">
        <v>4379</v>
      </c>
      <c r="G121" s="15" t="s">
        <v>9</v>
      </c>
      <c r="H121" s="22">
        <f>E121-'февраль 2018'!E121</f>
        <v>0</v>
      </c>
      <c r="I121" s="23">
        <f>F121-'февраль 2018'!F121</f>
        <v>0</v>
      </c>
    </row>
    <row r="122" spans="1:9" ht="15" thickBot="1">
      <c r="A122" s="3">
        <v>1897160</v>
      </c>
      <c r="B122" s="5">
        <v>43185</v>
      </c>
      <c r="C122" s="4">
        <v>108</v>
      </c>
      <c r="D122" s="4">
        <v>3676</v>
      </c>
      <c r="E122" s="4">
        <v>2411</v>
      </c>
      <c r="F122" s="4">
        <v>976</v>
      </c>
      <c r="G122" s="15" t="s">
        <v>9</v>
      </c>
      <c r="H122" s="22">
        <f>E122-'февраль 2018'!E122</f>
        <v>0</v>
      </c>
      <c r="I122" s="23">
        <f>F122-'февраль 2018'!F122</f>
        <v>0</v>
      </c>
    </row>
    <row r="123" spans="1:9" ht="15" thickBot="1">
      <c r="A123" s="3">
        <v>1899649</v>
      </c>
      <c r="B123" s="5">
        <v>43185</v>
      </c>
      <c r="C123" s="4" t="s">
        <v>21</v>
      </c>
      <c r="D123" s="4">
        <v>5580</v>
      </c>
      <c r="E123" s="4">
        <v>4380</v>
      </c>
      <c r="F123" s="4">
        <v>1188</v>
      </c>
      <c r="G123" s="15" t="s">
        <v>9</v>
      </c>
      <c r="H123" s="22">
        <f>E123-'февраль 2018'!E123</f>
        <v>56</v>
      </c>
      <c r="I123" s="23">
        <f>F123-'февраль 2018'!F123</f>
        <v>3</v>
      </c>
    </row>
    <row r="124" spans="1:9" ht="15" thickBot="1">
      <c r="A124" s="3">
        <v>1853060</v>
      </c>
      <c r="B124" s="5">
        <v>43185</v>
      </c>
      <c r="C124" s="4">
        <v>109</v>
      </c>
      <c r="D124" s="4">
        <v>3903</v>
      </c>
      <c r="E124" s="4">
        <v>2768</v>
      </c>
      <c r="F124" s="4">
        <v>892</v>
      </c>
      <c r="G124" s="15" t="s">
        <v>9</v>
      </c>
      <c r="H124" s="22">
        <f>E124-'февраль 2018'!E124</f>
        <v>0</v>
      </c>
      <c r="I124" s="23">
        <f>F124-'февраль 2018'!F124</f>
        <v>0</v>
      </c>
    </row>
    <row r="125" spans="1:9" ht="15" thickBot="1">
      <c r="A125" s="3">
        <v>1740051</v>
      </c>
      <c r="B125" s="5">
        <v>43185</v>
      </c>
      <c r="C125" s="4">
        <v>110</v>
      </c>
      <c r="D125" s="4">
        <v>2683</v>
      </c>
      <c r="E125" s="4">
        <v>2061</v>
      </c>
      <c r="F125" s="4">
        <v>594</v>
      </c>
      <c r="G125" s="15" t="s">
        <v>9</v>
      </c>
      <c r="H125" s="22">
        <f>E125-'февраль 2018'!E125</f>
        <v>0</v>
      </c>
      <c r="I125" s="23">
        <f>F125-'февраль 2018'!F125</f>
        <v>0</v>
      </c>
    </row>
    <row r="126" spans="1:9" ht="15" thickBot="1">
      <c r="A126" s="3">
        <v>1844087</v>
      </c>
      <c r="B126" s="5">
        <v>43185</v>
      </c>
      <c r="C126" s="4">
        <v>111</v>
      </c>
      <c r="D126" s="4">
        <v>13872</v>
      </c>
      <c r="E126" s="4">
        <v>9068</v>
      </c>
      <c r="F126" s="4">
        <v>3377</v>
      </c>
      <c r="G126" s="15" t="s">
        <v>9</v>
      </c>
      <c r="H126" s="22">
        <f>E126-'февраль 2018'!E126</f>
        <v>0</v>
      </c>
      <c r="I126" s="23">
        <f>F126-'февраль 2018'!F126</f>
        <v>0</v>
      </c>
    </row>
    <row r="127" spans="1:9" ht="15" thickBot="1">
      <c r="A127" s="3">
        <v>1740041</v>
      </c>
      <c r="B127" s="5">
        <v>43185</v>
      </c>
      <c r="C127" s="4">
        <v>112</v>
      </c>
      <c r="D127" s="4">
        <v>12587</v>
      </c>
      <c r="E127" s="4">
        <v>6611</v>
      </c>
      <c r="F127" s="4">
        <v>5751</v>
      </c>
      <c r="G127" s="15" t="s">
        <v>9</v>
      </c>
      <c r="H127" s="22">
        <f>E127-'февраль 2018'!E127</f>
        <v>0</v>
      </c>
      <c r="I127" s="23">
        <f>F127-'февраль 2018'!F127</f>
        <v>0</v>
      </c>
    </row>
    <row r="128" spans="1:9" ht="15" thickBot="1">
      <c r="A128" s="3">
        <v>1844432</v>
      </c>
      <c r="B128" s="5">
        <v>42548</v>
      </c>
      <c r="C128" s="4">
        <v>113</v>
      </c>
      <c r="D128" s="4">
        <v>4728</v>
      </c>
      <c r="E128" s="4">
        <v>2866</v>
      </c>
      <c r="F128" s="4">
        <v>1775</v>
      </c>
      <c r="G128" s="15" t="s">
        <v>9</v>
      </c>
      <c r="H128" s="22">
        <f>E128-'февраль 2018'!E128</f>
        <v>0</v>
      </c>
      <c r="I128" s="23">
        <f>F128-'февраль 2018'!F128</f>
        <v>0</v>
      </c>
    </row>
    <row r="129" spans="1:9" ht="27" thickBot="1">
      <c r="A129" s="3">
        <v>2824151</v>
      </c>
      <c r="B129" s="5">
        <v>43185</v>
      </c>
      <c r="C129" s="4" t="s">
        <v>22</v>
      </c>
      <c r="D129" s="4">
        <v>1859</v>
      </c>
      <c r="E129" s="4">
        <v>1126</v>
      </c>
      <c r="F129" s="4">
        <v>733</v>
      </c>
      <c r="G129" s="15" t="s">
        <v>9</v>
      </c>
      <c r="H129" s="22">
        <f>E129-'февраль 2018'!E129</f>
        <v>1</v>
      </c>
      <c r="I129" s="23">
        <f>F129-'февраль 2018'!F129</f>
        <v>0</v>
      </c>
    </row>
    <row r="130" spans="1:9" ht="15" thickBot="1">
      <c r="A130" s="3">
        <v>1828071</v>
      </c>
      <c r="B130" s="5">
        <v>43185</v>
      </c>
      <c r="C130" s="4">
        <v>114</v>
      </c>
      <c r="D130" s="4">
        <v>7138</v>
      </c>
      <c r="E130" s="4">
        <v>4779</v>
      </c>
      <c r="F130" s="4">
        <v>2138</v>
      </c>
      <c r="G130" s="15" t="s">
        <v>9</v>
      </c>
      <c r="H130" s="22">
        <f>E130-'февраль 2018'!E130</f>
        <v>0</v>
      </c>
      <c r="I130" s="23">
        <f>F130-'февраль 2018'!F130</f>
        <v>0</v>
      </c>
    </row>
    <row r="131" spans="1:9" ht="15" thickBot="1">
      <c r="A131" s="3">
        <v>1893485</v>
      </c>
      <c r="B131" s="5">
        <v>43185</v>
      </c>
      <c r="C131" s="4">
        <v>115</v>
      </c>
      <c r="D131" s="4">
        <v>10129</v>
      </c>
      <c r="E131" s="4">
        <v>6819</v>
      </c>
      <c r="F131" s="4">
        <v>3222</v>
      </c>
      <c r="G131" s="15" t="s">
        <v>9</v>
      </c>
      <c r="H131" s="22">
        <f>E131-'февраль 2018'!E131</f>
        <v>183</v>
      </c>
      <c r="I131" s="23">
        <f>F131-'февраль 2018'!F131</f>
        <v>100</v>
      </c>
    </row>
    <row r="132" spans="1:9" ht="15" thickBot="1">
      <c r="A132" s="3">
        <v>1898971</v>
      </c>
      <c r="B132" s="5">
        <v>43185</v>
      </c>
      <c r="C132" s="4">
        <v>116</v>
      </c>
      <c r="D132" s="4">
        <v>4454</v>
      </c>
      <c r="E132" s="4">
        <v>3196</v>
      </c>
      <c r="F132" s="4">
        <v>1178</v>
      </c>
      <c r="G132" s="15" t="s">
        <v>9</v>
      </c>
      <c r="H132" s="22">
        <f>E132-'февраль 2018'!E132</f>
        <v>2</v>
      </c>
      <c r="I132" s="23">
        <f>F132-'февраль 2018'!F132</f>
        <v>1</v>
      </c>
    </row>
    <row r="133" spans="1:9" ht="15" thickBot="1">
      <c r="A133" s="3">
        <v>1853943</v>
      </c>
      <c r="B133" s="5">
        <v>43185</v>
      </c>
      <c r="C133" s="4">
        <v>117</v>
      </c>
      <c r="D133" s="4">
        <v>1853</v>
      </c>
      <c r="E133" s="4">
        <v>1018</v>
      </c>
      <c r="F133" s="4">
        <v>563</v>
      </c>
      <c r="G133" s="15" t="s">
        <v>9</v>
      </c>
      <c r="H133" s="22">
        <f>E133-'февраль 2018'!E133</f>
        <v>256</v>
      </c>
      <c r="I133" s="23">
        <f>F133-'февраль 2018'!F133</f>
        <v>148</v>
      </c>
    </row>
    <row r="134" spans="1:9" ht="15" thickBot="1">
      <c r="A134" s="3">
        <v>1893475</v>
      </c>
      <c r="B134" s="5">
        <v>43185</v>
      </c>
      <c r="C134" s="4">
        <v>118</v>
      </c>
      <c r="D134" s="4">
        <v>3851</v>
      </c>
      <c r="E134" s="4">
        <v>2309</v>
      </c>
      <c r="F134" s="4">
        <v>1440</v>
      </c>
      <c r="G134" s="15" t="s">
        <v>9</v>
      </c>
      <c r="H134" s="22">
        <f>E134-'февраль 2018'!E134</f>
        <v>0</v>
      </c>
      <c r="I134" s="23">
        <f>F134-'февраль 2018'!F134</f>
        <v>0</v>
      </c>
    </row>
    <row r="135" spans="1:9" ht="15" thickBot="1">
      <c r="A135" s="3">
        <v>1897276</v>
      </c>
      <c r="B135" s="5">
        <v>43185</v>
      </c>
      <c r="C135" s="4">
        <v>119</v>
      </c>
      <c r="D135" s="4">
        <v>17494</v>
      </c>
      <c r="E135" s="4">
        <v>9834</v>
      </c>
      <c r="F135" s="4">
        <v>5141</v>
      </c>
      <c r="G135" s="15" t="s">
        <v>9</v>
      </c>
      <c r="H135" s="22">
        <f>E135-'февраль 2018'!E135</f>
        <v>230</v>
      </c>
      <c r="I135" s="23">
        <f>F135-'февраль 2018'!F135</f>
        <v>89</v>
      </c>
    </row>
    <row r="136" spans="1:9" ht="15" thickBot="1">
      <c r="A136" s="3">
        <v>1899038</v>
      </c>
      <c r="B136" s="5">
        <v>43185</v>
      </c>
      <c r="C136" s="4">
        <v>120</v>
      </c>
      <c r="D136" s="4">
        <v>2512</v>
      </c>
      <c r="E136" s="4">
        <v>1904</v>
      </c>
      <c r="F136" s="4">
        <v>606</v>
      </c>
      <c r="G136" s="15" t="s">
        <v>9</v>
      </c>
      <c r="H136" s="22">
        <f>E136-'февраль 2018'!E136</f>
        <v>0</v>
      </c>
      <c r="I136" s="23">
        <f>F136-'февраль 2018'!F136</f>
        <v>0</v>
      </c>
    </row>
    <row r="137" spans="1:9" ht="15" thickBot="1">
      <c r="A137" s="3">
        <v>1897322</v>
      </c>
      <c r="B137" s="5">
        <v>43185</v>
      </c>
      <c r="C137" s="4">
        <v>121</v>
      </c>
      <c r="D137" s="4">
        <v>2835</v>
      </c>
      <c r="E137" s="4">
        <v>1965</v>
      </c>
      <c r="F137" s="4">
        <v>819</v>
      </c>
      <c r="G137" s="15" t="s">
        <v>9</v>
      </c>
      <c r="H137" s="22">
        <f>E137-'февраль 2018'!E137</f>
        <v>0</v>
      </c>
      <c r="I137" s="23">
        <f>F137-'февраль 2018'!F137</f>
        <v>0</v>
      </c>
    </row>
    <row r="138" spans="1:9" ht="15" thickBot="1">
      <c r="A138" s="3">
        <v>1898412</v>
      </c>
      <c r="B138" s="5">
        <v>43185</v>
      </c>
      <c r="C138" s="4">
        <v>122</v>
      </c>
      <c r="D138" s="4">
        <v>11105</v>
      </c>
      <c r="E138" s="4">
        <v>7689</v>
      </c>
      <c r="F138" s="4">
        <v>3318</v>
      </c>
      <c r="G138" s="15" t="s">
        <v>9</v>
      </c>
      <c r="H138" s="22">
        <f>E138-'февраль 2018'!E138</f>
        <v>0</v>
      </c>
      <c r="I138" s="23">
        <f>F138-'февраль 2018'!F138</f>
        <v>0</v>
      </c>
    </row>
    <row r="139" spans="1:9" ht="15" thickBot="1">
      <c r="A139" s="3">
        <v>1899090</v>
      </c>
      <c r="B139" s="5">
        <v>43185</v>
      </c>
      <c r="C139" s="4" t="s">
        <v>23</v>
      </c>
      <c r="D139" s="4">
        <v>1839</v>
      </c>
      <c r="E139" s="4">
        <v>1390</v>
      </c>
      <c r="F139" s="4">
        <v>378</v>
      </c>
      <c r="G139" s="15" t="s">
        <v>9</v>
      </c>
      <c r="H139" s="22">
        <f>E139-'февраль 2018'!E139</f>
        <v>0</v>
      </c>
      <c r="I139" s="23">
        <f>F139-'февраль 2018'!F139</f>
        <v>0</v>
      </c>
    </row>
    <row r="140" spans="1:9" ht="15" thickBot="1">
      <c r="A140" s="3">
        <v>1893707</v>
      </c>
      <c r="B140" s="5">
        <v>43185</v>
      </c>
      <c r="C140" s="4">
        <v>123</v>
      </c>
      <c r="D140" s="4">
        <v>7726</v>
      </c>
      <c r="E140" s="4">
        <v>3600</v>
      </c>
      <c r="F140" s="4">
        <v>3428</v>
      </c>
      <c r="G140" s="15" t="s">
        <v>9</v>
      </c>
      <c r="H140" s="22">
        <f>E140-'февраль 2018'!E140</f>
        <v>0</v>
      </c>
      <c r="I140" s="23">
        <f>F140-'февраль 2018'!F140</f>
        <v>0</v>
      </c>
    </row>
    <row r="141" spans="1:9" ht="15" thickBot="1">
      <c r="A141" s="3">
        <v>1897603</v>
      </c>
      <c r="B141" s="5">
        <v>43185</v>
      </c>
      <c r="C141" s="4" t="s">
        <v>24</v>
      </c>
      <c r="D141" s="4">
        <v>146</v>
      </c>
      <c r="E141" s="4">
        <v>72</v>
      </c>
      <c r="F141" s="4">
        <v>28</v>
      </c>
      <c r="G141" s="15" t="s">
        <v>9</v>
      </c>
      <c r="H141" s="22">
        <f>E141-'февраль 2018'!E141</f>
        <v>0</v>
      </c>
      <c r="I141" s="23">
        <f>F141-'февраль 2018'!F141</f>
        <v>0</v>
      </c>
    </row>
    <row r="142" spans="1:9" ht="15" thickBot="1">
      <c r="A142" s="3">
        <v>1899008</v>
      </c>
      <c r="B142" s="5">
        <v>43185</v>
      </c>
      <c r="C142" s="4">
        <v>124</v>
      </c>
      <c r="D142" s="4">
        <v>24060</v>
      </c>
      <c r="E142" s="4">
        <v>11467</v>
      </c>
      <c r="F142" s="4">
        <v>8821</v>
      </c>
      <c r="G142" s="15" t="s">
        <v>9</v>
      </c>
      <c r="H142" s="22">
        <f>E142-'февраль 2018'!E142</f>
        <v>0</v>
      </c>
      <c r="I142" s="23">
        <f>F142-'февраль 2018'!F142</f>
        <v>0</v>
      </c>
    </row>
    <row r="143" spans="1:9" ht="15" thickBot="1">
      <c r="A143" s="3">
        <v>1832288</v>
      </c>
      <c r="B143" s="5">
        <v>43185</v>
      </c>
      <c r="C143" s="4">
        <v>125</v>
      </c>
      <c r="D143" s="4">
        <v>1204</v>
      </c>
      <c r="E143" s="4">
        <v>959</v>
      </c>
      <c r="F143" s="4">
        <v>223</v>
      </c>
      <c r="G143" s="15" t="s">
        <v>9</v>
      </c>
      <c r="H143" s="22">
        <f>E143-'февраль 2018'!E143</f>
        <v>0</v>
      </c>
      <c r="I143" s="23">
        <f>F143-'февраль 2018'!F143</f>
        <v>0</v>
      </c>
    </row>
    <row r="144" spans="1:9" ht="15" thickBot="1">
      <c r="A144" s="3">
        <v>1897580</v>
      </c>
      <c r="B144" s="5">
        <v>43185</v>
      </c>
      <c r="C144" s="4">
        <v>126</v>
      </c>
      <c r="D144" s="4">
        <v>3</v>
      </c>
      <c r="E144" s="4">
        <v>2</v>
      </c>
      <c r="F144" s="4">
        <v>0</v>
      </c>
      <c r="G144" s="15" t="s">
        <v>9</v>
      </c>
      <c r="H144" s="22">
        <f>E144-'февраль 2018'!E144</f>
        <v>0</v>
      </c>
      <c r="I144" s="23">
        <f>F144-'февраль 2018'!F144</f>
        <v>0</v>
      </c>
    </row>
    <row r="145" spans="1:9" ht="15" thickBot="1">
      <c r="A145" s="3">
        <v>1740485</v>
      </c>
      <c r="B145" s="5">
        <v>42363</v>
      </c>
      <c r="C145" s="4">
        <v>127</v>
      </c>
      <c r="D145" s="4">
        <v>1950</v>
      </c>
      <c r="E145" s="4">
        <v>1461</v>
      </c>
      <c r="F145" s="4">
        <v>271</v>
      </c>
      <c r="G145" s="15" t="s">
        <v>9</v>
      </c>
      <c r="H145" s="22">
        <f>E145-'февраль 2018'!E145</f>
        <v>0</v>
      </c>
      <c r="I145" s="23">
        <f>F145-'февраль 2018'!F145</f>
        <v>0</v>
      </c>
    </row>
    <row r="146" spans="1:9" ht="27" thickBot="1">
      <c r="A146" s="3">
        <v>2826458</v>
      </c>
      <c r="B146" s="5">
        <v>43185</v>
      </c>
      <c r="C146" s="4" t="s">
        <v>25</v>
      </c>
      <c r="D146" s="4">
        <v>6</v>
      </c>
      <c r="E146" s="4">
        <v>5</v>
      </c>
      <c r="F146" s="4">
        <v>0</v>
      </c>
      <c r="G146" s="15" t="s">
        <v>9</v>
      </c>
      <c r="H146" s="22">
        <f>E146-'февраль 2018'!E146</f>
        <v>0</v>
      </c>
      <c r="I146" s="23">
        <f>F146-'февраль 2018'!F146</f>
        <v>0</v>
      </c>
    </row>
    <row r="147" spans="1:9" ht="15" thickBot="1">
      <c r="A147" s="3">
        <v>1793478</v>
      </c>
      <c r="B147" s="5">
        <v>43185</v>
      </c>
      <c r="C147" s="4">
        <v>128</v>
      </c>
      <c r="D147" s="4">
        <v>7695</v>
      </c>
      <c r="E147" s="4">
        <v>3375</v>
      </c>
      <c r="F147" s="4">
        <v>3157</v>
      </c>
      <c r="G147" s="15" t="s">
        <v>9</v>
      </c>
      <c r="H147" s="22">
        <f>E147-'февраль 2018'!E147</f>
        <v>0</v>
      </c>
      <c r="I147" s="23">
        <f>F147-'февраль 2018'!F147</f>
        <v>0</v>
      </c>
    </row>
    <row r="148" spans="1:9" ht="15" thickBot="1">
      <c r="A148" s="3">
        <v>1895482</v>
      </c>
      <c r="B148" s="5">
        <v>43185</v>
      </c>
      <c r="C148" s="4">
        <v>129</v>
      </c>
      <c r="D148" s="4">
        <v>3360</v>
      </c>
      <c r="E148" s="4">
        <v>2175</v>
      </c>
      <c r="F148" s="4">
        <v>746</v>
      </c>
      <c r="G148" s="15" t="s">
        <v>9</v>
      </c>
      <c r="H148" s="22">
        <f>E148-'февраль 2018'!E148</f>
        <v>0</v>
      </c>
      <c r="I148" s="23">
        <f>F148-'февраль 2018'!F148</f>
        <v>0</v>
      </c>
    </row>
    <row r="149" spans="1:9" ht="15" thickBot="1">
      <c r="A149" s="3">
        <v>1895484</v>
      </c>
      <c r="B149" s="5">
        <v>43185</v>
      </c>
      <c r="C149" s="4">
        <v>130</v>
      </c>
      <c r="D149" s="4">
        <v>32</v>
      </c>
      <c r="E149" s="4">
        <v>31</v>
      </c>
      <c r="F149" s="4">
        <v>0</v>
      </c>
      <c r="G149" s="15" t="s">
        <v>9</v>
      </c>
      <c r="H149" s="22">
        <f>E149-'февраль 2018'!E149</f>
        <v>0</v>
      </c>
      <c r="I149" s="23">
        <f>F149-'февраль 2018'!F149</f>
        <v>0</v>
      </c>
    </row>
    <row r="150" spans="1:9" ht="15" thickBot="1">
      <c r="A150" s="3">
        <v>1740042</v>
      </c>
      <c r="B150" s="5">
        <v>43185</v>
      </c>
      <c r="C150" s="4">
        <v>131</v>
      </c>
      <c r="D150" s="4">
        <v>3112</v>
      </c>
      <c r="E150" s="4">
        <v>1606</v>
      </c>
      <c r="F150" s="4">
        <v>1082</v>
      </c>
      <c r="G150" s="15" t="s">
        <v>9</v>
      </c>
      <c r="H150" s="22">
        <f>E150-'февраль 2018'!E150</f>
        <v>0</v>
      </c>
      <c r="I150" s="23">
        <f>F150-'февраль 2018'!F150</f>
        <v>0</v>
      </c>
    </row>
    <row r="151" spans="1:9" ht="15" thickBot="1">
      <c r="A151" s="3">
        <v>1886448</v>
      </c>
      <c r="B151" s="5">
        <v>42976</v>
      </c>
      <c r="C151" s="4">
        <v>132</v>
      </c>
      <c r="D151" s="4">
        <v>4551</v>
      </c>
      <c r="E151" s="4">
        <v>2952</v>
      </c>
      <c r="F151" s="4">
        <v>1489</v>
      </c>
      <c r="G151" s="15" t="s">
        <v>9</v>
      </c>
      <c r="H151" s="22">
        <f>E151-'февраль 2018'!E151</f>
        <v>0</v>
      </c>
      <c r="I151" s="23">
        <f>F151-'февраль 2018'!F151</f>
        <v>0</v>
      </c>
    </row>
    <row r="152" spans="1:9" ht="15" thickBot="1">
      <c r="A152" s="3">
        <v>1829521</v>
      </c>
      <c r="B152" s="5">
        <v>43185</v>
      </c>
      <c r="C152" s="4">
        <v>133</v>
      </c>
      <c r="D152" s="4">
        <v>302</v>
      </c>
      <c r="E152" s="4">
        <v>233</v>
      </c>
      <c r="F152" s="4">
        <v>53</v>
      </c>
      <c r="G152" s="15" t="s">
        <v>9</v>
      </c>
      <c r="H152" s="22">
        <f>E152-'февраль 2018'!E152</f>
        <v>0</v>
      </c>
      <c r="I152" s="23">
        <f>F152-'февраль 2018'!F152</f>
        <v>0</v>
      </c>
    </row>
    <row r="153" spans="1:9" ht="15" thickBot="1">
      <c r="A153" s="3">
        <v>1853926</v>
      </c>
      <c r="B153" s="5">
        <v>43185</v>
      </c>
      <c r="C153" s="4">
        <v>134</v>
      </c>
      <c r="D153" s="4">
        <v>49</v>
      </c>
      <c r="E153" s="4">
        <v>36</v>
      </c>
      <c r="F153" s="4">
        <v>12</v>
      </c>
      <c r="G153" s="15" t="s">
        <v>9</v>
      </c>
      <c r="H153" s="22">
        <f>E153-'февраль 2018'!E153</f>
        <v>0</v>
      </c>
      <c r="I153" s="23">
        <f>F153-'февраль 2018'!F153</f>
        <v>0</v>
      </c>
    </row>
    <row r="154" spans="1:9" ht="15" thickBot="1">
      <c r="A154" s="3">
        <v>1897133</v>
      </c>
      <c r="B154" s="5">
        <v>43185</v>
      </c>
      <c r="C154" s="4">
        <v>135</v>
      </c>
      <c r="D154" s="4">
        <v>1274</v>
      </c>
      <c r="E154" s="4">
        <v>845</v>
      </c>
      <c r="F154" s="4">
        <v>307</v>
      </c>
      <c r="G154" s="15" t="s">
        <v>9</v>
      </c>
      <c r="H154" s="22">
        <f>E154-'февраль 2018'!E154</f>
        <v>0</v>
      </c>
      <c r="I154" s="23">
        <f>F154-'февраль 2018'!F154</f>
        <v>0</v>
      </c>
    </row>
    <row r="155" spans="1:9" ht="15" thickBot="1">
      <c r="A155" s="3">
        <v>1844030</v>
      </c>
      <c r="B155" s="5">
        <v>43185</v>
      </c>
      <c r="C155" s="4">
        <v>136</v>
      </c>
      <c r="D155" s="4">
        <v>8153</v>
      </c>
      <c r="E155" s="4">
        <v>5121</v>
      </c>
      <c r="F155" s="4">
        <v>2670</v>
      </c>
      <c r="G155" s="15" t="s">
        <v>9</v>
      </c>
      <c r="H155" s="22">
        <f>E155-'февраль 2018'!E155</f>
        <v>0</v>
      </c>
      <c r="I155" s="23">
        <f>F155-'февраль 2018'!F155</f>
        <v>0</v>
      </c>
    </row>
    <row r="156" spans="1:9" ht="15" thickBot="1">
      <c r="A156" s="3">
        <v>1851816</v>
      </c>
      <c r="B156" s="5">
        <v>43185</v>
      </c>
      <c r="C156" s="4">
        <v>137</v>
      </c>
      <c r="D156" s="4">
        <v>5338</v>
      </c>
      <c r="E156" s="4">
        <v>2470</v>
      </c>
      <c r="F156" s="4">
        <v>2864</v>
      </c>
      <c r="G156" s="15" t="s">
        <v>9</v>
      </c>
      <c r="H156" s="22">
        <f>E156-'февраль 2018'!E156</f>
        <v>0</v>
      </c>
      <c r="I156" s="23">
        <f>F156-'февраль 2018'!F156</f>
        <v>0</v>
      </c>
    </row>
    <row r="157" spans="1:9" ht="15" thickBot="1">
      <c r="A157" s="3">
        <v>1896619</v>
      </c>
      <c r="B157" s="5">
        <v>43185</v>
      </c>
      <c r="C157" s="4">
        <v>138</v>
      </c>
      <c r="D157" s="4">
        <v>1992</v>
      </c>
      <c r="E157" s="4">
        <v>1245</v>
      </c>
      <c r="F157" s="4">
        <v>721</v>
      </c>
      <c r="G157" s="15" t="s">
        <v>9</v>
      </c>
      <c r="H157" s="22">
        <f>E157-'февраль 2018'!E157</f>
        <v>0</v>
      </c>
      <c r="I157" s="23">
        <f>F157-'февраль 2018'!F157</f>
        <v>0</v>
      </c>
    </row>
    <row r="158" spans="1:9" ht="15" thickBot="1">
      <c r="A158" s="3">
        <v>1897179</v>
      </c>
      <c r="B158" s="5">
        <v>43185</v>
      </c>
      <c r="C158" s="4">
        <v>139</v>
      </c>
      <c r="D158" s="4">
        <v>2829</v>
      </c>
      <c r="E158" s="4">
        <v>1762</v>
      </c>
      <c r="F158" s="4">
        <v>738</v>
      </c>
      <c r="G158" s="15" t="s">
        <v>9</v>
      </c>
      <c r="H158" s="22">
        <f>E158-'февраль 2018'!E158</f>
        <v>0</v>
      </c>
      <c r="I158" s="23">
        <f>F158-'февраль 2018'!F158</f>
        <v>0</v>
      </c>
    </row>
    <row r="159" spans="1:9" ht="15" thickBot="1">
      <c r="A159" s="3">
        <v>1739235</v>
      </c>
      <c r="B159" s="5">
        <v>43185</v>
      </c>
      <c r="C159" s="4">
        <v>140</v>
      </c>
      <c r="D159" s="4">
        <v>30085</v>
      </c>
      <c r="E159" s="4">
        <v>13125</v>
      </c>
      <c r="F159" s="4">
        <v>16258</v>
      </c>
      <c r="G159" s="15" t="s">
        <v>9</v>
      </c>
      <c r="H159" s="22">
        <f>E159-'февраль 2018'!E159</f>
        <v>107</v>
      </c>
      <c r="I159" s="23">
        <f>F159-'февраль 2018'!F159</f>
        <v>161</v>
      </c>
    </row>
    <row r="160" spans="1:9" ht="15" thickBot="1">
      <c r="A160" s="3">
        <v>1899119</v>
      </c>
      <c r="B160" s="5">
        <v>43185</v>
      </c>
      <c r="C160" s="4" t="s">
        <v>26</v>
      </c>
      <c r="D160" s="4">
        <v>10020</v>
      </c>
      <c r="E160" s="4">
        <v>6565</v>
      </c>
      <c r="F160" s="4">
        <v>3228</v>
      </c>
      <c r="G160" s="15" t="s">
        <v>9</v>
      </c>
      <c r="H160" s="22">
        <f>E160-'февраль 2018'!E160</f>
        <v>249</v>
      </c>
      <c r="I160" s="23">
        <f>F160-'февраль 2018'!F160</f>
        <v>140</v>
      </c>
    </row>
    <row r="161" spans="1:9" ht="15" thickBot="1">
      <c r="A161" s="3">
        <v>1896362</v>
      </c>
      <c r="B161" s="5">
        <v>43185</v>
      </c>
      <c r="C161" s="4">
        <v>141</v>
      </c>
      <c r="D161" s="4">
        <v>7971</v>
      </c>
      <c r="E161" s="4">
        <v>5189</v>
      </c>
      <c r="F161" s="4">
        <v>2713</v>
      </c>
      <c r="G161" s="15" t="s">
        <v>9</v>
      </c>
      <c r="H161" s="22">
        <f>E161-'февраль 2018'!E161</f>
        <v>1</v>
      </c>
      <c r="I161" s="23">
        <f>F161-'февраль 2018'!F161</f>
        <v>0</v>
      </c>
    </row>
    <row r="162" spans="1:9" ht="15" thickBot="1">
      <c r="A162" s="3">
        <v>1893444</v>
      </c>
      <c r="B162" s="5">
        <v>43185</v>
      </c>
      <c r="C162" s="4">
        <v>142</v>
      </c>
      <c r="D162" s="4">
        <v>12242</v>
      </c>
      <c r="E162" s="4">
        <v>7610</v>
      </c>
      <c r="F162" s="4">
        <v>3610</v>
      </c>
      <c r="G162" s="15" t="s">
        <v>9</v>
      </c>
      <c r="H162" s="22">
        <f>E162-'февраль 2018'!E162</f>
        <v>0</v>
      </c>
      <c r="I162" s="23">
        <f>F162-'февраль 2018'!F162</f>
        <v>0</v>
      </c>
    </row>
    <row r="163" spans="1:9" ht="15" thickBot="1">
      <c r="A163" s="3">
        <v>1900250</v>
      </c>
      <c r="B163" s="5">
        <v>43185</v>
      </c>
      <c r="C163" s="4">
        <v>143</v>
      </c>
      <c r="D163" s="4">
        <v>3887</v>
      </c>
      <c r="E163" s="4">
        <v>1909</v>
      </c>
      <c r="F163" s="4">
        <v>1251</v>
      </c>
      <c r="G163" s="15" t="s">
        <v>9</v>
      </c>
      <c r="H163" s="22">
        <f>E163-'февраль 2018'!E163</f>
        <v>0</v>
      </c>
      <c r="I163" s="23">
        <f>F163-'февраль 2018'!F163</f>
        <v>0</v>
      </c>
    </row>
    <row r="164" spans="1:9" ht="15" thickBot="1">
      <c r="A164" s="3">
        <v>1770770</v>
      </c>
      <c r="B164" s="5">
        <v>43185</v>
      </c>
      <c r="C164" s="4">
        <v>144</v>
      </c>
      <c r="D164" s="4">
        <v>1038</v>
      </c>
      <c r="E164" s="4">
        <v>681</v>
      </c>
      <c r="F164" s="4">
        <v>357</v>
      </c>
      <c r="G164" s="15" t="s">
        <v>9</v>
      </c>
      <c r="H164" s="22">
        <f>E164-'февраль 2018'!E164</f>
        <v>0</v>
      </c>
      <c r="I164" s="23">
        <f>F164-'февраль 2018'!F164</f>
        <v>0</v>
      </c>
    </row>
    <row r="165" spans="1:9" ht="15" thickBot="1">
      <c r="A165" s="3">
        <v>1740112</v>
      </c>
      <c r="B165" s="5">
        <v>43185</v>
      </c>
      <c r="C165" s="4">
        <v>145</v>
      </c>
      <c r="D165" s="4">
        <v>3711</v>
      </c>
      <c r="E165" s="4">
        <v>2558</v>
      </c>
      <c r="F165" s="4">
        <v>775</v>
      </c>
      <c r="G165" s="15" t="s">
        <v>9</v>
      </c>
      <c r="H165" s="22">
        <f>E165-'февраль 2018'!E165</f>
        <v>0</v>
      </c>
      <c r="I165" s="23">
        <f>F165-'февраль 2018'!F165</f>
        <v>0</v>
      </c>
    </row>
    <row r="166" spans="1:9" ht="15" thickBot="1">
      <c r="A166" s="3">
        <v>1899173</v>
      </c>
      <c r="B166" s="5">
        <v>43185</v>
      </c>
      <c r="C166" s="4">
        <v>146</v>
      </c>
      <c r="D166" s="4">
        <v>7794</v>
      </c>
      <c r="E166" s="4">
        <v>4639</v>
      </c>
      <c r="F166" s="4">
        <v>1943</v>
      </c>
      <c r="G166" s="15" t="s">
        <v>9</v>
      </c>
      <c r="H166" s="22">
        <f>E166-'февраль 2018'!E166</f>
        <v>0</v>
      </c>
      <c r="I166" s="23">
        <f>F166-'февраль 2018'!F166</f>
        <v>0</v>
      </c>
    </row>
    <row r="167" spans="1:9" ht="15" thickBot="1">
      <c r="A167" s="3">
        <v>1898859</v>
      </c>
      <c r="B167" s="5">
        <v>43185</v>
      </c>
      <c r="C167" s="4" t="s">
        <v>27</v>
      </c>
      <c r="D167" s="4">
        <v>11524</v>
      </c>
      <c r="E167" s="4">
        <v>7758</v>
      </c>
      <c r="F167" s="4">
        <v>3432</v>
      </c>
      <c r="G167" s="15" t="s">
        <v>9</v>
      </c>
      <c r="H167" s="22">
        <f>E167-'февраль 2018'!E167</f>
        <v>0</v>
      </c>
      <c r="I167" s="23">
        <f>F167-'февраль 2018'!F167</f>
        <v>0</v>
      </c>
    </row>
    <row r="168" spans="1:9" ht="27" thickBot="1">
      <c r="A168" s="3">
        <v>1852606</v>
      </c>
      <c r="B168" s="5">
        <v>43185</v>
      </c>
      <c r="C168" s="4" t="s">
        <v>28</v>
      </c>
      <c r="D168" s="4">
        <v>19272</v>
      </c>
      <c r="E168" s="4">
        <v>12688</v>
      </c>
      <c r="F168" s="4">
        <v>6576</v>
      </c>
      <c r="G168" s="15" t="s">
        <v>9</v>
      </c>
      <c r="H168" s="22">
        <f>E168-'февраль 2018'!E168</f>
        <v>406</v>
      </c>
      <c r="I168" s="23">
        <f>F168-'февраль 2018'!F168</f>
        <v>223</v>
      </c>
    </row>
    <row r="169" spans="1:9" ht="15" thickBot="1">
      <c r="A169" s="3">
        <v>1844503</v>
      </c>
      <c r="B169" s="5">
        <v>43185</v>
      </c>
      <c r="C169" s="4">
        <v>148</v>
      </c>
      <c r="D169" s="4">
        <v>7960</v>
      </c>
      <c r="E169" s="4">
        <v>6223</v>
      </c>
      <c r="F169" s="4">
        <v>1721</v>
      </c>
      <c r="G169" s="15" t="s">
        <v>9</v>
      </c>
      <c r="H169" s="22">
        <f>E169-'февраль 2018'!E169</f>
        <v>0</v>
      </c>
      <c r="I169" s="23">
        <f>F169-'февраль 2018'!F169</f>
        <v>0</v>
      </c>
    </row>
    <row r="170" spans="1:9" ht="15" thickBot="1">
      <c r="A170" s="6">
        <v>1894449</v>
      </c>
      <c r="B170" s="7">
        <v>43185</v>
      </c>
      <c r="C170" s="8">
        <v>149</v>
      </c>
      <c r="D170" s="8">
        <v>1013</v>
      </c>
      <c r="E170" s="8">
        <v>719</v>
      </c>
      <c r="F170" s="8">
        <v>231</v>
      </c>
      <c r="G170" s="16" t="s">
        <v>9</v>
      </c>
      <c r="H170" s="22">
        <f>E170-'февраль 2018'!E170</f>
        <v>0</v>
      </c>
      <c r="I170" s="23">
        <f>F170-'февраль 2018'!F170</f>
        <v>0</v>
      </c>
    </row>
    <row r="171" spans="1:9" ht="15" thickBot="1">
      <c r="A171" s="3">
        <v>1897134</v>
      </c>
      <c r="B171" s="5">
        <v>43185</v>
      </c>
      <c r="C171" s="4">
        <v>150</v>
      </c>
      <c r="D171" s="4">
        <v>4162</v>
      </c>
      <c r="E171" s="4">
        <v>3114</v>
      </c>
      <c r="F171" s="4">
        <v>959</v>
      </c>
      <c r="G171" s="15" t="s">
        <v>9</v>
      </c>
      <c r="H171" s="22">
        <f>E171-'февраль 2018'!E171</f>
        <v>0</v>
      </c>
      <c r="I171" s="23">
        <f>F171-'февраль 2018'!F171</f>
        <v>0</v>
      </c>
    </row>
    <row r="172" spans="1:9" ht="15" thickBot="1">
      <c r="A172" s="3">
        <v>1899097</v>
      </c>
      <c r="B172" s="5">
        <v>43185</v>
      </c>
      <c r="C172" s="4">
        <v>151</v>
      </c>
      <c r="D172" s="4">
        <v>3715</v>
      </c>
      <c r="E172" s="4">
        <v>2411</v>
      </c>
      <c r="F172" s="4">
        <v>976</v>
      </c>
      <c r="G172" s="15" t="s">
        <v>9</v>
      </c>
      <c r="H172" s="22">
        <f>E172-'февраль 2018'!E172</f>
        <v>0</v>
      </c>
      <c r="I172" s="23">
        <f>F172-'февраль 2018'!F172</f>
        <v>0</v>
      </c>
    </row>
    <row r="173" spans="1:9" ht="15" thickBot="1">
      <c r="A173" s="3">
        <v>1853571</v>
      </c>
      <c r="B173" s="5">
        <v>43185</v>
      </c>
      <c r="C173" s="4">
        <v>152</v>
      </c>
      <c r="D173" s="4">
        <v>20414</v>
      </c>
      <c r="E173" s="4">
        <v>13411</v>
      </c>
      <c r="F173" s="4">
        <v>4755</v>
      </c>
      <c r="G173" s="15" t="s">
        <v>9</v>
      </c>
      <c r="H173" s="22">
        <f>E173-'февраль 2018'!E173</f>
        <v>0</v>
      </c>
      <c r="I173" s="23">
        <f>F173-'февраль 2018'!F173</f>
        <v>0</v>
      </c>
    </row>
    <row r="174" spans="1:9" ht="15" thickBot="1">
      <c r="A174" s="3">
        <v>1741005</v>
      </c>
      <c r="B174" s="5">
        <v>43185</v>
      </c>
      <c r="C174" s="4">
        <v>153</v>
      </c>
      <c r="D174" s="4">
        <v>50012</v>
      </c>
      <c r="E174" s="4">
        <v>26911</v>
      </c>
      <c r="F174" s="4">
        <v>16217</v>
      </c>
      <c r="G174" s="15" t="s">
        <v>9</v>
      </c>
      <c r="H174" s="22">
        <f>E174-'февраль 2018'!E174</f>
        <v>0</v>
      </c>
      <c r="I174" s="23">
        <f>F174-'февраль 2018'!F174</f>
        <v>0</v>
      </c>
    </row>
    <row r="175" spans="1:9" ht="15" thickBot="1">
      <c r="A175" s="3">
        <v>1897507</v>
      </c>
      <c r="B175" s="5">
        <v>43185</v>
      </c>
      <c r="C175" s="4">
        <v>154</v>
      </c>
      <c r="D175" s="4">
        <v>9577</v>
      </c>
      <c r="E175" s="4">
        <v>6394</v>
      </c>
      <c r="F175" s="4">
        <v>3179</v>
      </c>
      <c r="G175" s="15" t="s">
        <v>9</v>
      </c>
      <c r="H175" s="22">
        <f>E175-'февраль 2018'!E175</f>
        <v>0</v>
      </c>
      <c r="I175" s="23">
        <f>F175-'февраль 2018'!F175</f>
        <v>0</v>
      </c>
    </row>
    <row r="176" spans="1:9" ht="15" thickBot="1">
      <c r="A176" s="3">
        <v>1892309</v>
      </c>
      <c r="B176" s="5">
        <v>43185</v>
      </c>
      <c r="C176" s="4">
        <v>155</v>
      </c>
      <c r="D176" s="4">
        <v>2849</v>
      </c>
      <c r="E176" s="4">
        <v>2245</v>
      </c>
      <c r="F176" s="4">
        <v>545</v>
      </c>
      <c r="G176" s="15" t="s">
        <v>9</v>
      </c>
      <c r="H176" s="22">
        <f>E176-'февраль 2018'!E176</f>
        <v>0</v>
      </c>
      <c r="I176" s="23">
        <f>F176-'февраль 2018'!F176</f>
        <v>0</v>
      </c>
    </row>
    <row r="177" spans="1:9" ht="15" thickBot="1">
      <c r="A177" s="3">
        <v>1899011</v>
      </c>
      <c r="B177" s="5">
        <v>43185</v>
      </c>
      <c r="C177" s="4">
        <v>156</v>
      </c>
      <c r="D177" s="4">
        <v>16099</v>
      </c>
      <c r="E177" s="4">
        <v>11300</v>
      </c>
      <c r="F177" s="4">
        <v>4253</v>
      </c>
      <c r="G177" s="15" t="s">
        <v>9</v>
      </c>
      <c r="H177" s="22">
        <f>E177-'февраль 2018'!E177</f>
        <v>7</v>
      </c>
      <c r="I177" s="23">
        <f>F177-'февраль 2018'!F177</f>
        <v>1</v>
      </c>
    </row>
    <row r="178" spans="1:9" ht="15" thickBot="1">
      <c r="A178" s="3">
        <v>1898974</v>
      </c>
      <c r="B178" s="5">
        <v>43185</v>
      </c>
      <c r="C178" s="4">
        <v>157</v>
      </c>
      <c r="D178" s="4">
        <v>8319</v>
      </c>
      <c r="E178" s="4">
        <v>3049</v>
      </c>
      <c r="F178" s="4">
        <v>2295</v>
      </c>
      <c r="G178" s="15" t="s">
        <v>9</v>
      </c>
      <c r="H178" s="22">
        <f>E178-'февраль 2018'!E178</f>
        <v>0</v>
      </c>
      <c r="I178" s="23">
        <f>F178-'февраль 2018'!F178</f>
        <v>0</v>
      </c>
    </row>
    <row r="179" spans="1:9" ht="15" thickBot="1">
      <c r="A179" s="3">
        <v>1899285</v>
      </c>
      <c r="B179" s="5">
        <v>43185</v>
      </c>
      <c r="C179" s="4">
        <v>158</v>
      </c>
      <c r="D179" s="4">
        <v>6018</v>
      </c>
      <c r="E179" s="4">
        <v>4389</v>
      </c>
      <c r="F179" s="4">
        <v>1546</v>
      </c>
      <c r="G179" s="15" t="s">
        <v>9</v>
      </c>
      <c r="H179" s="22">
        <f>E179-'февраль 2018'!E179</f>
        <v>0</v>
      </c>
      <c r="I179" s="23">
        <f>F179-'февраль 2018'!F179</f>
        <v>0</v>
      </c>
    </row>
    <row r="180" spans="1:9" ht="15" thickBot="1">
      <c r="A180" s="3">
        <v>1898973</v>
      </c>
      <c r="B180" s="5">
        <v>43185</v>
      </c>
      <c r="C180" s="4">
        <v>159</v>
      </c>
      <c r="D180" s="4">
        <v>9845</v>
      </c>
      <c r="E180" s="4">
        <v>6886</v>
      </c>
      <c r="F180" s="4">
        <v>1989</v>
      </c>
      <c r="G180" s="15" t="s">
        <v>9</v>
      </c>
      <c r="H180" s="22">
        <f>E180-'февраль 2018'!E180</f>
        <v>0</v>
      </c>
      <c r="I180" s="23">
        <f>F180-'февраль 2018'!F180</f>
        <v>0</v>
      </c>
    </row>
    <row r="181" spans="1:9" ht="15" thickBot="1">
      <c r="A181" s="3">
        <v>1851675</v>
      </c>
      <c r="B181" s="5">
        <v>43185</v>
      </c>
      <c r="C181" s="4">
        <v>160</v>
      </c>
      <c r="D181" s="4">
        <v>40755</v>
      </c>
      <c r="E181" s="4">
        <v>26374</v>
      </c>
      <c r="F181" s="4">
        <v>13163</v>
      </c>
      <c r="G181" s="15" t="s">
        <v>9</v>
      </c>
      <c r="H181" s="22">
        <f>E181-'февраль 2018'!E181</f>
        <v>587</v>
      </c>
      <c r="I181" s="23">
        <f>F181-'февраль 2018'!F181</f>
        <v>204</v>
      </c>
    </row>
    <row r="182" spans="1:9" ht="15" thickBot="1">
      <c r="A182" s="3">
        <v>1899396</v>
      </c>
      <c r="B182" s="5">
        <v>43185</v>
      </c>
      <c r="C182" s="4">
        <v>161</v>
      </c>
      <c r="D182" s="4">
        <v>19402</v>
      </c>
      <c r="E182" s="4">
        <v>11857</v>
      </c>
      <c r="F182" s="4">
        <v>6871</v>
      </c>
      <c r="G182" s="15" t="s">
        <v>9</v>
      </c>
      <c r="H182" s="22">
        <f>E182-'февраль 2018'!E182</f>
        <v>498</v>
      </c>
      <c r="I182" s="23">
        <f>F182-'февраль 2018'!F182</f>
        <v>278</v>
      </c>
    </row>
    <row r="183" spans="1:9" ht="15" thickBot="1">
      <c r="A183" s="3">
        <v>1892485</v>
      </c>
      <c r="B183" s="5">
        <v>43185</v>
      </c>
      <c r="C183" s="4">
        <v>162</v>
      </c>
      <c r="D183" s="4">
        <v>4</v>
      </c>
      <c r="E183" s="4">
        <v>2</v>
      </c>
      <c r="F183" s="4">
        <v>0</v>
      </c>
      <c r="G183" s="15" t="s">
        <v>9</v>
      </c>
      <c r="H183" s="22">
        <f>E183-'февраль 2018'!E183</f>
        <v>0</v>
      </c>
      <c r="I183" s="23">
        <f>F183-'февраль 2018'!F183</f>
        <v>0</v>
      </c>
    </row>
    <row r="184" spans="1:9" ht="15" thickBot="1">
      <c r="A184" s="3">
        <v>1844150</v>
      </c>
      <c r="B184" s="5">
        <v>43185</v>
      </c>
      <c r="C184" s="4">
        <v>163</v>
      </c>
      <c r="D184" s="4">
        <v>7390</v>
      </c>
      <c r="E184" s="4">
        <v>4481</v>
      </c>
      <c r="F184" s="4">
        <v>2897</v>
      </c>
      <c r="G184" s="15" t="s">
        <v>9</v>
      </c>
      <c r="H184" s="22">
        <f>E184-'февраль 2018'!E184</f>
        <v>0</v>
      </c>
      <c r="I184" s="23">
        <f>F184-'февраль 2018'!F184</f>
        <v>0</v>
      </c>
    </row>
    <row r="185" spans="1:9" ht="15" thickBot="1">
      <c r="A185" s="3">
        <v>1847550</v>
      </c>
      <c r="B185" s="5">
        <v>43185</v>
      </c>
      <c r="C185" s="4">
        <v>164</v>
      </c>
      <c r="D185" s="4">
        <v>8601</v>
      </c>
      <c r="E185" s="4">
        <v>4993</v>
      </c>
      <c r="F185" s="4">
        <v>3341</v>
      </c>
      <c r="G185" s="15" t="s">
        <v>9</v>
      </c>
      <c r="H185" s="22">
        <f>E185-'февраль 2018'!E185</f>
        <v>1</v>
      </c>
      <c r="I185" s="23">
        <f>F185-'февраль 2018'!F185</f>
        <v>0</v>
      </c>
    </row>
    <row r="186" spans="1:9" ht="15" thickBot="1">
      <c r="A186" s="3">
        <v>1895259</v>
      </c>
      <c r="B186" s="5">
        <v>43185</v>
      </c>
      <c r="C186" s="4">
        <v>165</v>
      </c>
      <c r="D186" s="4">
        <v>6434</v>
      </c>
      <c r="E186" s="4">
        <v>3736</v>
      </c>
      <c r="F186" s="4">
        <v>2678</v>
      </c>
      <c r="G186" s="15" t="s">
        <v>9</v>
      </c>
      <c r="H186" s="22">
        <f>E186-'февраль 2018'!E186</f>
        <v>128</v>
      </c>
      <c r="I186" s="23">
        <f>F186-'февраль 2018'!F186</f>
        <v>70</v>
      </c>
    </row>
    <row r="187" spans="1:9" ht="15" thickBot="1">
      <c r="A187" s="3">
        <v>1895492</v>
      </c>
      <c r="B187" s="5">
        <v>43185</v>
      </c>
      <c r="C187" s="4">
        <v>166</v>
      </c>
      <c r="D187" s="4">
        <v>3477</v>
      </c>
      <c r="E187" s="4">
        <v>2399</v>
      </c>
      <c r="F187" s="4">
        <v>969</v>
      </c>
      <c r="G187" s="15" t="s">
        <v>9</v>
      </c>
      <c r="H187" s="22">
        <f>E187-'февраль 2018'!E187</f>
        <v>0</v>
      </c>
      <c r="I187" s="23">
        <f>F187-'февраль 2018'!F187</f>
        <v>0</v>
      </c>
    </row>
    <row r="188" spans="1:9" ht="15" thickBot="1">
      <c r="A188" s="3">
        <v>1899219</v>
      </c>
      <c r="B188" s="5">
        <v>43185</v>
      </c>
      <c r="C188" s="4" t="s">
        <v>29</v>
      </c>
      <c r="D188" s="4">
        <v>5072</v>
      </c>
      <c r="E188" s="4">
        <v>2849</v>
      </c>
      <c r="F188" s="4">
        <v>1843</v>
      </c>
      <c r="G188" s="15" t="s">
        <v>9</v>
      </c>
      <c r="H188" s="22">
        <f>E188-'февраль 2018'!E188</f>
        <v>0</v>
      </c>
      <c r="I188" s="23">
        <f>F188-'февраль 2018'!F188</f>
        <v>0</v>
      </c>
    </row>
    <row r="189" spans="1:9" ht="15" thickBot="1">
      <c r="A189" s="3">
        <v>1706423</v>
      </c>
      <c r="B189" s="5">
        <v>43185</v>
      </c>
      <c r="C189" s="4">
        <v>167</v>
      </c>
      <c r="D189" s="4">
        <v>4337</v>
      </c>
      <c r="E189" s="4">
        <v>3228</v>
      </c>
      <c r="F189" s="4">
        <v>1056</v>
      </c>
      <c r="G189" s="15" t="s">
        <v>9</v>
      </c>
      <c r="H189" s="22">
        <f>E189-'февраль 2018'!E189</f>
        <v>0</v>
      </c>
      <c r="I189" s="23">
        <f>F189-'февраль 2018'!F189</f>
        <v>0</v>
      </c>
    </row>
    <row r="190" spans="1:9" ht="15" thickBot="1">
      <c r="A190" s="3">
        <v>1897839</v>
      </c>
      <c r="B190" s="5">
        <v>43185</v>
      </c>
      <c r="C190" s="4">
        <v>168</v>
      </c>
      <c r="D190" s="4">
        <v>5029</v>
      </c>
      <c r="E190" s="4">
        <v>3147</v>
      </c>
      <c r="F190" s="4">
        <v>1073</v>
      </c>
      <c r="G190" s="15" t="s">
        <v>9</v>
      </c>
      <c r="H190" s="22">
        <f>E190-'февраль 2018'!E190</f>
        <v>0</v>
      </c>
      <c r="I190" s="23">
        <f>F190-'февраль 2018'!F190</f>
        <v>0</v>
      </c>
    </row>
    <row r="191" spans="1:9" ht="15" thickBot="1">
      <c r="A191" s="3">
        <v>1897681</v>
      </c>
      <c r="B191" s="5">
        <v>43185</v>
      </c>
      <c r="C191" s="4">
        <v>169</v>
      </c>
      <c r="D191" s="4">
        <v>2296</v>
      </c>
      <c r="E191" s="4">
        <v>1251</v>
      </c>
      <c r="F191" s="4">
        <v>936</v>
      </c>
      <c r="G191" s="15" t="s">
        <v>9</v>
      </c>
      <c r="H191" s="22">
        <f>E191-'февраль 2018'!E191</f>
        <v>0</v>
      </c>
      <c r="I191" s="23">
        <f>F191-'февраль 2018'!F191</f>
        <v>0</v>
      </c>
    </row>
    <row r="192" spans="1:9" ht="15" thickBot="1">
      <c r="A192" s="3">
        <v>1771061</v>
      </c>
      <c r="B192" s="5">
        <v>43185</v>
      </c>
      <c r="C192" s="4">
        <v>170</v>
      </c>
      <c r="D192" s="4">
        <v>6390</v>
      </c>
      <c r="E192" s="4">
        <v>3722</v>
      </c>
      <c r="F192" s="4">
        <v>1067</v>
      </c>
      <c r="G192" s="15" t="s">
        <v>9</v>
      </c>
      <c r="H192" s="22">
        <f>E192-'февраль 2018'!E192</f>
        <v>0</v>
      </c>
      <c r="I192" s="23">
        <f>F192-'февраль 2018'!F192</f>
        <v>0</v>
      </c>
    </row>
    <row r="193" spans="1:9" ht="15" thickBot="1">
      <c r="A193" s="3">
        <v>1896588</v>
      </c>
      <c r="B193" s="5">
        <v>43185</v>
      </c>
      <c r="C193" s="4">
        <v>171</v>
      </c>
      <c r="D193" s="4">
        <v>3939</v>
      </c>
      <c r="E193" s="4">
        <v>2451</v>
      </c>
      <c r="F193" s="4">
        <v>1394</v>
      </c>
      <c r="G193" s="15" t="s">
        <v>9</v>
      </c>
      <c r="H193" s="22">
        <f>E193-'февраль 2018'!E193</f>
        <v>0</v>
      </c>
      <c r="I193" s="23">
        <f>F193-'февраль 2018'!F193</f>
        <v>0</v>
      </c>
    </row>
    <row r="194" spans="1:9" ht="15" thickBot="1">
      <c r="A194" s="3">
        <v>1896729</v>
      </c>
      <c r="B194" s="5">
        <v>43185</v>
      </c>
      <c r="C194" s="4">
        <v>172</v>
      </c>
      <c r="D194" s="4">
        <v>11637</v>
      </c>
      <c r="E194" s="4">
        <v>7487</v>
      </c>
      <c r="F194" s="4">
        <v>3944</v>
      </c>
      <c r="G194" s="15" t="s">
        <v>9</v>
      </c>
      <c r="H194" s="22">
        <f>E194-'февраль 2018'!E194</f>
        <v>1</v>
      </c>
      <c r="I194" s="23">
        <f>F194-'февраль 2018'!F194</f>
        <v>0</v>
      </c>
    </row>
    <row r="195" spans="1:9" ht="15" thickBot="1">
      <c r="A195" s="3">
        <v>1826974</v>
      </c>
      <c r="B195" s="5">
        <v>43185</v>
      </c>
      <c r="C195" s="4">
        <v>173</v>
      </c>
      <c r="D195" s="4">
        <v>4630</v>
      </c>
      <c r="E195" s="4">
        <v>3015</v>
      </c>
      <c r="F195" s="4">
        <v>1040</v>
      </c>
      <c r="G195" s="15" t="s">
        <v>9</v>
      </c>
      <c r="H195" s="22">
        <f>E195-'февраль 2018'!E195</f>
        <v>0</v>
      </c>
      <c r="I195" s="23">
        <f>F195-'февраль 2018'!F195</f>
        <v>0</v>
      </c>
    </row>
    <row r="196" spans="1:9" ht="15" thickBot="1">
      <c r="A196" s="3">
        <v>1887627</v>
      </c>
      <c r="B196" s="5">
        <v>43185</v>
      </c>
      <c r="C196" s="4">
        <v>174</v>
      </c>
      <c r="D196" s="4">
        <v>18498</v>
      </c>
      <c r="E196" s="4">
        <v>11755</v>
      </c>
      <c r="F196" s="4">
        <v>6047</v>
      </c>
      <c r="G196" s="15" t="s">
        <v>9</v>
      </c>
      <c r="H196" s="22">
        <f>E196-'февраль 2018'!E196</f>
        <v>3</v>
      </c>
      <c r="I196" s="23">
        <f>F196-'февраль 2018'!F196</f>
        <v>1</v>
      </c>
    </row>
    <row r="197" spans="1:9" ht="15" thickBot="1">
      <c r="A197" s="3">
        <v>1853779</v>
      </c>
      <c r="B197" s="5">
        <v>43185</v>
      </c>
      <c r="C197" s="4">
        <v>175</v>
      </c>
      <c r="D197" s="4">
        <v>9943</v>
      </c>
      <c r="E197" s="4">
        <v>5783</v>
      </c>
      <c r="F197" s="4">
        <v>1752</v>
      </c>
      <c r="G197" s="15" t="s">
        <v>9</v>
      </c>
      <c r="H197" s="22">
        <f>E197-'февраль 2018'!E197</f>
        <v>80</v>
      </c>
      <c r="I197" s="23">
        <f>F197-'февраль 2018'!F197</f>
        <v>21</v>
      </c>
    </row>
    <row r="198" spans="1:9" ht="15" thickBot="1">
      <c r="A198" s="3">
        <v>1893362</v>
      </c>
      <c r="B198" s="5">
        <v>43185</v>
      </c>
      <c r="C198" s="4" t="s">
        <v>30</v>
      </c>
      <c r="D198" s="4">
        <v>23639</v>
      </c>
      <c r="E198" s="4">
        <v>15061</v>
      </c>
      <c r="F198" s="4">
        <v>7675</v>
      </c>
      <c r="G198" s="15" t="s">
        <v>9</v>
      </c>
      <c r="H198" s="22">
        <f>E198-'февраль 2018'!E198</f>
        <v>211</v>
      </c>
      <c r="I198" s="23">
        <f>F198-'февраль 2018'!F198</f>
        <v>139</v>
      </c>
    </row>
    <row r="199" spans="1:9" ht="15" thickBot="1">
      <c r="A199" s="3">
        <v>1852677</v>
      </c>
      <c r="B199" s="5">
        <v>43185</v>
      </c>
      <c r="C199" s="4">
        <v>176</v>
      </c>
      <c r="D199" s="4">
        <v>8467</v>
      </c>
      <c r="E199" s="4">
        <v>5641</v>
      </c>
      <c r="F199" s="4">
        <v>2758</v>
      </c>
      <c r="G199" s="15" t="s">
        <v>9</v>
      </c>
      <c r="H199" s="22">
        <f>E199-'февраль 2018'!E199</f>
        <v>0</v>
      </c>
      <c r="I199" s="23">
        <f>F199-'февраль 2018'!F199</f>
        <v>0</v>
      </c>
    </row>
    <row r="200" spans="1:9" ht="15" thickBot="1">
      <c r="A200" s="3">
        <v>1897108</v>
      </c>
      <c r="B200" s="5">
        <v>43185</v>
      </c>
      <c r="C200" s="4">
        <v>177</v>
      </c>
      <c r="D200" s="4">
        <v>46074</v>
      </c>
      <c r="E200" s="4">
        <v>29796</v>
      </c>
      <c r="F200" s="4">
        <v>16008</v>
      </c>
      <c r="G200" s="15" t="s">
        <v>9</v>
      </c>
      <c r="H200" s="22">
        <f>E200-'февраль 2018'!E200</f>
        <v>183</v>
      </c>
      <c r="I200" s="23">
        <f>F200-'февраль 2018'!F200</f>
        <v>118</v>
      </c>
    </row>
    <row r="201" spans="1:9" ht="15" thickBot="1">
      <c r="A201" s="3">
        <v>2824353</v>
      </c>
      <c r="B201" s="5">
        <v>43185</v>
      </c>
      <c r="C201" s="4">
        <v>178</v>
      </c>
      <c r="D201" s="4">
        <v>244</v>
      </c>
      <c r="E201" s="4">
        <v>5</v>
      </c>
      <c r="F201" s="4">
        <v>0</v>
      </c>
      <c r="G201" s="15" t="s">
        <v>9</v>
      </c>
      <c r="H201" s="22">
        <f>E201-'февраль 2018'!E201</f>
        <v>0</v>
      </c>
      <c r="I201" s="23">
        <f>F201-'февраль 2018'!F201</f>
        <v>0</v>
      </c>
    </row>
    <row r="202" spans="1:9" ht="15" thickBot="1">
      <c r="A202" s="3">
        <v>1894742</v>
      </c>
      <c r="B202" s="5">
        <v>43185</v>
      </c>
      <c r="C202" s="4">
        <v>179</v>
      </c>
      <c r="D202" s="4">
        <v>1369</v>
      </c>
      <c r="E202" s="4">
        <v>910</v>
      </c>
      <c r="F202" s="4">
        <v>458</v>
      </c>
      <c r="G202" s="15" t="s">
        <v>9</v>
      </c>
      <c r="H202" s="22">
        <f>E202-'февраль 2018'!E202</f>
        <v>4</v>
      </c>
      <c r="I202" s="23">
        <f>F202-'февраль 2018'!F202</f>
        <v>1</v>
      </c>
    </row>
    <row r="203" spans="1:9" ht="15" thickBot="1">
      <c r="A203" s="3">
        <v>1831785</v>
      </c>
      <c r="B203" s="5">
        <v>43185</v>
      </c>
      <c r="C203" s="4">
        <v>180</v>
      </c>
      <c r="D203" s="4">
        <v>2874</v>
      </c>
      <c r="E203" s="4">
        <v>1896</v>
      </c>
      <c r="F203" s="4">
        <v>794</v>
      </c>
      <c r="G203" s="15" t="s">
        <v>9</v>
      </c>
      <c r="H203" s="22">
        <f>E203-'февраль 2018'!E203</f>
        <v>0</v>
      </c>
      <c r="I203" s="23">
        <f>F203-'февраль 2018'!F203</f>
        <v>0</v>
      </c>
    </row>
    <row r="204" spans="1:9" ht="15" thickBot="1">
      <c r="A204" s="3">
        <v>1897779</v>
      </c>
      <c r="B204" s="5">
        <v>43185</v>
      </c>
      <c r="C204" s="4">
        <v>181</v>
      </c>
      <c r="D204" s="4">
        <v>10263</v>
      </c>
      <c r="E204" s="4">
        <v>5598</v>
      </c>
      <c r="F204" s="4">
        <v>3165</v>
      </c>
      <c r="G204" s="15" t="s">
        <v>9</v>
      </c>
      <c r="H204" s="22">
        <f>E204-'февраль 2018'!E204</f>
        <v>0</v>
      </c>
      <c r="I204" s="23">
        <f>F204-'февраль 2018'!F204</f>
        <v>0</v>
      </c>
    </row>
    <row r="205" spans="1:9" ht="15" thickBot="1">
      <c r="A205" s="3">
        <v>1897632</v>
      </c>
      <c r="B205" s="5">
        <v>43184.958333333336</v>
      </c>
      <c r="C205" s="4">
        <v>182</v>
      </c>
      <c r="D205" s="4">
        <v>10045</v>
      </c>
      <c r="E205" s="4">
        <v>4833</v>
      </c>
      <c r="F205" s="4">
        <v>4388</v>
      </c>
      <c r="G205" s="15" t="s">
        <v>9</v>
      </c>
      <c r="H205" s="22">
        <f>E205-'февраль 2018'!E205</f>
        <v>7</v>
      </c>
      <c r="I205" s="23">
        <f>F205-'февраль 2018'!F205</f>
        <v>0</v>
      </c>
    </row>
    <row r="206" spans="1:9" ht="15" thickBot="1">
      <c r="A206" s="3">
        <v>1853681</v>
      </c>
      <c r="B206" s="5">
        <v>43183</v>
      </c>
      <c r="C206" s="4">
        <v>183</v>
      </c>
      <c r="D206" s="4">
        <v>5334</v>
      </c>
      <c r="E206" s="4">
        <v>2761</v>
      </c>
      <c r="F206" s="4">
        <v>1436</v>
      </c>
      <c r="G206" s="15" t="s">
        <v>9</v>
      </c>
      <c r="H206" s="22">
        <f>E206-'февраль 2018'!E206</f>
        <v>0</v>
      </c>
      <c r="I206" s="23">
        <f>F206-'февраль 2018'!F206</f>
        <v>0</v>
      </c>
    </row>
    <row r="207" spans="1:9" ht="15" thickBot="1">
      <c r="A207" s="3">
        <v>1853630</v>
      </c>
      <c r="B207" s="5">
        <v>43185</v>
      </c>
      <c r="C207" s="4">
        <v>184</v>
      </c>
      <c r="D207" s="4">
        <v>3251</v>
      </c>
      <c r="E207" s="4">
        <v>2449</v>
      </c>
      <c r="F207" s="4">
        <v>735</v>
      </c>
      <c r="G207" s="15" t="s">
        <v>9</v>
      </c>
      <c r="H207" s="22">
        <f>E207-'февраль 2018'!E207</f>
        <v>0</v>
      </c>
      <c r="I207" s="23">
        <f>F207-'февраль 2018'!F207</f>
        <v>0</v>
      </c>
    </row>
    <row r="208" spans="1:9" ht="15" thickBot="1">
      <c r="A208" s="3">
        <v>1893327</v>
      </c>
      <c r="B208" s="5">
        <v>43185</v>
      </c>
      <c r="C208" s="4">
        <v>185</v>
      </c>
      <c r="D208" s="4">
        <v>2</v>
      </c>
      <c r="E208" s="4">
        <v>0</v>
      </c>
      <c r="F208" s="4">
        <v>1</v>
      </c>
      <c r="G208" s="15" t="s">
        <v>9</v>
      </c>
      <c r="H208" s="22">
        <f>E208-'февраль 2018'!E208</f>
        <v>0</v>
      </c>
      <c r="I208" s="23">
        <f>F208-'февраль 2018'!F208</f>
        <v>0</v>
      </c>
    </row>
    <row r="209" spans="1:9" ht="15" thickBot="1">
      <c r="A209" s="3">
        <v>1899423</v>
      </c>
      <c r="B209" s="5">
        <v>43185</v>
      </c>
      <c r="C209" s="4">
        <v>186</v>
      </c>
      <c r="D209" s="4">
        <v>2071</v>
      </c>
      <c r="E209" s="4">
        <v>1251</v>
      </c>
      <c r="F209" s="4">
        <v>633</v>
      </c>
      <c r="G209" s="15" t="s">
        <v>9</v>
      </c>
      <c r="H209" s="22">
        <f>E209-'февраль 2018'!E209</f>
        <v>0</v>
      </c>
      <c r="I209" s="23">
        <f>F209-'февраль 2018'!F209</f>
        <v>0</v>
      </c>
    </row>
    <row r="210" spans="1:9" ht="15" thickBot="1">
      <c r="A210" s="3">
        <v>1899629</v>
      </c>
      <c r="B210" s="5">
        <v>43185</v>
      </c>
      <c r="C210" s="4">
        <v>187</v>
      </c>
      <c r="D210" s="4">
        <v>4075</v>
      </c>
      <c r="E210" s="4">
        <v>2576</v>
      </c>
      <c r="F210" s="4">
        <v>1037</v>
      </c>
      <c r="G210" s="15" t="s">
        <v>9</v>
      </c>
      <c r="H210" s="22">
        <f>E210-'февраль 2018'!E210</f>
        <v>0</v>
      </c>
      <c r="I210" s="23">
        <f>F210-'февраль 2018'!F210</f>
        <v>0</v>
      </c>
    </row>
    <row r="211" spans="1:9" ht="15" thickBot="1">
      <c r="A211" s="3">
        <v>1899972</v>
      </c>
      <c r="B211" s="5">
        <v>43185</v>
      </c>
      <c r="C211" s="4">
        <v>188</v>
      </c>
      <c r="D211" s="4">
        <v>5645</v>
      </c>
      <c r="E211" s="4">
        <v>3103</v>
      </c>
      <c r="F211" s="4">
        <v>2017</v>
      </c>
      <c r="G211" s="15" t="s">
        <v>9</v>
      </c>
      <c r="H211" s="22">
        <f>E211-'февраль 2018'!E211</f>
        <v>0</v>
      </c>
      <c r="I211" s="23">
        <f>F211-'февраль 2018'!F211</f>
        <v>0</v>
      </c>
    </row>
    <row r="212" spans="1:9" ht="15" thickBot="1">
      <c r="A212" s="3">
        <v>1896976</v>
      </c>
      <c r="B212" s="5">
        <v>43185</v>
      </c>
      <c r="C212" s="4">
        <v>189</v>
      </c>
      <c r="D212" s="4">
        <v>678</v>
      </c>
      <c r="E212" s="4">
        <v>488</v>
      </c>
      <c r="F212" s="4">
        <v>175</v>
      </c>
      <c r="G212" s="15" t="s">
        <v>9</v>
      </c>
      <c r="H212" s="22">
        <f>E212-'февраль 2018'!E212</f>
        <v>0</v>
      </c>
      <c r="I212" s="23">
        <f>F212-'февраль 2018'!F212</f>
        <v>0</v>
      </c>
    </row>
    <row r="213" spans="1:9" ht="15" thickBot="1">
      <c r="A213" s="3">
        <v>1897847</v>
      </c>
      <c r="B213" s="5">
        <v>43185</v>
      </c>
      <c r="C213" s="4">
        <v>190</v>
      </c>
      <c r="D213" s="4">
        <v>502</v>
      </c>
      <c r="E213" s="4">
        <v>175</v>
      </c>
      <c r="F213" s="4">
        <v>141</v>
      </c>
      <c r="G213" s="15" t="s">
        <v>9</v>
      </c>
      <c r="H213" s="22">
        <f>E213-'февраль 2018'!E213</f>
        <v>0</v>
      </c>
      <c r="I213" s="23">
        <f>F213-'февраль 2018'!F213</f>
        <v>0</v>
      </c>
    </row>
    <row r="214" spans="1:9" ht="15" thickBot="1">
      <c r="A214" s="3">
        <v>1898127</v>
      </c>
      <c r="B214" s="5">
        <v>43185</v>
      </c>
      <c r="C214" s="4">
        <v>191</v>
      </c>
      <c r="D214" s="4">
        <v>221</v>
      </c>
      <c r="E214" s="4">
        <v>127</v>
      </c>
      <c r="F214" s="4">
        <v>64</v>
      </c>
      <c r="G214" s="15" t="s">
        <v>9</v>
      </c>
      <c r="H214" s="22">
        <f>E214-'февраль 2018'!E214</f>
        <v>0</v>
      </c>
      <c r="I214" s="23">
        <f>F214-'февраль 2018'!F214</f>
        <v>0</v>
      </c>
    </row>
    <row r="215" spans="1:9" ht="15" thickBot="1">
      <c r="A215" s="3">
        <v>1889667</v>
      </c>
      <c r="B215" s="5">
        <v>43185</v>
      </c>
      <c r="C215" s="4">
        <v>192</v>
      </c>
      <c r="D215" s="4">
        <v>44045</v>
      </c>
      <c r="E215" s="4">
        <v>26177</v>
      </c>
      <c r="F215" s="4">
        <v>15429</v>
      </c>
      <c r="G215" s="15" t="s">
        <v>9</v>
      </c>
      <c r="H215" s="22">
        <f>E215-'февраль 2018'!E215</f>
        <v>683</v>
      </c>
      <c r="I215" s="23">
        <f>F215-'февраль 2018'!F215</f>
        <v>492</v>
      </c>
    </row>
    <row r="216" spans="1:9" ht="15" thickBot="1">
      <c r="A216" s="3">
        <v>1740272</v>
      </c>
      <c r="B216" s="5">
        <v>43185</v>
      </c>
      <c r="C216" s="4">
        <v>193</v>
      </c>
      <c r="D216" s="4">
        <v>1727</v>
      </c>
      <c r="E216" s="4">
        <v>1135</v>
      </c>
      <c r="F216" s="4">
        <v>319</v>
      </c>
      <c r="G216" s="15" t="s">
        <v>9</v>
      </c>
      <c r="H216" s="22">
        <f>E216-'февраль 2018'!E216</f>
        <v>0</v>
      </c>
      <c r="I216" s="23">
        <f>F216-'февраль 2018'!F216</f>
        <v>0</v>
      </c>
    </row>
    <row r="217" spans="1:9" ht="15" thickBot="1">
      <c r="A217" s="3">
        <v>1852311</v>
      </c>
      <c r="B217" s="5">
        <v>43185</v>
      </c>
      <c r="C217" s="4">
        <v>194</v>
      </c>
      <c r="D217" s="4">
        <v>25128</v>
      </c>
      <c r="E217" s="4">
        <v>15008</v>
      </c>
      <c r="F217" s="4">
        <v>9658</v>
      </c>
      <c r="G217" s="15" t="s">
        <v>9</v>
      </c>
      <c r="H217" s="22">
        <f>E217-'февраль 2018'!E217</f>
        <v>1206</v>
      </c>
      <c r="I217" s="23">
        <f>F217-'февраль 2018'!F217</f>
        <v>813</v>
      </c>
    </row>
    <row r="218" spans="1:9" ht="15" thickBot="1">
      <c r="A218" s="3">
        <v>1895326</v>
      </c>
      <c r="B218" s="5">
        <v>43185</v>
      </c>
      <c r="C218" s="4">
        <v>195</v>
      </c>
      <c r="D218" s="4">
        <v>3</v>
      </c>
      <c r="E218" s="4">
        <v>2</v>
      </c>
      <c r="F218" s="4">
        <v>0</v>
      </c>
      <c r="G218" s="15" t="s">
        <v>9</v>
      </c>
      <c r="H218" s="22">
        <f>E218-'февраль 2018'!E218</f>
        <v>0</v>
      </c>
      <c r="I218" s="23">
        <f>F218-'февраль 2018'!F218</f>
        <v>0</v>
      </c>
    </row>
    <row r="219" spans="1:9" ht="15" thickBot="1">
      <c r="A219" s="3">
        <v>1843877</v>
      </c>
      <c r="B219" s="5">
        <v>43185</v>
      </c>
      <c r="C219" s="4">
        <v>196</v>
      </c>
      <c r="D219" s="4">
        <v>15661</v>
      </c>
      <c r="E219" s="4">
        <v>11447</v>
      </c>
      <c r="F219" s="4">
        <v>3659</v>
      </c>
      <c r="G219" s="15" t="s">
        <v>9</v>
      </c>
      <c r="H219" s="22">
        <f>E219-'февраль 2018'!E219</f>
        <v>5</v>
      </c>
      <c r="I219" s="23">
        <f>F219-'февраль 2018'!F219</f>
        <v>0</v>
      </c>
    </row>
    <row r="220" spans="1:9" ht="15" thickBot="1">
      <c r="A220" s="3">
        <v>1848923</v>
      </c>
      <c r="B220" s="5">
        <v>43185</v>
      </c>
      <c r="C220" s="4">
        <v>197</v>
      </c>
      <c r="D220" s="4">
        <v>1166</v>
      </c>
      <c r="E220" s="4">
        <v>640</v>
      </c>
      <c r="F220" s="4">
        <v>421</v>
      </c>
      <c r="G220" s="15" t="s">
        <v>9</v>
      </c>
      <c r="H220" s="22">
        <f>E220-'февраль 2018'!E220</f>
        <v>0</v>
      </c>
      <c r="I220" s="23">
        <f>F220-'февраль 2018'!F220</f>
        <v>0</v>
      </c>
    </row>
    <row r="221" spans="1:9" ht="15" thickBot="1">
      <c r="A221" s="3">
        <v>1847481</v>
      </c>
      <c r="B221" s="5">
        <v>43185</v>
      </c>
      <c r="C221" s="4">
        <v>198</v>
      </c>
      <c r="D221" s="4">
        <v>30</v>
      </c>
      <c r="E221" s="4">
        <v>21</v>
      </c>
      <c r="F221" s="4">
        <v>5</v>
      </c>
      <c r="G221" s="15" t="s">
        <v>9</v>
      </c>
      <c r="H221" s="22">
        <f>E221-'февраль 2018'!E221</f>
        <v>0</v>
      </c>
      <c r="I221" s="23">
        <f>F221-'февраль 2018'!F221</f>
        <v>0</v>
      </c>
    </row>
    <row r="222" spans="1:9" ht="15" thickBot="1">
      <c r="A222" s="3">
        <v>1740207</v>
      </c>
      <c r="B222" s="5">
        <v>43185</v>
      </c>
      <c r="C222" s="4">
        <v>199</v>
      </c>
      <c r="D222" s="4">
        <v>202</v>
      </c>
      <c r="E222" s="4">
        <v>127</v>
      </c>
      <c r="F222" s="4">
        <v>14</v>
      </c>
      <c r="G222" s="15" t="s">
        <v>9</v>
      </c>
      <c r="H222" s="22">
        <f>E222-'февраль 2018'!E222</f>
        <v>0</v>
      </c>
      <c r="I222" s="23">
        <f>F222-'февраль 2018'!F222</f>
        <v>0</v>
      </c>
    </row>
    <row r="223" spans="1:9" ht="15" thickBot="1">
      <c r="A223" s="3">
        <v>1848269</v>
      </c>
      <c r="B223" s="5">
        <v>43185</v>
      </c>
      <c r="C223" s="4">
        <v>200</v>
      </c>
      <c r="D223" s="4">
        <v>2588</v>
      </c>
      <c r="E223" s="4">
        <v>1373</v>
      </c>
      <c r="F223" s="4">
        <v>671</v>
      </c>
      <c r="G223" s="15" t="s">
        <v>9</v>
      </c>
      <c r="H223" s="22">
        <f>E223-'февраль 2018'!E223</f>
        <v>0</v>
      </c>
      <c r="I223" s="23">
        <f>F223-'февраль 2018'!F223</f>
        <v>0</v>
      </c>
    </row>
    <row r="224" spans="1:9" ht="15" thickBot="1">
      <c r="A224" s="3">
        <v>1898657</v>
      </c>
      <c r="B224" s="5">
        <v>43185</v>
      </c>
      <c r="C224" s="4">
        <v>201</v>
      </c>
      <c r="D224" s="4">
        <v>2779</v>
      </c>
      <c r="E224" s="4">
        <v>2008</v>
      </c>
      <c r="F224" s="4">
        <v>433</v>
      </c>
      <c r="G224" s="15" t="s">
        <v>9</v>
      </c>
      <c r="H224" s="22">
        <f>E224-'февраль 2018'!E224</f>
        <v>0</v>
      </c>
      <c r="I224" s="23">
        <f>F224-'февраль 2018'!F224</f>
        <v>1</v>
      </c>
    </row>
    <row r="225" spans="1:9" ht="15" thickBot="1">
      <c r="A225" s="28"/>
      <c r="B225" s="29"/>
      <c r="C225" s="30">
        <v>202</v>
      </c>
      <c r="D225" s="30"/>
      <c r="E225" s="30"/>
      <c r="F225" s="30"/>
      <c r="G225" s="31"/>
      <c r="H225" s="32"/>
      <c r="I225" s="33"/>
    </row>
    <row r="226" spans="1:9" ht="15" thickBot="1">
      <c r="A226" s="3">
        <v>1896502</v>
      </c>
      <c r="B226" s="5">
        <v>43185</v>
      </c>
      <c r="C226" s="4">
        <v>203</v>
      </c>
      <c r="D226" s="4">
        <v>493</v>
      </c>
      <c r="E226" s="4">
        <v>353</v>
      </c>
      <c r="F226" s="4">
        <v>96</v>
      </c>
      <c r="G226" s="15" t="s">
        <v>9</v>
      </c>
      <c r="H226" s="22">
        <f>E226-'февраль 2018'!E226</f>
        <v>0</v>
      </c>
      <c r="I226" s="23">
        <f>F226-'февраль 2018'!F226</f>
        <v>0</v>
      </c>
    </row>
    <row r="227" spans="1:9" ht="15" thickBot="1">
      <c r="A227" s="3">
        <v>1894950</v>
      </c>
      <c r="B227" s="5">
        <v>43185</v>
      </c>
      <c r="C227" s="4">
        <v>204</v>
      </c>
      <c r="D227" s="4">
        <v>2101</v>
      </c>
      <c r="E227" s="4">
        <v>1308</v>
      </c>
      <c r="F227" s="4">
        <v>791</v>
      </c>
      <c r="G227" s="15" t="s">
        <v>9</v>
      </c>
      <c r="H227" s="22">
        <f>E227-'февраль 2018'!E227</f>
        <v>0</v>
      </c>
      <c r="I227" s="23">
        <f>F227-'февраль 2018'!F227</f>
        <v>0</v>
      </c>
    </row>
    <row r="228" spans="1:9" ht="15" thickBot="1">
      <c r="A228" s="6">
        <v>1895371</v>
      </c>
      <c r="B228" s="7">
        <v>43185</v>
      </c>
      <c r="C228" s="8">
        <v>205</v>
      </c>
      <c r="D228" s="8">
        <v>17768</v>
      </c>
      <c r="E228" s="8">
        <v>10994</v>
      </c>
      <c r="F228" s="8">
        <v>4522</v>
      </c>
      <c r="G228" s="16" t="s">
        <v>9</v>
      </c>
      <c r="H228" s="22">
        <f>E228-'февраль 2018'!E228</f>
        <v>0</v>
      </c>
      <c r="I228" s="23">
        <f>F228-'февраль 2018'!F228</f>
        <v>0</v>
      </c>
    </row>
    <row r="229" spans="1:9" ht="15" thickBot="1">
      <c r="A229" s="3">
        <v>1889777</v>
      </c>
      <c r="B229" s="5">
        <v>43185</v>
      </c>
      <c r="C229" s="4">
        <v>206</v>
      </c>
      <c r="D229" s="4">
        <v>10967</v>
      </c>
      <c r="E229" s="4">
        <v>6094</v>
      </c>
      <c r="F229" s="4">
        <v>3013</v>
      </c>
      <c r="G229" s="15" t="s">
        <v>9</v>
      </c>
      <c r="H229" s="22">
        <f>E229-'февраль 2018'!E229</f>
        <v>1</v>
      </c>
      <c r="I229" s="23">
        <f>F229-'февраль 2018'!F229</f>
        <v>1</v>
      </c>
    </row>
    <row r="230" spans="1:9" ht="15" thickBot="1">
      <c r="A230" s="3">
        <v>1894390</v>
      </c>
      <c r="B230" s="5">
        <v>43185</v>
      </c>
      <c r="C230" s="4">
        <v>207</v>
      </c>
      <c r="D230" s="4">
        <v>4730</v>
      </c>
      <c r="E230" s="4">
        <v>3237</v>
      </c>
      <c r="F230" s="4">
        <v>786</v>
      </c>
      <c r="G230" s="15" t="s">
        <v>9</v>
      </c>
      <c r="H230" s="22">
        <f>E230-'февраль 2018'!E230</f>
        <v>1</v>
      </c>
      <c r="I230" s="23">
        <f>F230-'февраль 2018'!F230</f>
        <v>1</v>
      </c>
    </row>
    <row r="231" spans="1:9" ht="15" thickBot="1">
      <c r="A231" s="3">
        <v>1899670</v>
      </c>
      <c r="B231" s="5">
        <v>43185</v>
      </c>
      <c r="C231" s="4">
        <v>208</v>
      </c>
      <c r="D231" s="4">
        <v>1176</v>
      </c>
      <c r="E231" s="4">
        <v>714</v>
      </c>
      <c r="F231" s="4">
        <v>299</v>
      </c>
      <c r="G231" s="15" t="s">
        <v>9</v>
      </c>
      <c r="H231" s="22">
        <f>E231-'февраль 2018'!E231</f>
        <v>0</v>
      </c>
      <c r="I231" s="23">
        <f>F231-'февраль 2018'!F231</f>
        <v>0</v>
      </c>
    </row>
    <row r="232" spans="1:9" ht="15" thickBot="1">
      <c r="A232" s="3">
        <v>1897013</v>
      </c>
      <c r="B232" s="5">
        <v>43185</v>
      </c>
      <c r="C232" s="4">
        <v>209</v>
      </c>
      <c r="D232" s="4">
        <v>2373</v>
      </c>
      <c r="E232" s="4">
        <v>1771</v>
      </c>
      <c r="F232" s="4">
        <v>418</v>
      </c>
      <c r="G232" s="15" t="s">
        <v>9</v>
      </c>
      <c r="H232" s="22">
        <f>E232-'февраль 2018'!E232</f>
        <v>0</v>
      </c>
      <c r="I232" s="23">
        <f>F232-'февраль 2018'!F232</f>
        <v>0</v>
      </c>
    </row>
    <row r="233" spans="1:9" ht="15" thickBot="1">
      <c r="A233" s="3">
        <v>1899197</v>
      </c>
      <c r="B233" s="5">
        <v>43185</v>
      </c>
      <c r="C233" s="4">
        <v>210</v>
      </c>
      <c r="D233" s="4">
        <v>4845</v>
      </c>
      <c r="E233" s="4">
        <v>3358</v>
      </c>
      <c r="F233" s="4">
        <v>1445</v>
      </c>
      <c r="G233" s="15" t="s">
        <v>9</v>
      </c>
      <c r="H233" s="22">
        <f>E233-'февраль 2018'!E233</f>
        <v>36</v>
      </c>
      <c r="I233" s="23">
        <f>F233-'февраль 2018'!F233</f>
        <v>21</v>
      </c>
    </row>
    <row r="234" spans="1:9" ht="15" thickBot="1">
      <c r="A234" s="3">
        <v>5038466</v>
      </c>
      <c r="B234" s="5">
        <v>43185</v>
      </c>
      <c r="C234" s="4" t="s">
        <v>31</v>
      </c>
      <c r="D234" s="4">
        <v>172470</v>
      </c>
      <c r="E234" s="4">
        <v>90341</v>
      </c>
      <c r="F234" s="4">
        <v>53646</v>
      </c>
      <c r="G234" s="15" t="s">
        <v>16</v>
      </c>
      <c r="H234" s="22">
        <f>E234-'февраль 2018'!E234</f>
        <v>2078</v>
      </c>
      <c r="I234" s="23">
        <f>F234-'февраль 2018'!F234</f>
        <v>1269</v>
      </c>
    </row>
    <row r="235" spans="1:9" ht="15" thickBot="1">
      <c r="A235" s="3">
        <v>1892442</v>
      </c>
      <c r="B235" s="5">
        <v>43185</v>
      </c>
      <c r="C235" s="4">
        <v>212</v>
      </c>
      <c r="D235" s="4">
        <v>6131</v>
      </c>
      <c r="E235" s="4">
        <v>2687</v>
      </c>
      <c r="F235" s="4">
        <v>1400</v>
      </c>
      <c r="G235" s="15" t="s">
        <v>9</v>
      </c>
      <c r="H235" s="22">
        <f>E235-'февраль 2018'!E235</f>
        <v>343</v>
      </c>
      <c r="I235" s="23">
        <f>F235-'февраль 2018'!F235</f>
        <v>141</v>
      </c>
    </row>
    <row r="236" spans="1:9" ht="15" thickBot="1">
      <c r="A236" s="3">
        <v>1899368</v>
      </c>
      <c r="B236" s="5">
        <v>43185</v>
      </c>
      <c r="C236" s="4">
        <v>213</v>
      </c>
      <c r="D236" s="4">
        <v>1125</v>
      </c>
      <c r="E236" s="4">
        <v>803</v>
      </c>
      <c r="F236" s="4">
        <v>321</v>
      </c>
      <c r="G236" s="15" t="s">
        <v>9</v>
      </c>
      <c r="H236" s="22">
        <f>E236-'февраль 2018'!E236</f>
        <v>0</v>
      </c>
      <c r="I236" s="23">
        <f>F236-'февраль 2018'!F236</f>
        <v>0</v>
      </c>
    </row>
    <row r="237" spans="1:9" ht="15" thickBot="1">
      <c r="A237" s="3">
        <v>1899373</v>
      </c>
      <c r="B237" s="5">
        <v>43185</v>
      </c>
      <c r="C237" s="4">
        <v>214</v>
      </c>
      <c r="D237" s="4">
        <v>1305</v>
      </c>
      <c r="E237" s="4">
        <v>776</v>
      </c>
      <c r="F237" s="4">
        <v>311</v>
      </c>
      <c r="G237" s="15" t="s">
        <v>9</v>
      </c>
      <c r="H237" s="22">
        <f>E237-'февраль 2018'!E237</f>
        <v>0</v>
      </c>
      <c r="I237" s="23">
        <f>F237-'февраль 2018'!F237</f>
        <v>0</v>
      </c>
    </row>
    <row r="238" spans="1:9" ht="15" thickBot="1">
      <c r="A238" s="3">
        <v>1892709</v>
      </c>
      <c r="B238" s="5">
        <v>43185</v>
      </c>
      <c r="C238" s="4">
        <v>215</v>
      </c>
      <c r="D238" s="4">
        <v>4750</v>
      </c>
      <c r="E238" s="4">
        <v>2378</v>
      </c>
      <c r="F238" s="4">
        <v>1889</v>
      </c>
      <c r="G238" s="15" t="s">
        <v>9</v>
      </c>
      <c r="H238" s="22">
        <f>E238-'февраль 2018'!E238</f>
        <v>0</v>
      </c>
      <c r="I238" s="23">
        <f>F238-'февраль 2018'!F238</f>
        <v>0</v>
      </c>
    </row>
    <row r="239" spans="1:9" ht="15" thickBot="1">
      <c r="A239" s="3">
        <v>1893414</v>
      </c>
      <c r="B239" s="5">
        <v>43185</v>
      </c>
      <c r="C239" s="4">
        <v>216</v>
      </c>
      <c r="D239" s="4">
        <v>3148</v>
      </c>
      <c r="E239" s="4">
        <v>1754</v>
      </c>
      <c r="F239" s="4">
        <v>1165</v>
      </c>
      <c r="G239" s="15" t="s">
        <v>9</v>
      </c>
      <c r="H239" s="22">
        <f>E239-'февраль 2018'!E239</f>
        <v>0</v>
      </c>
      <c r="I239" s="23">
        <f>F239-'февраль 2018'!F239</f>
        <v>0</v>
      </c>
    </row>
    <row r="240" spans="1:9" ht="15" thickBot="1">
      <c r="A240" s="3">
        <v>1898643</v>
      </c>
      <c r="B240" s="5">
        <v>43185</v>
      </c>
      <c r="C240" s="4">
        <v>217</v>
      </c>
      <c r="D240" s="4">
        <v>11170</v>
      </c>
      <c r="E240" s="4">
        <v>6654</v>
      </c>
      <c r="F240" s="4">
        <v>4118</v>
      </c>
      <c r="G240" s="15" t="s">
        <v>9</v>
      </c>
      <c r="H240" s="22">
        <f>E240-'февраль 2018'!E240</f>
        <v>321</v>
      </c>
      <c r="I240" s="23">
        <f>F240-'февраль 2018'!F240</f>
        <v>233</v>
      </c>
    </row>
    <row r="241" spans="1:9" ht="15" thickBot="1">
      <c r="A241" s="3">
        <v>1896535</v>
      </c>
      <c r="B241" s="5">
        <v>43185</v>
      </c>
      <c r="C241" s="4">
        <v>218</v>
      </c>
      <c r="D241" s="4">
        <v>3732</v>
      </c>
      <c r="E241" s="4">
        <v>2409</v>
      </c>
      <c r="F241" s="4">
        <v>1090</v>
      </c>
      <c r="G241" s="15" t="s">
        <v>9</v>
      </c>
      <c r="H241" s="22">
        <f>E241-'февраль 2018'!E241</f>
        <v>4</v>
      </c>
      <c r="I241" s="23">
        <f>F241-'февраль 2018'!F241</f>
        <v>2</v>
      </c>
    </row>
    <row r="242" spans="1:9" ht="15" thickBot="1">
      <c r="A242" s="3">
        <v>1740616</v>
      </c>
      <c r="B242" s="5">
        <v>43185</v>
      </c>
      <c r="C242" s="4">
        <v>219</v>
      </c>
      <c r="D242" s="4">
        <v>1157</v>
      </c>
      <c r="E242" s="4">
        <v>721</v>
      </c>
      <c r="F242" s="4">
        <v>175</v>
      </c>
      <c r="G242" s="15" t="s">
        <v>9</v>
      </c>
      <c r="H242" s="22">
        <f>E242-'февраль 2018'!E242</f>
        <v>0</v>
      </c>
      <c r="I242" s="23">
        <f>F242-'февраль 2018'!F242</f>
        <v>0</v>
      </c>
    </row>
    <row r="243" spans="1:9" ht="15" thickBot="1">
      <c r="A243" s="3">
        <v>1792893</v>
      </c>
      <c r="B243" s="5">
        <v>43185</v>
      </c>
      <c r="C243" s="4">
        <v>220</v>
      </c>
      <c r="D243" s="4">
        <v>4626</v>
      </c>
      <c r="E243" s="4">
        <v>2635</v>
      </c>
      <c r="F243" s="4">
        <v>1485</v>
      </c>
      <c r="G243" s="15" t="s">
        <v>9</v>
      </c>
      <c r="H243" s="22">
        <f>E243-'февраль 2018'!E243</f>
        <v>0</v>
      </c>
      <c r="I243" s="23">
        <f>F243-'февраль 2018'!F243</f>
        <v>0</v>
      </c>
    </row>
    <row r="244" spans="1:9" ht="15" thickBot="1">
      <c r="A244" s="3">
        <v>1897101</v>
      </c>
      <c r="B244" s="5">
        <v>43185</v>
      </c>
      <c r="C244" s="4">
        <v>221</v>
      </c>
      <c r="D244" s="4">
        <v>4469</v>
      </c>
      <c r="E244" s="4">
        <v>2983</v>
      </c>
      <c r="F244" s="4">
        <v>865</v>
      </c>
      <c r="G244" s="15" t="s">
        <v>9</v>
      </c>
      <c r="H244" s="22">
        <f>E244-'февраль 2018'!E244</f>
        <v>1</v>
      </c>
      <c r="I244" s="23">
        <f>F244-'февраль 2018'!F244</f>
        <v>0</v>
      </c>
    </row>
    <row r="245" spans="1:9" ht="15" thickBot="1">
      <c r="A245" s="3">
        <v>1899043</v>
      </c>
      <c r="B245" s="5">
        <v>43185</v>
      </c>
      <c r="C245" s="4">
        <v>222</v>
      </c>
      <c r="D245" s="4">
        <v>39326</v>
      </c>
      <c r="E245" s="4">
        <v>25364</v>
      </c>
      <c r="F245" s="4">
        <v>13849</v>
      </c>
      <c r="G245" s="15" t="s">
        <v>9</v>
      </c>
      <c r="H245" s="22">
        <f>E245-'февраль 2018'!E245</f>
        <v>1097</v>
      </c>
      <c r="I245" s="23">
        <f>F245-'февраль 2018'!F245</f>
        <v>789</v>
      </c>
    </row>
    <row r="246" spans="1:9" ht="15" thickBot="1">
      <c r="A246" s="3">
        <v>1899227</v>
      </c>
      <c r="B246" s="5">
        <v>43185</v>
      </c>
      <c r="C246" s="4">
        <v>223</v>
      </c>
      <c r="D246" s="4">
        <v>1412</v>
      </c>
      <c r="E246" s="4">
        <v>745</v>
      </c>
      <c r="F246" s="4">
        <v>663</v>
      </c>
      <c r="G246" s="15" t="s">
        <v>9</v>
      </c>
      <c r="H246" s="22">
        <f>E246-'февраль 2018'!E246</f>
        <v>0</v>
      </c>
      <c r="I246" s="23">
        <f>F246-'февраль 2018'!F246</f>
        <v>0</v>
      </c>
    </row>
    <row r="247" spans="1:9" ht="15" thickBot="1">
      <c r="A247" s="3">
        <v>1889771</v>
      </c>
      <c r="B247" s="5">
        <v>43185</v>
      </c>
      <c r="C247" s="4">
        <v>224</v>
      </c>
      <c r="D247" s="4">
        <v>15097</v>
      </c>
      <c r="E247" s="4">
        <v>10123</v>
      </c>
      <c r="F247" s="4">
        <v>4966</v>
      </c>
      <c r="G247" s="15" t="s">
        <v>9</v>
      </c>
      <c r="H247" s="22">
        <f>E247-'февраль 2018'!E247</f>
        <v>0</v>
      </c>
      <c r="I247" s="23">
        <f>F247-'февраль 2018'!F247</f>
        <v>0</v>
      </c>
    </row>
    <row r="248" spans="1:9" ht="15" thickBot="1">
      <c r="A248" s="3">
        <v>1899013</v>
      </c>
      <c r="B248" s="5">
        <v>43185</v>
      </c>
      <c r="C248" s="4">
        <v>225</v>
      </c>
      <c r="D248" s="4">
        <v>12407</v>
      </c>
      <c r="E248" s="4">
        <v>7899</v>
      </c>
      <c r="F248" s="4">
        <v>3333</v>
      </c>
      <c r="G248" s="15" t="s">
        <v>9</v>
      </c>
      <c r="H248" s="22">
        <f>E248-'февраль 2018'!E248</f>
        <v>0</v>
      </c>
      <c r="I248" s="23">
        <f>F248-'февраль 2018'!F248</f>
        <v>0</v>
      </c>
    </row>
    <row r="249" spans="1:9" ht="15" thickBot="1">
      <c r="A249" s="3">
        <v>1899223</v>
      </c>
      <c r="B249" s="5">
        <v>43185</v>
      </c>
      <c r="C249" s="4">
        <v>226</v>
      </c>
      <c r="D249" s="4">
        <v>20098</v>
      </c>
      <c r="E249" s="4">
        <v>13077</v>
      </c>
      <c r="F249" s="4">
        <v>6991</v>
      </c>
      <c r="G249" s="15" t="s">
        <v>9</v>
      </c>
      <c r="H249" s="22">
        <f>E249-'февраль 2018'!E249</f>
        <v>62</v>
      </c>
      <c r="I249" s="23">
        <f>F249-'февраль 2018'!F249</f>
        <v>12</v>
      </c>
    </row>
    <row r="250" spans="1:9" ht="15" thickBot="1">
      <c r="A250" s="3">
        <v>1899128</v>
      </c>
      <c r="B250" s="5">
        <v>43185</v>
      </c>
      <c r="C250" s="4">
        <v>227</v>
      </c>
      <c r="D250" s="4">
        <v>5516</v>
      </c>
      <c r="E250" s="4">
        <v>3116</v>
      </c>
      <c r="F250" s="4">
        <v>2314</v>
      </c>
      <c r="G250" s="15" t="s">
        <v>9</v>
      </c>
      <c r="H250" s="22">
        <f>E250-'февраль 2018'!E250</f>
        <v>6</v>
      </c>
      <c r="I250" s="23">
        <f>F250-'февраль 2018'!F250</f>
        <v>0</v>
      </c>
    </row>
    <row r="251" spans="1:9" ht="15" thickBot="1">
      <c r="A251" s="3">
        <v>1899037</v>
      </c>
      <c r="B251" s="5">
        <v>43185</v>
      </c>
      <c r="C251" s="4">
        <v>228</v>
      </c>
      <c r="D251" s="4">
        <v>17186</v>
      </c>
      <c r="E251" s="4">
        <v>11516</v>
      </c>
      <c r="F251" s="4">
        <v>5480</v>
      </c>
      <c r="G251" s="15" t="s">
        <v>9</v>
      </c>
      <c r="H251" s="22">
        <f>E251-'февраль 2018'!E251</f>
        <v>0</v>
      </c>
      <c r="I251" s="23">
        <f>F251-'февраль 2018'!F251</f>
        <v>0</v>
      </c>
    </row>
    <row r="252" spans="1:9" ht="15" thickBot="1">
      <c r="A252" s="28"/>
      <c r="B252" s="29"/>
      <c r="C252" s="30">
        <v>229</v>
      </c>
      <c r="D252" s="30"/>
      <c r="E252" s="30"/>
      <c r="F252" s="30"/>
      <c r="G252" s="31"/>
      <c r="H252" s="32"/>
      <c r="I252" s="33"/>
    </row>
    <row r="253" spans="1:9" ht="15" thickBot="1">
      <c r="A253" s="3">
        <v>1899092</v>
      </c>
      <c r="B253" s="5">
        <v>43185</v>
      </c>
      <c r="C253" s="4">
        <v>230</v>
      </c>
      <c r="D253" s="4">
        <v>3862</v>
      </c>
      <c r="E253" s="4">
        <v>2819</v>
      </c>
      <c r="F253" s="4">
        <v>933</v>
      </c>
      <c r="G253" s="15" t="s">
        <v>9</v>
      </c>
      <c r="H253" s="22">
        <f>E253-'февраль 2018'!E253</f>
        <v>0</v>
      </c>
      <c r="I253" s="23">
        <f>F253-'февраль 2018'!F253</f>
        <v>0</v>
      </c>
    </row>
    <row r="254" spans="1:9" ht="15" thickBot="1">
      <c r="A254" s="3">
        <v>1897345</v>
      </c>
      <c r="B254" s="5">
        <v>43185</v>
      </c>
      <c r="C254" s="4">
        <v>231</v>
      </c>
      <c r="D254" s="4">
        <v>2879</v>
      </c>
      <c r="E254" s="4">
        <v>1710</v>
      </c>
      <c r="F254" s="4">
        <v>1075</v>
      </c>
      <c r="G254" s="15" t="s">
        <v>9</v>
      </c>
      <c r="H254" s="22">
        <f>E254-'февраль 2018'!E254</f>
        <v>0</v>
      </c>
      <c r="I254" s="23">
        <f>F254-'февраль 2018'!F254</f>
        <v>0</v>
      </c>
    </row>
    <row r="255" spans="1:9" ht="15" thickBot="1">
      <c r="A255" s="3">
        <v>1896384</v>
      </c>
      <c r="B255" s="5">
        <v>43185</v>
      </c>
      <c r="C255" s="4">
        <v>232</v>
      </c>
      <c r="D255" s="4">
        <v>3043</v>
      </c>
      <c r="E255" s="4">
        <v>2305</v>
      </c>
      <c r="F255" s="4">
        <v>724</v>
      </c>
      <c r="G255" s="15" t="s">
        <v>9</v>
      </c>
      <c r="H255" s="22">
        <f>E255-'февраль 2018'!E255</f>
        <v>1</v>
      </c>
      <c r="I255" s="23">
        <f>F255-'февраль 2018'!F255</f>
        <v>0</v>
      </c>
    </row>
    <row r="256" spans="1:9" ht="15" thickBot="1">
      <c r="A256" s="3">
        <v>1892172</v>
      </c>
      <c r="B256" s="5">
        <v>43185</v>
      </c>
      <c r="C256" s="4">
        <v>233</v>
      </c>
      <c r="D256" s="4">
        <v>3636</v>
      </c>
      <c r="E256" s="4">
        <v>3049</v>
      </c>
      <c r="F256" s="4">
        <v>567</v>
      </c>
      <c r="G256" s="15" t="s">
        <v>9</v>
      </c>
      <c r="H256" s="22">
        <f>E256-'февраль 2018'!E256</f>
        <v>0</v>
      </c>
      <c r="I256" s="23">
        <f>F256-'февраль 2018'!F256</f>
        <v>0</v>
      </c>
    </row>
    <row r="257" spans="1:9" ht="15" thickBot="1">
      <c r="A257" s="10">
        <v>1771036</v>
      </c>
      <c r="B257" s="11">
        <v>43185</v>
      </c>
      <c r="C257" s="12">
        <v>234</v>
      </c>
      <c r="D257" s="12">
        <v>0</v>
      </c>
      <c r="E257" s="12">
        <v>0</v>
      </c>
      <c r="F257" s="12">
        <v>0</v>
      </c>
      <c r="G257" s="17" t="s">
        <v>9</v>
      </c>
      <c r="H257" s="24">
        <f>E257-'февраль 2018'!E257</f>
        <v>0</v>
      </c>
      <c r="I257" s="25">
        <f>F257-'февраль 2018'!F257</f>
        <v>0</v>
      </c>
    </row>
    <row r="258" spans="1:9" ht="15" thickBot="1">
      <c r="A258" s="13" t="s">
        <v>35</v>
      </c>
      <c r="B258" s="14"/>
      <c r="C258" s="14"/>
      <c r="D258" s="14"/>
      <c r="E258" s="14"/>
      <c r="F258" s="14"/>
      <c r="G258" s="14"/>
      <c r="H258" s="18">
        <f>SUM(H8:H257)-H104</f>
        <v>15514</v>
      </c>
      <c r="I258" s="19">
        <f>SUM(I8:I257)-I104</f>
        <v>9915</v>
      </c>
    </row>
    <row r="259" spans="1:9">
      <c r="D259" s="26" t="s">
        <v>36</v>
      </c>
      <c r="E259" s="26"/>
      <c r="F259" s="26"/>
      <c r="G259" s="26"/>
      <c r="H259" s="26">
        <f>H7+H104</f>
        <v>197</v>
      </c>
      <c r="I259" s="26">
        <f>I7+I104</f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9"/>
  <sheetViews>
    <sheetView topLeftCell="A234" workbookViewId="0">
      <selection activeCell="F251" sqref="F251"/>
    </sheetView>
  </sheetViews>
  <sheetFormatPr defaultRowHeight="14.4"/>
  <cols>
    <col min="1" max="1" width="9" customWidth="1"/>
    <col min="2" max="2" width="14.44140625" customWidth="1"/>
    <col min="4" max="4" width="14.6640625" customWidth="1"/>
    <col min="5" max="5" width="14" customWidth="1"/>
    <col min="6" max="6" width="13.6640625" customWidth="1"/>
    <col min="7" max="7" width="15.109375" customWidth="1"/>
  </cols>
  <sheetData>
    <row r="1" spans="1:9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9" t="s">
        <v>33</v>
      </c>
      <c r="I1" s="9" t="s">
        <v>34</v>
      </c>
    </row>
    <row r="2" spans="1:9" ht="27" thickBot="1">
      <c r="A2" s="3">
        <v>1910570</v>
      </c>
      <c r="B2" s="4"/>
      <c r="C2" s="4"/>
      <c r="D2" s="4"/>
      <c r="E2" s="4"/>
      <c r="F2" s="4"/>
      <c r="G2" s="15" t="s">
        <v>7</v>
      </c>
      <c r="H2" s="22"/>
      <c r="I2" s="23"/>
    </row>
    <row r="3" spans="1:9" ht="27" thickBot="1">
      <c r="A3" s="3">
        <v>1910187</v>
      </c>
      <c r="B3" s="4"/>
      <c r="C3" s="4"/>
      <c r="D3" s="4"/>
      <c r="E3" s="4"/>
      <c r="F3" s="4"/>
      <c r="G3" s="15" t="s">
        <v>7</v>
      </c>
      <c r="H3" s="22"/>
      <c r="I3" s="23"/>
    </row>
    <row r="4" spans="1:9" ht="15" thickBot="1">
      <c r="A4" s="3">
        <v>1901533</v>
      </c>
      <c r="B4" s="4"/>
      <c r="C4" s="4"/>
      <c r="D4" s="4"/>
      <c r="E4" s="4"/>
      <c r="F4" s="4"/>
      <c r="G4" s="15" t="s">
        <v>10</v>
      </c>
      <c r="H4" s="22"/>
      <c r="I4" s="23"/>
    </row>
    <row r="5" spans="1:9" ht="27" thickBot="1">
      <c r="A5" s="3">
        <v>2876912</v>
      </c>
      <c r="B5" s="4"/>
      <c r="C5" s="4"/>
      <c r="D5" s="4"/>
      <c r="E5" s="4"/>
      <c r="F5" s="4"/>
      <c r="G5" s="15" t="s">
        <v>7</v>
      </c>
      <c r="H5" s="22"/>
      <c r="I5" s="23"/>
    </row>
    <row r="6" spans="1:9" ht="15" thickBot="1">
      <c r="A6" s="3"/>
      <c r="B6" s="4"/>
      <c r="C6" s="4"/>
      <c r="D6" s="4"/>
      <c r="E6" s="4"/>
      <c r="F6" s="4"/>
      <c r="G6" s="15"/>
      <c r="H6" s="22"/>
      <c r="I6" s="23"/>
    </row>
    <row r="7" spans="1:9" ht="15" thickBot="1">
      <c r="A7" s="34">
        <v>1897429</v>
      </c>
      <c r="B7" s="35">
        <v>43218</v>
      </c>
      <c r="C7" s="36" t="s">
        <v>11</v>
      </c>
      <c r="D7" s="36">
        <v>28658</v>
      </c>
      <c r="E7" s="36">
        <v>14955</v>
      </c>
      <c r="F7" s="36">
        <v>9823</v>
      </c>
      <c r="G7" s="37" t="s">
        <v>9</v>
      </c>
      <c r="H7" s="38">
        <f>E7-'март 2018'!E7</f>
        <v>179</v>
      </c>
      <c r="I7" s="38">
        <f>F7-'март 2018'!F7</f>
        <v>135</v>
      </c>
    </row>
    <row r="8" spans="1:9" ht="15" thickBot="1">
      <c r="A8" s="3">
        <v>1899148</v>
      </c>
      <c r="B8" s="5">
        <v>43218</v>
      </c>
      <c r="C8" s="4">
        <v>1</v>
      </c>
      <c r="D8" s="4">
        <v>22758</v>
      </c>
      <c r="E8" s="4">
        <v>14750</v>
      </c>
      <c r="F8" s="4">
        <v>7704</v>
      </c>
      <c r="G8" s="15" t="s">
        <v>9</v>
      </c>
      <c r="H8" s="22">
        <f>E8-'март 2018'!E8</f>
        <v>211</v>
      </c>
      <c r="I8" s="22">
        <f>F8-'март 2018'!F8</f>
        <v>122</v>
      </c>
    </row>
    <row r="9" spans="1:9" ht="15" thickBot="1">
      <c r="A9" s="3">
        <v>1899138</v>
      </c>
      <c r="B9" s="5">
        <v>43218</v>
      </c>
      <c r="C9" s="4">
        <v>2</v>
      </c>
      <c r="D9" s="4">
        <v>7078</v>
      </c>
      <c r="E9" s="4">
        <v>4457</v>
      </c>
      <c r="F9" s="4">
        <v>2585</v>
      </c>
      <c r="G9" s="15" t="s">
        <v>9</v>
      </c>
      <c r="H9" s="22">
        <f>E9-'март 2018'!E9</f>
        <v>36</v>
      </c>
      <c r="I9" s="22">
        <f>F9-'март 2018'!F9</f>
        <v>25</v>
      </c>
    </row>
    <row r="10" spans="1:9" ht="15" thickBot="1">
      <c r="A10" s="3">
        <v>1896559</v>
      </c>
      <c r="B10" s="5">
        <v>43218</v>
      </c>
      <c r="C10" s="4">
        <v>3</v>
      </c>
      <c r="D10" s="4">
        <v>2873</v>
      </c>
      <c r="E10" s="4">
        <v>1822</v>
      </c>
      <c r="F10" s="4">
        <v>820</v>
      </c>
      <c r="G10" s="15" t="s">
        <v>9</v>
      </c>
      <c r="H10" s="22">
        <f>E10-'март 2018'!E10</f>
        <v>0</v>
      </c>
      <c r="I10" s="22">
        <f>F10-'март 2018'!F10</f>
        <v>0</v>
      </c>
    </row>
    <row r="11" spans="1:9" ht="15" thickBot="1">
      <c r="A11" s="3">
        <v>1898264</v>
      </c>
      <c r="B11" s="5">
        <v>43218</v>
      </c>
      <c r="C11" s="4">
        <v>4</v>
      </c>
      <c r="D11" s="4">
        <v>5233</v>
      </c>
      <c r="E11" s="4">
        <v>3128</v>
      </c>
      <c r="F11" s="4">
        <v>1644</v>
      </c>
      <c r="G11" s="15" t="s">
        <v>9</v>
      </c>
      <c r="H11" s="22">
        <f>E11-'март 2018'!E11</f>
        <v>6</v>
      </c>
      <c r="I11" s="22">
        <f>F11-'март 2018'!F11</f>
        <v>1</v>
      </c>
    </row>
    <row r="12" spans="1:9" ht="15" thickBot="1">
      <c r="A12" s="3">
        <v>1899140</v>
      </c>
      <c r="B12" s="5">
        <v>43218</v>
      </c>
      <c r="C12" s="4">
        <v>5</v>
      </c>
      <c r="D12" s="4">
        <v>2998</v>
      </c>
      <c r="E12" s="4">
        <v>2022</v>
      </c>
      <c r="F12" s="4">
        <v>940</v>
      </c>
      <c r="G12" s="15" t="s">
        <v>9</v>
      </c>
      <c r="H12" s="22">
        <f>E12-'март 2018'!E12</f>
        <v>0</v>
      </c>
      <c r="I12" s="22">
        <f>F12-'март 2018'!F12</f>
        <v>0</v>
      </c>
    </row>
    <row r="13" spans="1:9" ht="15" thickBot="1">
      <c r="A13" s="3">
        <v>1898866</v>
      </c>
      <c r="B13" s="5">
        <v>43218</v>
      </c>
      <c r="C13" s="4">
        <v>6</v>
      </c>
      <c r="D13" s="4">
        <v>2302</v>
      </c>
      <c r="E13" s="4">
        <v>1370</v>
      </c>
      <c r="F13" s="4">
        <v>592</v>
      </c>
      <c r="G13" s="15" t="s">
        <v>9</v>
      </c>
      <c r="H13" s="22">
        <f>E13-'март 2018'!E13</f>
        <v>0</v>
      </c>
      <c r="I13" s="22">
        <f>F13-'март 2018'!F13</f>
        <v>0</v>
      </c>
    </row>
    <row r="14" spans="1:9" ht="15" thickBot="1">
      <c r="A14" s="3">
        <v>1899216</v>
      </c>
      <c r="B14" s="5">
        <v>43218</v>
      </c>
      <c r="C14" s="4">
        <v>7</v>
      </c>
      <c r="D14" s="4">
        <v>44795</v>
      </c>
      <c r="E14" s="4">
        <v>28595</v>
      </c>
      <c r="F14" s="4">
        <v>15727</v>
      </c>
      <c r="G14" s="15" t="s">
        <v>9</v>
      </c>
      <c r="H14" s="22">
        <f>E14-'март 2018'!E14</f>
        <v>37</v>
      </c>
      <c r="I14" s="22">
        <f>F14-'март 2018'!F14</f>
        <v>33</v>
      </c>
    </row>
    <row r="15" spans="1:9" ht="15" thickBot="1">
      <c r="A15" s="3">
        <v>1892234</v>
      </c>
      <c r="B15" s="5">
        <v>43218</v>
      </c>
      <c r="C15" s="4">
        <v>8</v>
      </c>
      <c r="D15" s="4">
        <v>2763</v>
      </c>
      <c r="E15" s="4">
        <v>2062</v>
      </c>
      <c r="F15" s="4">
        <v>622</v>
      </c>
      <c r="G15" s="15" t="s">
        <v>9</v>
      </c>
      <c r="H15" s="22">
        <f>E15-'март 2018'!E15</f>
        <v>0</v>
      </c>
      <c r="I15" s="22">
        <f>F15-'март 2018'!F15</f>
        <v>0</v>
      </c>
    </row>
    <row r="16" spans="1:9" ht="15" thickBot="1">
      <c r="A16" s="3">
        <v>1897340</v>
      </c>
      <c r="B16" s="5">
        <v>43218</v>
      </c>
      <c r="C16" s="4">
        <v>9</v>
      </c>
      <c r="D16" s="4">
        <v>24</v>
      </c>
      <c r="E16" s="4">
        <v>0</v>
      </c>
      <c r="F16" s="4">
        <v>0</v>
      </c>
      <c r="G16" s="15" t="s">
        <v>9</v>
      </c>
      <c r="H16" s="22">
        <f>E16-'март 2018'!E16</f>
        <v>0</v>
      </c>
      <c r="I16" s="22">
        <f>F16-'март 2018'!F16</f>
        <v>0</v>
      </c>
    </row>
    <row r="17" spans="1:9" ht="15" thickBot="1">
      <c r="A17" s="3">
        <v>1897151</v>
      </c>
      <c r="B17" s="5">
        <v>43218</v>
      </c>
      <c r="C17" s="4" t="s">
        <v>12</v>
      </c>
      <c r="D17" s="4">
        <v>235</v>
      </c>
      <c r="E17" s="4">
        <v>6</v>
      </c>
      <c r="F17" s="4">
        <v>2</v>
      </c>
      <c r="G17" s="15" t="s">
        <v>9</v>
      </c>
      <c r="H17" s="22">
        <f>E17-'март 2018'!E17</f>
        <v>0</v>
      </c>
      <c r="I17" s="22">
        <f>F17-'март 2018'!F17</f>
        <v>0</v>
      </c>
    </row>
    <row r="18" spans="1:9" ht="15" thickBot="1">
      <c r="A18" s="3">
        <v>1897229</v>
      </c>
      <c r="B18" s="5">
        <v>43218</v>
      </c>
      <c r="C18" s="4">
        <v>10</v>
      </c>
      <c r="D18" s="4">
        <v>2025</v>
      </c>
      <c r="E18" s="4">
        <v>1426</v>
      </c>
      <c r="F18" s="4">
        <v>385</v>
      </c>
      <c r="G18" s="15" t="s">
        <v>9</v>
      </c>
      <c r="H18" s="22">
        <f>E18-'март 2018'!E18</f>
        <v>0</v>
      </c>
      <c r="I18" s="22">
        <f>F18-'март 2018'!F18</f>
        <v>0</v>
      </c>
    </row>
    <row r="19" spans="1:9" ht="15" thickBot="1">
      <c r="A19" s="3">
        <v>1897104</v>
      </c>
      <c r="B19" s="5">
        <v>43218</v>
      </c>
      <c r="C19" s="4">
        <v>11</v>
      </c>
      <c r="D19" s="4">
        <v>20262</v>
      </c>
      <c r="E19" s="4">
        <v>11949</v>
      </c>
      <c r="F19" s="4">
        <v>8045</v>
      </c>
      <c r="G19" s="15" t="s">
        <v>9</v>
      </c>
      <c r="H19" s="22">
        <f>E19-'март 2018'!E19</f>
        <v>124</v>
      </c>
      <c r="I19" s="22">
        <f>F19-'март 2018'!F19</f>
        <v>102</v>
      </c>
    </row>
    <row r="20" spans="1:9" ht="15" thickBot="1">
      <c r="A20" s="3">
        <v>1897192</v>
      </c>
      <c r="B20" s="5">
        <v>43218</v>
      </c>
      <c r="C20" s="4">
        <v>12</v>
      </c>
      <c r="D20" s="4">
        <v>7663</v>
      </c>
      <c r="E20" s="4">
        <v>5561</v>
      </c>
      <c r="F20" s="4">
        <v>1906</v>
      </c>
      <c r="G20" s="15" t="s">
        <v>9</v>
      </c>
      <c r="H20" s="22">
        <f>E20-'март 2018'!E20</f>
        <v>5</v>
      </c>
      <c r="I20" s="22">
        <f>F20-'март 2018'!F20</f>
        <v>1</v>
      </c>
    </row>
    <row r="21" spans="1:9" ht="15" thickBot="1">
      <c r="A21" s="3">
        <v>1898874</v>
      </c>
      <c r="B21" s="5">
        <v>43218</v>
      </c>
      <c r="C21" s="4">
        <v>13</v>
      </c>
      <c r="D21" s="4">
        <v>18465</v>
      </c>
      <c r="E21" s="4">
        <v>12141</v>
      </c>
      <c r="F21" s="4">
        <v>5160</v>
      </c>
      <c r="G21" s="15" t="s">
        <v>9</v>
      </c>
      <c r="H21" s="22">
        <f>E21-'март 2018'!E21</f>
        <v>18</v>
      </c>
      <c r="I21" s="22">
        <f>F21-'март 2018'!F21</f>
        <v>7</v>
      </c>
    </row>
    <row r="22" spans="1:9" ht="15" thickBot="1">
      <c r="A22" s="3">
        <v>1892500</v>
      </c>
      <c r="B22" s="5">
        <v>43218</v>
      </c>
      <c r="C22" s="4">
        <v>14</v>
      </c>
      <c r="D22" s="4">
        <v>1348</v>
      </c>
      <c r="E22" s="4">
        <v>883</v>
      </c>
      <c r="F22" s="4">
        <v>379</v>
      </c>
      <c r="G22" s="15" t="s">
        <v>9</v>
      </c>
      <c r="H22" s="22">
        <f>E22-'март 2018'!E22</f>
        <v>0</v>
      </c>
      <c r="I22" s="22">
        <f>F22-'март 2018'!F22</f>
        <v>0</v>
      </c>
    </row>
    <row r="23" spans="1:9" ht="15" thickBot="1">
      <c r="A23" s="3">
        <v>1897270</v>
      </c>
      <c r="B23" s="5">
        <v>43218</v>
      </c>
      <c r="C23" s="4" t="s">
        <v>13</v>
      </c>
      <c r="D23" s="4">
        <v>12453</v>
      </c>
      <c r="E23" s="4">
        <v>9559</v>
      </c>
      <c r="F23" s="4">
        <v>2759</v>
      </c>
      <c r="G23" s="15" t="s">
        <v>9</v>
      </c>
      <c r="H23" s="22">
        <f>E23-'март 2018'!E23</f>
        <v>7</v>
      </c>
      <c r="I23" s="22">
        <f>F23-'март 2018'!F23</f>
        <v>5</v>
      </c>
    </row>
    <row r="24" spans="1:9" ht="15" thickBot="1">
      <c r="A24" s="3">
        <v>1893468</v>
      </c>
      <c r="B24" s="5">
        <v>43218</v>
      </c>
      <c r="C24" s="4">
        <v>15</v>
      </c>
      <c r="D24" s="4">
        <v>2778</v>
      </c>
      <c r="E24" s="4">
        <v>2285</v>
      </c>
      <c r="F24" s="4">
        <v>348</v>
      </c>
      <c r="G24" s="15" t="s">
        <v>9</v>
      </c>
      <c r="H24" s="22">
        <f>E24-'март 2018'!E24</f>
        <v>19</v>
      </c>
      <c r="I24" s="22">
        <f>F24-'март 2018'!F24</f>
        <v>0</v>
      </c>
    </row>
    <row r="25" spans="1:9" ht="15" thickBot="1">
      <c r="A25" s="3">
        <v>1897320</v>
      </c>
      <c r="B25" s="5">
        <v>43218</v>
      </c>
      <c r="C25" s="4">
        <v>16</v>
      </c>
      <c r="D25" s="4">
        <v>12632</v>
      </c>
      <c r="E25" s="4">
        <v>7985</v>
      </c>
      <c r="F25" s="4">
        <v>4589</v>
      </c>
      <c r="G25" s="15" t="s">
        <v>9</v>
      </c>
      <c r="H25" s="22">
        <f>E25-'март 2018'!E25</f>
        <v>13</v>
      </c>
      <c r="I25" s="22">
        <f>F25-'март 2018'!F25</f>
        <v>3</v>
      </c>
    </row>
    <row r="26" spans="1:9" ht="15" thickBot="1">
      <c r="A26" s="3">
        <v>1897141</v>
      </c>
      <c r="B26" s="5">
        <v>43218</v>
      </c>
      <c r="C26" s="4">
        <v>17</v>
      </c>
      <c r="D26" s="4">
        <v>4271</v>
      </c>
      <c r="E26" s="4">
        <v>2226</v>
      </c>
      <c r="F26" s="4">
        <v>993</v>
      </c>
      <c r="G26" s="15" t="s">
        <v>9</v>
      </c>
      <c r="H26" s="22">
        <f>E26-'март 2018'!E26</f>
        <v>0</v>
      </c>
      <c r="I26" s="22">
        <f>F26-'март 2018'!F26</f>
        <v>0</v>
      </c>
    </row>
    <row r="27" spans="1:9" ht="15" thickBot="1">
      <c r="A27" s="3">
        <v>1887572</v>
      </c>
      <c r="B27" s="5">
        <v>43218</v>
      </c>
      <c r="C27" s="4">
        <v>18</v>
      </c>
      <c r="D27" s="4">
        <v>1247</v>
      </c>
      <c r="E27" s="4">
        <v>748</v>
      </c>
      <c r="F27" s="4">
        <v>318</v>
      </c>
      <c r="G27" s="15" t="s">
        <v>9</v>
      </c>
      <c r="H27" s="22">
        <f>E27-'март 2018'!E27</f>
        <v>0</v>
      </c>
      <c r="I27" s="22">
        <f>F27-'март 2018'!F27</f>
        <v>0</v>
      </c>
    </row>
    <row r="28" spans="1:9" ht="15" thickBot="1">
      <c r="A28" s="3">
        <v>1892454</v>
      </c>
      <c r="B28" s="5">
        <v>43218</v>
      </c>
      <c r="C28" s="4">
        <v>19</v>
      </c>
      <c r="D28" s="4">
        <v>755</v>
      </c>
      <c r="E28" s="4">
        <v>523</v>
      </c>
      <c r="F28" s="4">
        <v>125</v>
      </c>
      <c r="G28" s="15" t="s">
        <v>9</v>
      </c>
      <c r="H28" s="22">
        <f>E28-'март 2018'!E28</f>
        <v>1</v>
      </c>
      <c r="I28" s="22">
        <f>F28-'март 2018'!F28</f>
        <v>0</v>
      </c>
    </row>
    <row r="29" spans="1:9" ht="15" thickBot="1">
      <c r="A29" s="3">
        <v>1898867</v>
      </c>
      <c r="B29" s="5">
        <v>43218</v>
      </c>
      <c r="C29" s="4">
        <v>20</v>
      </c>
      <c r="D29" s="4">
        <v>164</v>
      </c>
      <c r="E29" s="4">
        <v>80</v>
      </c>
      <c r="F29" s="4">
        <v>66</v>
      </c>
      <c r="G29" s="15" t="s">
        <v>9</v>
      </c>
      <c r="H29" s="22">
        <f>E29-'март 2018'!E29</f>
        <v>0</v>
      </c>
      <c r="I29" s="22">
        <f>F29-'март 2018'!F29</f>
        <v>0</v>
      </c>
    </row>
    <row r="30" spans="1:9" ht="15" thickBot="1">
      <c r="A30" s="3">
        <v>1897243</v>
      </c>
      <c r="B30" s="5">
        <v>43218</v>
      </c>
      <c r="C30" s="4">
        <v>21</v>
      </c>
      <c r="D30" s="4">
        <v>2510</v>
      </c>
      <c r="E30" s="4">
        <v>1901</v>
      </c>
      <c r="F30" s="4">
        <v>606</v>
      </c>
      <c r="G30" s="15" t="s">
        <v>9</v>
      </c>
      <c r="H30" s="22">
        <f>E30-'март 2018'!E30</f>
        <v>5</v>
      </c>
      <c r="I30" s="22">
        <f>F30-'март 2018'!F30</f>
        <v>0</v>
      </c>
    </row>
    <row r="31" spans="1:9" ht="15" thickBot="1">
      <c r="A31" s="3">
        <v>1898639</v>
      </c>
      <c r="B31" s="5">
        <v>43218</v>
      </c>
      <c r="C31" s="4">
        <v>22</v>
      </c>
      <c r="D31" s="4">
        <v>49993</v>
      </c>
      <c r="E31" s="4">
        <v>31901</v>
      </c>
      <c r="F31" s="4">
        <v>17832</v>
      </c>
      <c r="G31" s="15" t="s">
        <v>9</v>
      </c>
      <c r="H31" s="22">
        <f>E31-'март 2018'!E31</f>
        <v>479</v>
      </c>
      <c r="I31" s="22">
        <f>F31-'март 2018'!F31</f>
        <v>269</v>
      </c>
    </row>
    <row r="32" spans="1:9" ht="15" thickBot="1">
      <c r="A32" s="3">
        <v>1892163</v>
      </c>
      <c r="B32" s="5">
        <v>43218</v>
      </c>
      <c r="C32" s="4">
        <v>23</v>
      </c>
      <c r="D32" s="4">
        <v>12182</v>
      </c>
      <c r="E32" s="4">
        <v>8659</v>
      </c>
      <c r="F32" s="4">
        <v>2001</v>
      </c>
      <c r="G32" s="15" t="s">
        <v>9</v>
      </c>
      <c r="H32" s="22">
        <f>E32-'март 2018'!E32</f>
        <v>11</v>
      </c>
      <c r="I32" s="22">
        <f>F32-'март 2018'!F32</f>
        <v>1</v>
      </c>
    </row>
    <row r="33" spans="1:9" ht="15" thickBot="1">
      <c r="A33" s="3">
        <v>1897193</v>
      </c>
      <c r="B33" s="5">
        <v>43218</v>
      </c>
      <c r="C33" s="4">
        <v>24</v>
      </c>
      <c r="D33" s="4">
        <v>3120</v>
      </c>
      <c r="E33" s="4">
        <v>1410</v>
      </c>
      <c r="F33" s="4">
        <v>432</v>
      </c>
      <c r="G33" s="15" t="s">
        <v>9</v>
      </c>
      <c r="H33" s="22">
        <f>E33-'март 2018'!E33</f>
        <v>0</v>
      </c>
      <c r="I33" s="22">
        <f>F33-'март 2018'!F33</f>
        <v>0</v>
      </c>
    </row>
    <row r="34" spans="1:9" ht="15" thickBot="1">
      <c r="A34" s="3">
        <v>1896703</v>
      </c>
      <c r="B34" s="5">
        <v>43218</v>
      </c>
      <c r="C34" s="4">
        <v>25</v>
      </c>
      <c r="D34" s="4">
        <v>517</v>
      </c>
      <c r="E34" s="4">
        <v>363</v>
      </c>
      <c r="F34" s="4">
        <v>83</v>
      </c>
      <c r="G34" s="15" t="s">
        <v>9</v>
      </c>
      <c r="H34" s="22">
        <f>E34-'март 2018'!E34</f>
        <v>0</v>
      </c>
      <c r="I34" s="22">
        <f>F34-'март 2018'!F34</f>
        <v>0</v>
      </c>
    </row>
    <row r="35" spans="1:9" ht="15" thickBot="1">
      <c r="A35" s="3">
        <v>1896759</v>
      </c>
      <c r="B35" s="5">
        <v>43218</v>
      </c>
      <c r="C35" s="4">
        <v>26</v>
      </c>
      <c r="D35" s="4">
        <v>7831</v>
      </c>
      <c r="E35" s="4">
        <v>5061</v>
      </c>
      <c r="F35" s="4">
        <v>1798</v>
      </c>
      <c r="G35" s="15" t="s">
        <v>9</v>
      </c>
      <c r="H35" s="22">
        <f>E35-'март 2018'!E35</f>
        <v>5</v>
      </c>
      <c r="I35" s="22">
        <f>F35-'март 2018'!F35</f>
        <v>0</v>
      </c>
    </row>
    <row r="36" spans="1:9" ht="15" thickBot="1">
      <c r="A36" s="3">
        <v>1890808</v>
      </c>
      <c r="B36" s="5">
        <v>43218</v>
      </c>
      <c r="C36" s="4">
        <v>27</v>
      </c>
      <c r="D36" s="4">
        <v>11955</v>
      </c>
      <c r="E36" s="4">
        <v>8082</v>
      </c>
      <c r="F36" s="4">
        <v>3367</v>
      </c>
      <c r="G36" s="15" t="s">
        <v>9</v>
      </c>
      <c r="H36" s="22">
        <f>E36-'март 2018'!E36</f>
        <v>29</v>
      </c>
      <c r="I36" s="22">
        <f>F36-'март 2018'!F36</f>
        <v>24</v>
      </c>
    </row>
    <row r="37" spans="1:9" ht="15" thickBot="1">
      <c r="A37" s="3">
        <v>1895265</v>
      </c>
      <c r="B37" s="5">
        <v>43218</v>
      </c>
      <c r="C37" s="4">
        <v>28</v>
      </c>
      <c r="D37" s="4">
        <v>12813</v>
      </c>
      <c r="E37" s="4">
        <v>7605</v>
      </c>
      <c r="F37" s="4">
        <v>4846</v>
      </c>
      <c r="G37" s="15" t="s">
        <v>9</v>
      </c>
      <c r="H37" s="22">
        <f>E37-'март 2018'!E37</f>
        <v>27</v>
      </c>
      <c r="I37" s="22">
        <f>F37-'март 2018'!F37</f>
        <v>16</v>
      </c>
    </row>
    <row r="38" spans="1:9" ht="27" thickBot="1">
      <c r="A38" s="3">
        <v>2376874</v>
      </c>
      <c r="B38" s="5">
        <v>43218</v>
      </c>
      <c r="C38" s="4" t="s">
        <v>14</v>
      </c>
      <c r="D38" s="4">
        <v>3625</v>
      </c>
      <c r="E38" s="4">
        <v>1762</v>
      </c>
      <c r="F38" s="4">
        <v>1672</v>
      </c>
      <c r="G38" s="15" t="s">
        <v>9</v>
      </c>
      <c r="H38" s="22">
        <f>E38-'март 2018'!E38</f>
        <v>0</v>
      </c>
      <c r="I38" s="22">
        <f>F38-'март 2018'!F38</f>
        <v>0</v>
      </c>
    </row>
    <row r="39" spans="1:9" ht="15" thickBot="1">
      <c r="A39" s="3">
        <v>1771040</v>
      </c>
      <c r="B39" s="5">
        <v>41884</v>
      </c>
      <c r="C39" s="4">
        <v>29</v>
      </c>
      <c r="D39" s="4">
        <v>1854</v>
      </c>
      <c r="E39" s="4">
        <v>955</v>
      </c>
      <c r="F39" s="4">
        <v>482</v>
      </c>
      <c r="G39" s="15" t="s">
        <v>9</v>
      </c>
      <c r="H39" s="22">
        <f>E39-'март 2018'!E39</f>
        <v>0</v>
      </c>
      <c r="I39" s="22">
        <f>F39-'март 2018'!F39</f>
        <v>0</v>
      </c>
    </row>
    <row r="40" spans="1:9" ht="15" thickBot="1">
      <c r="A40" s="3">
        <v>1897262</v>
      </c>
      <c r="B40" s="5">
        <v>43218</v>
      </c>
      <c r="C40" s="4">
        <v>30</v>
      </c>
      <c r="D40" s="4">
        <v>1354</v>
      </c>
      <c r="E40" s="4">
        <v>1009</v>
      </c>
      <c r="F40" s="4">
        <v>314</v>
      </c>
      <c r="G40" s="15" t="s">
        <v>9</v>
      </c>
      <c r="H40" s="22">
        <f>E40-'март 2018'!E40</f>
        <v>5</v>
      </c>
      <c r="I40" s="22">
        <f>F40-'март 2018'!F40</f>
        <v>1</v>
      </c>
    </row>
    <row r="41" spans="1:9" ht="15" thickBot="1">
      <c r="A41" s="3">
        <v>1892320</v>
      </c>
      <c r="B41" s="5">
        <v>43218</v>
      </c>
      <c r="C41" s="4">
        <v>31</v>
      </c>
      <c r="D41" s="4">
        <v>1691</v>
      </c>
      <c r="E41" s="4">
        <v>1004</v>
      </c>
      <c r="F41" s="4">
        <v>380</v>
      </c>
      <c r="G41" s="15" t="s">
        <v>9</v>
      </c>
      <c r="H41" s="22">
        <f>E41-'март 2018'!E41</f>
        <v>0</v>
      </c>
      <c r="I41" s="22">
        <f>F41-'март 2018'!F41</f>
        <v>0</v>
      </c>
    </row>
    <row r="42" spans="1:9" ht="15" thickBot="1">
      <c r="A42" s="3">
        <v>1898367</v>
      </c>
      <c r="B42" s="5">
        <v>43218</v>
      </c>
      <c r="C42" s="4">
        <v>32</v>
      </c>
      <c r="D42" s="4">
        <v>22836</v>
      </c>
      <c r="E42" s="4">
        <v>14533</v>
      </c>
      <c r="F42" s="4">
        <v>8226</v>
      </c>
      <c r="G42" s="15" t="s">
        <v>9</v>
      </c>
      <c r="H42" s="22">
        <f>E42-'март 2018'!E42</f>
        <v>0</v>
      </c>
      <c r="I42" s="22">
        <f>F42-'март 2018'!F42</f>
        <v>0</v>
      </c>
    </row>
    <row r="43" spans="1:9" ht="15" thickBot="1">
      <c r="A43" s="3">
        <v>1900264</v>
      </c>
      <c r="B43" s="5">
        <v>43218</v>
      </c>
      <c r="C43" s="4">
        <v>33</v>
      </c>
      <c r="D43" s="4">
        <v>28216</v>
      </c>
      <c r="E43" s="4">
        <v>17974</v>
      </c>
      <c r="F43" s="4">
        <v>9822</v>
      </c>
      <c r="G43" s="15" t="s">
        <v>9</v>
      </c>
      <c r="H43" s="22">
        <f>E43-'март 2018'!E43</f>
        <v>16</v>
      </c>
      <c r="I43" s="22">
        <f>F43-'март 2018'!F43</f>
        <v>7</v>
      </c>
    </row>
    <row r="44" spans="1:9" ht="15" thickBot="1">
      <c r="A44" s="3">
        <v>1897076</v>
      </c>
      <c r="B44" s="5">
        <v>43218</v>
      </c>
      <c r="C44" s="4">
        <v>34</v>
      </c>
      <c r="D44" s="4">
        <v>508</v>
      </c>
      <c r="E44" s="4">
        <v>281</v>
      </c>
      <c r="F44" s="4">
        <v>115</v>
      </c>
      <c r="G44" s="15" t="s">
        <v>9</v>
      </c>
      <c r="H44" s="22">
        <f>E44-'март 2018'!E44</f>
        <v>0</v>
      </c>
      <c r="I44" s="22">
        <f>F44-'март 2018'!F44</f>
        <v>0</v>
      </c>
    </row>
    <row r="45" spans="1:9" ht="15" thickBot="1">
      <c r="A45" s="3">
        <v>1896835</v>
      </c>
      <c r="B45" s="5">
        <v>43218</v>
      </c>
      <c r="C45" s="4">
        <v>35</v>
      </c>
      <c r="D45" s="4">
        <v>9032</v>
      </c>
      <c r="E45" s="4">
        <v>5468</v>
      </c>
      <c r="F45" s="4">
        <v>3532</v>
      </c>
      <c r="G45" s="15" t="s">
        <v>9</v>
      </c>
      <c r="H45" s="22">
        <f>E45-'март 2018'!E45</f>
        <v>0</v>
      </c>
      <c r="I45" s="22">
        <f>F45-'март 2018'!F45</f>
        <v>0</v>
      </c>
    </row>
    <row r="46" spans="1:9" ht="15" thickBot="1">
      <c r="A46" s="3">
        <v>1899099</v>
      </c>
      <c r="B46" s="5">
        <v>43218</v>
      </c>
      <c r="C46" s="4">
        <v>36</v>
      </c>
      <c r="D46" s="4">
        <v>10161</v>
      </c>
      <c r="E46" s="4">
        <v>6362</v>
      </c>
      <c r="F46" s="4">
        <v>2679</v>
      </c>
      <c r="G46" s="15" t="s">
        <v>9</v>
      </c>
      <c r="H46" s="22">
        <f>E46-'март 2018'!E46</f>
        <v>0</v>
      </c>
      <c r="I46" s="22">
        <f>F46-'март 2018'!F46</f>
        <v>0</v>
      </c>
    </row>
    <row r="47" spans="1:9" ht="15" thickBot="1">
      <c r="A47" s="3">
        <v>1897163</v>
      </c>
      <c r="B47" s="5">
        <v>43218</v>
      </c>
      <c r="C47" s="4">
        <v>37</v>
      </c>
      <c r="D47" s="4">
        <v>26899</v>
      </c>
      <c r="E47" s="4">
        <v>16506</v>
      </c>
      <c r="F47" s="4">
        <v>10362</v>
      </c>
      <c r="G47" s="15" t="s">
        <v>9</v>
      </c>
      <c r="H47" s="22">
        <f>E47-'март 2018'!E47</f>
        <v>484</v>
      </c>
      <c r="I47" s="22">
        <f>F47-'март 2018'!F47</f>
        <v>294</v>
      </c>
    </row>
    <row r="48" spans="1:9" ht="15" thickBot="1">
      <c r="A48" s="3">
        <v>1900263</v>
      </c>
      <c r="B48" s="5">
        <v>43218</v>
      </c>
      <c r="C48" s="4">
        <v>38</v>
      </c>
      <c r="D48" s="4">
        <v>4455</v>
      </c>
      <c r="E48" s="4">
        <v>2907</v>
      </c>
      <c r="F48" s="4">
        <v>1282</v>
      </c>
      <c r="G48" s="15" t="s">
        <v>9</v>
      </c>
      <c r="H48" s="22">
        <f>E48-'март 2018'!E48</f>
        <v>34</v>
      </c>
      <c r="I48" s="22">
        <f>F48-'март 2018'!F48</f>
        <v>27</v>
      </c>
    </row>
    <row r="49" spans="1:9" ht="15" thickBot="1">
      <c r="A49" s="3">
        <v>1892264</v>
      </c>
      <c r="B49" s="5">
        <v>43218</v>
      </c>
      <c r="C49" s="4">
        <v>39</v>
      </c>
      <c r="D49" s="4">
        <v>17457</v>
      </c>
      <c r="E49" s="4">
        <v>11945</v>
      </c>
      <c r="F49" s="4">
        <v>5480</v>
      </c>
      <c r="G49" s="15" t="s">
        <v>9</v>
      </c>
      <c r="H49" s="22">
        <f>E49-'март 2018'!E49</f>
        <v>7</v>
      </c>
      <c r="I49" s="22">
        <f>F49-'март 2018'!F49</f>
        <v>1</v>
      </c>
    </row>
    <row r="50" spans="1:9" ht="15" thickBot="1">
      <c r="A50" s="3">
        <v>1893218</v>
      </c>
      <c r="B50" s="5">
        <v>43218</v>
      </c>
      <c r="C50" s="4">
        <v>40</v>
      </c>
      <c r="D50" s="4">
        <v>9252</v>
      </c>
      <c r="E50" s="4">
        <v>6113</v>
      </c>
      <c r="F50" s="4">
        <v>2693</v>
      </c>
      <c r="G50" s="15" t="s">
        <v>9</v>
      </c>
      <c r="H50" s="22">
        <f>E50-'март 2018'!E50</f>
        <v>0</v>
      </c>
      <c r="I50" s="22">
        <f>F50-'март 2018'!F50</f>
        <v>0</v>
      </c>
    </row>
    <row r="51" spans="1:9" ht="15" thickBot="1">
      <c r="A51" s="3">
        <v>1896949</v>
      </c>
      <c r="B51" s="5">
        <v>43218</v>
      </c>
      <c r="C51" s="4">
        <v>41</v>
      </c>
      <c r="D51" s="4">
        <v>3911</v>
      </c>
      <c r="E51" s="4">
        <v>2341</v>
      </c>
      <c r="F51" s="4">
        <v>1487</v>
      </c>
      <c r="G51" s="15" t="s">
        <v>9</v>
      </c>
      <c r="H51" s="22">
        <f>E51-'март 2018'!E51</f>
        <v>0</v>
      </c>
      <c r="I51" s="22">
        <f>F51-'март 2018'!F51</f>
        <v>0</v>
      </c>
    </row>
    <row r="52" spans="1:9" ht="15" thickBot="1">
      <c r="A52" s="3">
        <v>1899012</v>
      </c>
      <c r="B52" s="5">
        <v>43218</v>
      </c>
      <c r="C52" s="4">
        <v>42</v>
      </c>
      <c r="D52" s="4">
        <v>2508</v>
      </c>
      <c r="E52" s="4">
        <v>750</v>
      </c>
      <c r="F52" s="4">
        <v>601</v>
      </c>
      <c r="G52" s="15" t="s">
        <v>9</v>
      </c>
      <c r="H52" s="22">
        <f>E52-'март 2018'!E52</f>
        <v>31</v>
      </c>
      <c r="I52" s="22">
        <f>F52-'март 2018'!F52</f>
        <v>38</v>
      </c>
    </row>
    <row r="53" spans="1:9" ht="15" thickBot="1">
      <c r="A53" s="3">
        <v>1899139</v>
      </c>
      <c r="B53" s="5">
        <v>43218</v>
      </c>
      <c r="C53" s="4">
        <v>43</v>
      </c>
      <c r="D53" s="4">
        <v>241</v>
      </c>
      <c r="E53" s="4">
        <v>149</v>
      </c>
      <c r="F53" s="4">
        <v>41</v>
      </c>
      <c r="G53" s="15" t="s">
        <v>9</v>
      </c>
      <c r="H53" s="22">
        <f>E53-'март 2018'!E53</f>
        <v>0</v>
      </c>
      <c r="I53" s="22">
        <f>F53-'март 2018'!F53</f>
        <v>0</v>
      </c>
    </row>
    <row r="54" spans="1:9" ht="15" thickBot="1">
      <c r="A54" s="3">
        <v>1892450</v>
      </c>
      <c r="B54" s="5">
        <v>43218</v>
      </c>
      <c r="C54" s="4">
        <v>44</v>
      </c>
      <c r="D54" s="4">
        <v>2222</v>
      </c>
      <c r="E54" s="4">
        <v>1630</v>
      </c>
      <c r="F54" s="4">
        <v>563</v>
      </c>
      <c r="G54" s="15" t="s">
        <v>9</v>
      </c>
      <c r="H54" s="22">
        <f>E54-'март 2018'!E54</f>
        <v>1</v>
      </c>
      <c r="I54" s="22">
        <f>F54-'март 2018'!F54</f>
        <v>0</v>
      </c>
    </row>
    <row r="55" spans="1:9" ht="15" thickBot="1">
      <c r="A55" s="6">
        <v>1889809</v>
      </c>
      <c r="B55" s="7">
        <v>43218</v>
      </c>
      <c r="C55" s="8">
        <v>45</v>
      </c>
      <c r="D55" s="8">
        <v>24</v>
      </c>
      <c r="E55" s="8">
        <v>16</v>
      </c>
      <c r="F55" s="8">
        <v>1</v>
      </c>
      <c r="G55" s="16" t="s">
        <v>9</v>
      </c>
      <c r="H55" s="22">
        <f>E55-'март 2018'!E55</f>
        <v>0</v>
      </c>
      <c r="I55" s="22">
        <f>F55-'март 2018'!F55</f>
        <v>0</v>
      </c>
    </row>
    <row r="56" spans="1:9" ht="15" thickBot="1">
      <c r="A56" s="3">
        <v>1897191</v>
      </c>
      <c r="B56" s="5">
        <v>43218</v>
      </c>
      <c r="C56" s="4">
        <v>46</v>
      </c>
      <c r="D56" s="4">
        <v>6129</v>
      </c>
      <c r="E56" s="4">
        <v>3641</v>
      </c>
      <c r="F56" s="4">
        <v>2322</v>
      </c>
      <c r="G56" s="15" t="s">
        <v>9</v>
      </c>
      <c r="H56" s="22">
        <f>E56-'март 2018'!E56</f>
        <v>0</v>
      </c>
      <c r="I56" s="22">
        <f>F56-'март 2018'!F56</f>
        <v>0</v>
      </c>
    </row>
    <row r="57" spans="1:9" ht="15" thickBot="1">
      <c r="A57" s="3">
        <v>1899158</v>
      </c>
      <c r="B57" s="5">
        <v>43218</v>
      </c>
      <c r="C57" s="4">
        <v>47</v>
      </c>
      <c r="D57" s="4">
        <v>9983</v>
      </c>
      <c r="E57" s="4">
        <v>6067</v>
      </c>
      <c r="F57" s="4">
        <v>2609</v>
      </c>
      <c r="G57" s="15" t="s">
        <v>9</v>
      </c>
      <c r="H57" s="22">
        <f>E57-'март 2018'!E57</f>
        <v>0</v>
      </c>
      <c r="I57" s="22">
        <f>F57-'март 2018'!F57</f>
        <v>0</v>
      </c>
    </row>
    <row r="58" spans="1:9" ht="15" thickBot="1">
      <c r="A58" s="28"/>
      <c r="B58" s="29"/>
      <c r="C58" s="30">
        <v>48</v>
      </c>
      <c r="D58" s="30"/>
      <c r="E58" s="30"/>
      <c r="F58" s="30"/>
      <c r="G58" s="31"/>
      <c r="H58" s="22">
        <f>E58-'март 2018'!E58</f>
        <v>0</v>
      </c>
      <c r="I58" s="22">
        <f>F58-'март 2018'!F58</f>
        <v>0</v>
      </c>
    </row>
    <row r="59" spans="1:9" ht="15" thickBot="1">
      <c r="A59" s="3">
        <v>1896868</v>
      </c>
      <c r="B59" s="5">
        <v>43218</v>
      </c>
      <c r="C59" s="4">
        <v>49</v>
      </c>
      <c r="D59" s="4">
        <v>2637</v>
      </c>
      <c r="E59" s="4">
        <v>1606</v>
      </c>
      <c r="F59" s="4">
        <v>495</v>
      </c>
      <c r="G59" s="15" t="s">
        <v>9</v>
      </c>
      <c r="H59" s="22">
        <f>E59-'март 2018'!E59</f>
        <v>10</v>
      </c>
      <c r="I59" s="22">
        <f>F59-'март 2018'!F59</f>
        <v>2</v>
      </c>
    </row>
    <row r="60" spans="1:9" ht="15" thickBot="1">
      <c r="A60" s="3">
        <v>1899231</v>
      </c>
      <c r="B60" s="5">
        <v>43218</v>
      </c>
      <c r="C60" s="4">
        <v>50</v>
      </c>
      <c r="D60" s="4">
        <v>5656</v>
      </c>
      <c r="E60" s="4">
        <v>3107</v>
      </c>
      <c r="F60" s="4">
        <v>1990</v>
      </c>
      <c r="G60" s="15" t="s">
        <v>9</v>
      </c>
      <c r="H60" s="22">
        <f>E60-'март 2018'!E60</f>
        <v>0</v>
      </c>
      <c r="I60" s="22">
        <f>F60-'март 2018'!F60</f>
        <v>0</v>
      </c>
    </row>
    <row r="61" spans="1:9" ht="15" thickBot="1">
      <c r="A61" s="3">
        <v>1893425</v>
      </c>
      <c r="B61" s="5">
        <v>43218</v>
      </c>
      <c r="C61" s="4">
        <v>51</v>
      </c>
      <c r="D61" s="4">
        <v>16793</v>
      </c>
      <c r="E61" s="4">
        <v>11348</v>
      </c>
      <c r="F61" s="4">
        <v>5140</v>
      </c>
      <c r="G61" s="15" t="s">
        <v>9</v>
      </c>
      <c r="H61" s="22">
        <f>E61-'март 2018'!E61</f>
        <v>255</v>
      </c>
      <c r="I61" s="22">
        <f>F61-'март 2018'!F61</f>
        <v>176</v>
      </c>
    </row>
    <row r="62" spans="1:9" ht="15" thickBot="1">
      <c r="A62" s="3">
        <v>1887493</v>
      </c>
      <c r="B62" s="5">
        <v>43218</v>
      </c>
      <c r="C62" s="4">
        <v>52</v>
      </c>
      <c r="D62" s="4">
        <v>6573</v>
      </c>
      <c r="E62" s="4">
        <v>4276</v>
      </c>
      <c r="F62" s="4">
        <v>1860</v>
      </c>
      <c r="G62" s="15" t="s">
        <v>9</v>
      </c>
      <c r="H62" s="22">
        <f>E62-'март 2018'!E62</f>
        <v>0</v>
      </c>
      <c r="I62" s="22">
        <f>F62-'март 2018'!F62</f>
        <v>0</v>
      </c>
    </row>
    <row r="63" spans="1:9" ht="15" thickBot="1">
      <c r="A63" s="3">
        <v>1899001</v>
      </c>
      <c r="B63" s="5">
        <v>43218</v>
      </c>
      <c r="C63" s="4">
        <v>53</v>
      </c>
      <c r="D63" s="4">
        <v>52619</v>
      </c>
      <c r="E63" s="4">
        <v>33778</v>
      </c>
      <c r="F63" s="4">
        <v>17283</v>
      </c>
      <c r="G63" s="15" t="s">
        <v>9</v>
      </c>
      <c r="H63" s="22">
        <f>E63-'март 2018'!E63</f>
        <v>126</v>
      </c>
      <c r="I63" s="22">
        <f>F63-'март 2018'!F63</f>
        <v>67</v>
      </c>
    </row>
    <row r="64" spans="1:9" ht="15" thickBot="1">
      <c r="A64" s="3">
        <v>1897503</v>
      </c>
      <c r="B64" s="5">
        <v>43218</v>
      </c>
      <c r="C64" s="4">
        <v>54</v>
      </c>
      <c r="D64" s="4">
        <v>414</v>
      </c>
      <c r="E64" s="4">
        <v>226</v>
      </c>
      <c r="F64" s="4">
        <v>176</v>
      </c>
      <c r="G64" s="15" t="s">
        <v>9</v>
      </c>
      <c r="H64" s="22">
        <f>E64-'март 2018'!E64</f>
        <v>0</v>
      </c>
      <c r="I64" s="22">
        <f>F64-'март 2018'!F64</f>
        <v>0</v>
      </c>
    </row>
    <row r="65" spans="1:9" ht="15" thickBot="1">
      <c r="A65" s="3">
        <v>1892300</v>
      </c>
      <c r="B65" s="5">
        <v>43218</v>
      </c>
      <c r="C65" s="4">
        <v>55</v>
      </c>
      <c r="D65" s="4">
        <v>7203</v>
      </c>
      <c r="E65" s="4">
        <v>5224</v>
      </c>
      <c r="F65" s="4">
        <v>1936</v>
      </c>
      <c r="G65" s="15" t="s">
        <v>9</v>
      </c>
      <c r="H65" s="22">
        <f>E65-'март 2018'!E65</f>
        <v>0</v>
      </c>
      <c r="I65" s="22">
        <f>F65-'март 2018'!F65</f>
        <v>0</v>
      </c>
    </row>
    <row r="66" spans="1:9" ht="15" thickBot="1">
      <c r="A66" s="3">
        <v>1898851</v>
      </c>
      <c r="B66" s="5">
        <v>43218</v>
      </c>
      <c r="C66" s="4">
        <v>56</v>
      </c>
      <c r="D66" s="4">
        <v>19389</v>
      </c>
      <c r="E66" s="4">
        <v>12707</v>
      </c>
      <c r="F66" s="4">
        <v>5986</v>
      </c>
      <c r="G66" s="15" t="s">
        <v>9</v>
      </c>
      <c r="H66" s="22">
        <f>E66-'март 2018'!E66</f>
        <v>234</v>
      </c>
      <c r="I66" s="22">
        <f>F66-'март 2018'!F66</f>
        <v>119</v>
      </c>
    </row>
    <row r="67" spans="1:9" ht="15" thickBot="1">
      <c r="A67" s="3">
        <v>1900126</v>
      </c>
      <c r="B67" s="5">
        <v>43218</v>
      </c>
      <c r="C67" s="4">
        <v>57</v>
      </c>
      <c r="D67" s="4">
        <v>4675</v>
      </c>
      <c r="E67" s="4">
        <v>3621</v>
      </c>
      <c r="F67" s="4">
        <v>997</v>
      </c>
      <c r="G67" s="15" t="s">
        <v>9</v>
      </c>
      <c r="H67" s="22">
        <f>E67-'март 2018'!E67</f>
        <v>63</v>
      </c>
      <c r="I67" s="22">
        <f>F67-'март 2018'!F67</f>
        <v>52</v>
      </c>
    </row>
    <row r="68" spans="1:9" ht="15" thickBot="1">
      <c r="A68" s="3">
        <v>1899583</v>
      </c>
      <c r="B68" s="5">
        <v>43218</v>
      </c>
      <c r="C68" s="4">
        <v>58</v>
      </c>
      <c r="D68" s="4">
        <v>1415</v>
      </c>
      <c r="E68" s="4">
        <v>751</v>
      </c>
      <c r="F68" s="4">
        <v>466</v>
      </c>
      <c r="G68" s="15" t="s">
        <v>9</v>
      </c>
      <c r="H68" s="22">
        <f>E68-'март 2018'!E68</f>
        <v>0</v>
      </c>
      <c r="I68" s="22">
        <f>F68-'март 2018'!F68</f>
        <v>0</v>
      </c>
    </row>
    <row r="69" spans="1:9" ht="15" thickBot="1">
      <c r="A69" s="3">
        <v>1895451</v>
      </c>
      <c r="B69" s="5">
        <v>43218</v>
      </c>
      <c r="C69" s="4">
        <v>59</v>
      </c>
      <c r="D69" s="4">
        <v>530</v>
      </c>
      <c r="E69" s="4">
        <v>351</v>
      </c>
      <c r="F69" s="4">
        <v>163</v>
      </c>
      <c r="G69" s="15" t="s">
        <v>9</v>
      </c>
      <c r="H69" s="22">
        <f>E69-'март 2018'!E69</f>
        <v>0</v>
      </c>
      <c r="I69" s="22">
        <f>F69-'март 2018'!F69</f>
        <v>0</v>
      </c>
    </row>
    <row r="70" spans="1:9" ht="15" thickBot="1">
      <c r="A70" s="3">
        <v>1893420</v>
      </c>
      <c r="B70" s="5">
        <v>43218</v>
      </c>
      <c r="C70" s="4">
        <v>60</v>
      </c>
      <c r="D70" s="4">
        <v>1576</v>
      </c>
      <c r="E70" s="4">
        <v>924</v>
      </c>
      <c r="F70" s="4">
        <v>318</v>
      </c>
      <c r="G70" s="15" t="s">
        <v>9</v>
      </c>
      <c r="H70" s="22">
        <f>E70-'март 2018'!E70</f>
        <v>8</v>
      </c>
      <c r="I70" s="22">
        <f>F70-'март 2018'!F70</f>
        <v>0</v>
      </c>
    </row>
    <row r="71" spans="1:9" ht="15" thickBot="1">
      <c r="A71" s="3">
        <v>1896958</v>
      </c>
      <c r="B71" s="5">
        <v>43218</v>
      </c>
      <c r="C71" s="4" t="s">
        <v>15</v>
      </c>
      <c r="D71" s="4">
        <v>3066</v>
      </c>
      <c r="E71" s="4">
        <v>2000</v>
      </c>
      <c r="F71" s="4">
        <v>555</v>
      </c>
      <c r="G71" s="15" t="s">
        <v>9</v>
      </c>
      <c r="H71" s="22">
        <f>E71-'март 2018'!E71</f>
        <v>0</v>
      </c>
      <c r="I71" s="22">
        <f>F71-'март 2018'!F71</f>
        <v>0</v>
      </c>
    </row>
    <row r="72" spans="1:9" ht="15" thickBot="1">
      <c r="A72" s="3">
        <v>1897047</v>
      </c>
      <c r="B72" s="5">
        <v>43218</v>
      </c>
      <c r="C72" s="4">
        <v>61</v>
      </c>
      <c r="D72" s="4">
        <v>2731</v>
      </c>
      <c r="E72" s="4">
        <v>1575</v>
      </c>
      <c r="F72" s="4">
        <v>479</v>
      </c>
      <c r="G72" s="15" t="s">
        <v>9</v>
      </c>
      <c r="H72" s="22">
        <f>E72-'март 2018'!E72</f>
        <v>3</v>
      </c>
      <c r="I72" s="22">
        <f>F72-'март 2018'!F72</f>
        <v>0</v>
      </c>
    </row>
    <row r="73" spans="1:9" ht="15" thickBot="1">
      <c r="A73" s="3">
        <v>5038385</v>
      </c>
      <c r="B73" s="5">
        <v>43218</v>
      </c>
      <c r="C73" s="4">
        <v>62</v>
      </c>
      <c r="D73" s="4">
        <v>22806</v>
      </c>
      <c r="E73" s="4">
        <v>13408</v>
      </c>
      <c r="F73" s="4">
        <v>7907</v>
      </c>
      <c r="G73" s="15" t="s">
        <v>16</v>
      </c>
      <c r="H73" s="22">
        <f>E73-'март 2018'!E73</f>
        <v>45</v>
      </c>
      <c r="I73" s="22">
        <f>F73-'март 2018'!F73</f>
        <v>27</v>
      </c>
    </row>
    <row r="74" spans="1:9" ht="15" thickBot="1">
      <c r="A74" s="3">
        <v>1851821</v>
      </c>
      <c r="B74" s="5">
        <v>43218</v>
      </c>
      <c r="C74" s="4">
        <v>63</v>
      </c>
      <c r="D74" s="4">
        <v>2138</v>
      </c>
      <c r="E74" s="4">
        <v>1488</v>
      </c>
      <c r="F74" s="4">
        <v>615</v>
      </c>
      <c r="G74" s="15" t="s">
        <v>9</v>
      </c>
      <c r="H74" s="22">
        <f>E74-'март 2018'!E74</f>
        <v>0</v>
      </c>
      <c r="I74" s="22">
        <f>F74-'март 2018'!F74</f>
        <v>0</v>
      </c>
    </row>
    <row r="75" spans="1:9" ht="15" thickBot="1">
      <c r="A75" s="3">
        <v>1832248</v>
      </c>
      <c r="B75" s="5">
        <v>43218</v>
      </c>
      <c r="C75" s="4" t="s">
        <v>17</v>
      </c>
      <c r="D75" s="4">
        <v>6414</v>
      </c>
      <c r="E75" s="4">
        <v>5217</v>
      </c>
      <c r="F75" s="4">
        <v>1173</v>
      </c>
      <c r="G75" s="15" t="s">
        <v>9</v>
      </c>
      <c r="H75" s="22">
        <f>E75-'март 2018'!E75</f>
        <v>0</v>
      </c>
      <c r="I75" s="22">
        <f>F75-'март 2018'!F75</f>
        <v>0</v>
      </c>
    </row>
    <row r="76" spans="1:9" ht="15" thickBot="1">
      <c r="A76" s="3">
        <v>1854020</v>
      </c>
      <c r="B76" s="5">
        <v>43218</v>
      </c>
      <c r="C76" s="4">
        <v>64</v>
      </c>
      <c r="D76" s="4">
        <v>15778</v>
      </c>
      <c r="E76" s="4">
        <v>9959</v>
      </c>
      <c r="F76" s="4">
        <v>5711</v>
      </c>
      <c r="G76" s="15" t="s">
        <v>9</v>
      </c>
      <c r="H76" s="22">
        <f>E76-'март 2018'!E76</f>
        <v>2</v>
      </c>
      <c r="I76" s="22">
        <f>F76-'март 2018'!F76</f>
        <v>0</v>
      </c>
    </row>
    <row r="77" spans="1:9" ht="15" thickBot="1">
      <c r="A77" s="3">
        <v>1899103</v>
      </c>
      <c r="B77" s="5">
        <v>43218</v>
      </c>
      <c r="C77" s="4">
        <v>65</v>
      </c>
      <c r="D77" s="4">
        <v>11887</v>
      </c>
      <c r="E77" s="4">
        <v>7621</v>
      </c>
      <c r="F77" s="4">
        <v>3696</v>
      </c>
      <c r="G77" s="15" t="s">
        <v>9</v>
      </c>
      <c r="H77" s="22">
        <f>E77-'март 2018'!E77</f>
        <v>2</v>
      </c>
      <c r="I77" s="22">
        <f>F77-'март 2018'!F77</f>
        <v>0</v>
      </c>
    </row>
    <row r="78" spans="1:9" ht="15" thickBot="1">
      <c r="A78" s="3">
        <v>1897162</v>
      </c>
      <c r="B78" s="5">
        <v>43218</v>
      </c>
      <c r="C78" s="4">
        <v>66</v>
      </c>
      <c r="D78" s="4"/>
      <c r="E78" s="4">
        <v>4921</v>
      </c>
      <c r="F78" s="4">
        <v>3863</v>
      </c>
      <c r="G78" s="15" t="s">
        <v>9</v>
      </c>
      <c r="H78" s="22">
        <f>E78-'март 2018'!E78</f>
        <v>76</v>
      </c>
      <c r="I78" s="22">
        <f>F78-'март 2018'!F78</f>
        <v>38</v>
      </c>
    </row>
    <row r="79" spans="1:9" ht="15" thickBot="1">
      <c r="A79" s="3">
        <v>1897281</v>
      </c>
      <c r="B79" s="5">
        <v>43218</v>
      </c>
      <c r="C79" s="4">
        <v>67</v>
      </c>
      <c r="D79" s="4">
        <v>2115</v>
      </c>
      <c r="E79" s="4">
        <v>1327</v>
      </c>
      <c r="F79" s="4">
        <v>463</v>
      </c>
      <c r="G79" s="15" t="s">
        <v>9</v>
      </c>
      <c r="H79" s="22">
        <f>E79-'март 2018'!E79</f>
        <v>1</v>
      </c>
      <c r="I79" s="22">
        <f>F79-'март 2018'!F79</f>
        <v>0</v>
      </c>
    </row>
    <row r="80" spans="1:9" ht="15" thickBot="1">
      <c r="A80" s="3">
        <v>1896605</v>
      </c>
      <c r="B80" s="5">
        <v>43218</v>
      </c>
      <c r="C80" s="4">
        <v>68</v>
      </c>
      <c r="D80" s="4">
        <v>1441</v>
      </c>
      <c r="E80" s="4">
        <v>996</v>
      </c>
      <c r="F80" s="4">
        <v>395</v>
      </c>
      <c r="G80" s="15" t="s">
        <v>9</v>
      </c>
      <c r="H80" s="22">
        <f>E80-'март 2018'!E80</f>
        <v>0</v>
      </c>
      <c r="I80" s="22">
        <f>F80-'март 2018'!F80</f>
        <v>0</v>
      </c>
    </row>
    <row r="81" spans="1:9" ht="15" thickBot="1">
      <c r="A81" s="3">
        <v>1897959</v>
      </c>
      <c r="B81" s="5">
        <v>43218</v>
      </c>
      <c r="C81" s="4">
        <v>69</v>
      </c>
      <c r="D81" s="4">
        <v>953</v>
      </c>
      <c r="E81" s="4">
        <v>456</v>
      </c>
      <c r="F81" s="4">
        <v>496</v>
      </c>
      <c r="G81" s="15" t="s">
        <v>9</v>
      </c>
      <c r="H81" s="22">
        <f>E81-'март 2018'!E81</f>
        <v>0</v>
      </c>
      <c r="I81" s="22">
        <f>F81-'март 2018'!F81</f>
        <v>0</v>
      </c>
    </row>
    <row r="82" spans="1:9" ht="15" thickBot="1">
      <c r="A82" s="3">
        <v>1899086</v>
      </c>
      <c r="B82" s="5">
        <v>43218</v>
      </c>
      <c r="C82" s="4">
        <v>70</v>
      </c>
      <c r="D82" s="4">
        <v>21634</v>
      </c>
      <c r="E82" s="4">
        <v>14449</v>
      </c>
      <c r="F82" s="4">
        <v>6944</v>
      </c>
      <c r="G82" s="15" t="s">
        <v>9</v>
      </c>
      <c r="H82" s="22">
        <f>E82-'март 2018'!E82</f>
        <v>69</v>
      </c>
      <c r="I82" s="22">
        <f>F82-'март 2018'!F82</f>
        <v>30</v>
      </c>
    </row>
    <row r="83" spans="1:9" ht="15" thickBot="1">
      <c r="A83" s="3">
        <v>1897136</v>
      </c>
      <c r="B83" s="5">
        <v>43218</v>
      </c>
      <c r="C83" s="4">
        <v>71</v>
      </c>
      <c r="D83" s="4">
        <v>21938</v>
      </c>
      <c r="E83" s="4">
        <v>12952</v>
      </c>
      <c r="F83" s="4">
        <v>7415</v>
      </c>
      <c r="G83" s="15" t="s">
        <v>9</v>
      </c>
      <c r="H83" s="22">
        <f>E83-'март 2018'!E83</f>
        <v>442</v>
      </c>
      <c r="I83" s="22">
        <f>F83-'март 2018'!F83</f>
        <v>271</v>
      </c>
    </row>
    <row r="84" spans="1:9" ht="15" thickBot="1">
      <c r="A84" s="3">
        <v>1898827</v>
      </c>
      <c r="B84" s="5">
        <v>43218</v>
      </c>
      <c r="C84" s="4">
        <v>72</v>
      </c>
      <c r="D84" s="4">
        <v>3394</v>
      </c>
      <c r="E84" s="4">
        <v>1942</v>
      </c>
      <c r="F84" s="4">
        <v>792</v>
      </c>
      <c r="G84" s="15" t="s">
        <v>9</v>
      </c>
      <c r="H84" s="22">
        <f>E84-'март 2018'!E84</f>
        <v>2</v>
      </c>
      <c r="I84" s="22">
        <f>F84-'март 2018'!F84</f>
        <v>1</v>
      </c>
    </row>
    <row r="85" spans="1:9" ht="15" thickBot="1">
      <c r="A85" s="3">
        <v>1894002</v>
      </c>
      <c r="B85" s="5">
        <v>43218</v>
      </c>
      <c r="C85" s="4">
        <v>73</v>
      </c>
      <c r="D85" s="4">
        <v>113</v>
      </c>
      <c r="E85" s="4">
        <v>78</v>
      </c>
      <c r="F85" s="4">
        <v>19</v>
      </c>
      <c r="G85" s="15" t="s">
        <v>9</v>
      </c>
      <c r="H85" s="22">
        <f>E85-'март 2018'!E85</f>
        <v>0</v>
      </c>
      <c r="I85" s="22">
        <f>F85-'март 2018'!F85</f>
        <v>0</v>
      </c>
    </row>
    <row r="86" spans="1:9" ht="15" thickBot="1">
      <c r="A86" s="3">
        <v>1895005</v>
      </c>
      <c r="B86" s="5">
        <v>43218</v>
      </c>
      <c r="C86" s="4">
        <v>74</v>
      </c>
      <c r="D86" s="4">
        <v>3657</v>
      </c>
      <c r="E86" s="4">
        <v>2934</v>
      </c>
      <c r="F86" s="4">
        <v>693</v>
      </c>
      <c r="G86" s="15" t="s">
        <v>9</v>
      </c>
      <c r="H86" s="22">
        <f>E86-'март 2018'!E86</f>
        <v>2</v>
      </c>
      <c r="I86" s="22">
        <f>F86-'март 2018'!F86</f>
        <v>0</v>
      </c>
    </row>
    <row r="87" spans="1:9" ht="15" thickBot="1">
      <c r="A87" s="3">
        <v>1895262</v>
      </c>
      <c r="B87" s="5">
        <v>43218</v>
      </c>
      <c r="C87" s="4">
        <v>75</v>
      </c>
      <c r="D87" s="4">
        <v>9559</v>
      </c>
      <c r="E87" s="4">
        <v>5900</v>
      </c>
      <c r="F87" s="4">
        <v>3420</v>
      </c>
      <c r="G87" s="15" t="s">
        <v>9</v>
      </c>
      <c r="H87" s="22">
        <f>E87-'март 2018'!E87</f>
        <v>78</v>
      </c>
      <c r="I87" s="22">
        <f>F87-'март 2018'!F87</f>
        <v>41</v>
      </c>
    </row>
    <row r="88" spans="1:9" ht="15" thickBot="1">
      <c r="A88" s="3">
        <v>1897097</v>
      </c>
      <c r="B88" s="5">
        <v>43218</v>
      </c>
      <c r="C88" s="4">
        <v>76</v>
      </c>
      <c r="D88" s="4">
        <v>3209</v>
      </c>
      <c r="E88" s="4">
        <v>1807</v>
      </c>
      <c r="F88" s="4">
        <v>1089</v>
      </c>
      <c r="G88" s="15" t="s">
        <v>9</v>
      </c>
      <c r="H88" s="22">
        <f>E88-'март 2018'!E88</f>
        <v>0</v>
      </c>
      <c r="I88" s="22">
        <f>F88-'март 2018'!F88</f>
        <v>0</v>
      </c>
    </row>
    <row r="89" spans="1:9" ht="15" thickBot="1">
      <c r="A89" s="3">
        <v>1899921</v>
      </c>
      <c r="B89" s="5">
        <v>43218</v>
      </c>
      <c r="C89" s="4">
        <v>77</v>
      </c>
      <c r="D89" s="4">
        <v>23786</v>
      </c>
      <c r="E89" s="4">
        <v>13088</v>
      </c>
      <c r="F89" s="4">
        <v>8889</v>
      </c>
      <c r="G89" s="15" t="s">
        <v>9</v>
      </c>
      <c r="H89" s="22">
        <f>E89-'март 2018'!E89</f>
        <v>0</v>
      </c>
      <c r="I89" s="22">
        <f>F89-'март 2018'!F89</f>
        <v>0</v>
      </c>
    </row>
    <row r="90" spans="1:9" ht="15" thickBot="1">
      <c r="A90" s="3">
        <v>5039191</v>
      </c>
      <c r="B90" s="5">
        <v>43218</v>
      </c>
      <c r="C90" s="4">
        <v>78</v>
      </c>
      <c r="D90" s="4">
        <v>9097</v>
      </c>
      <c r="E90" s="4">
        <v>1970</v>
      </c>
      <c r="F90" s="4">
        <v>735</v>
      </c>
      <c r="G90" s="15" t="s">
        <v>16</v>
      </c>
      <c r="H90" s="22">
        <f>E90-'март 2018'!E90</f>
        <v>0</v>
      </c>
      <c r="I90" s="22">
        <f>F90-'март 2018'!F90</f>
        <v>0</v>
      </c>
    </row>
    <row r="91" spans="1:9" ht="15" thickBot="1">
      <c r="A91" s="3">
        <v>1849142</v>
      </c>
      <c r="B91" s="5">
        <v>43218</v>
      </c>
      <c r="C91" s="4">
        <v>79</v>
      </c>
      <c r="D91" s="4">
        <v>39534</v>
      </c>
      <c r="E91" s="4">
        <v>22240</v>
      </c>
      <c r="F91" s="4">
        <v>15193</v>
      </c>
      <c r="G91" s="15" t="s">
        <v>9</v>
      </c>
      <c r="H91" s="22">
        <f>E91-'март 2018'!E91</f>
        <v>219</v>
      </c>
      <c r="I91" s="22">
        <f>F91-'март 2018'!F91</f>
        <v>205</v>
      </c>
    </row>
    <row r="92" spans="1:9" ht="15" thickBot="1">
      <c r="A92" s="3">
        <v>1847675</v>
      </c>
      <c r="B92" s="5">
        <v>43218</v>
      </c>
      <c r="C92" s="4">
        <v>80</v>
      </c>
      <c r="D92" s="4">
        <v>261</v>
      </c>
      <c r="E92" s="4">
        <v>153</v>
      </c>
      <c r="F92" s="4">
        <v>37</v>
      </c>
      <c r="G92" s="15" t="s">
        <v>9</v>
      </c>
      <c r="H92" s="22">
        <f>E92-'март 2018'!E92</f>
        <v>0</v>
      </c>
      <c r="I92" s="22">
        <f>F92-'март 2018'!F92</f>
        <v>0</v>
      </c>
    </row>
    <row r="93" spans="1:9" ht="15" thickBot="1">
      <c r="A93" s="3">
        <v>1900131</v>
      </c>
      <c r="B93" s="5">
        <v>43218</v>
      </c>
      <c r="C93" s="4">
        <v>81</v>
      </c>
      <c r="D93" s="4">
        <v>1360</v>
      </c>
      <c r="E93" s="4">
        <v>1102</v>
      </c>
      <c r="F93" s="4">
        <v>228</v>
      </c>
      <c r="G93" s="15" t="s">
        <v>9</v>
      </c>
      <c r="H93" s="22">
        <f>E93-'март 2018'!E93</f>
        <v>0</v>
      </c>
      <c r="I93" s="22">
        <f>F93-'март 2018'!F93</f>
        <v>0</v>
      </c>
    </row>
    <row r="94" spans="1:9" ht="15" thickBot="1">
      <c r="A94" s="3">
        <v>1898572</v>
      </c>
      <c r="B94" s="5">
        <v>43218</v>
      </c>
      <c r="C94" s="4">
        <v>82</v>
      </c>
      <c r="D94" s="4">
        <v>284</v>
      </c>
      <c r="E94" s="4">
        <v>242</v>
      </c>
      <c r="F94" s="4">
        <v>9</v>
      </c>
      <c r="G94" s="15" t="s">
        <v>9</v>
      </c>
      <c r="H94" s="22">
        <f>E94-'март 2018'!E94</f>
        <v>1</v>
      </c>
      <c r="I94" s="22">
        <f>F94-'март 2018'!F94</f>
        <v>0</v>
      </c>
    </row>
    <row r="95" spans="1:9" ht="15" thickBot="1">
      <c r="A95" s="3">
        <v>1892292</v>
      </c>
      <c r="B95" s="5">
        <v>43218</v>
      </c>
      <c r="C95" s="4">
        <v>83</v>
      </c>
      <c r="D95" s="4">
        <v>7189</v>
      </c>
      <c r="E95" s="4">
        <v>4770</v>
      </c>
      <c r="F95" s="4">
        <v>2119</v>
      </c>
      <c r="G95" s="15" t="s">
        <v>9</v>
      </c>
      <c r="H95" s="22">
        <f>E95-'март 2018'!E95</f>
        <v>102</v>
      </c>
      <c r="I95" s="22">
        <f>F95-'март 2018'!F95</f>
        <v>58</v>
      </c>
    </row>
    <row r="96" spans="1:9" ht="15" thickBot="1">
      <c r="A96" s="3">
        <v>1892681</v>
      </c>
      <c r="B96" s="5">
        <v>43218</v>
      </c>
      <c r="C96" s="4">
        <v>84</v>
      </c>
      <c r="D96" s="4">
        <v>1</v>
      </c>
      <c r="E96" s="4">
        <v>0</v>
      </c>
      <c r="F96" s="4">
        <v>0</v>
      </c>
      <c r="G96" s="15" t="s">
        <v>9</v>
      </c>
      <c r="H96" s="22">
        <f>E96-'март 2018'!E96</f>
        <v>0</v>
      </c>
      <c r="I96" s="22">
        <f>F96-'март 2018'!F96</f>
        <v>0</v>
      </c>
    </row>
    <row r="97" spans="1:9" ht="15" thickBot="1">
      <c r="A97" s="3">
        <v>1899849</v>
      </c>
      <c r="B97" s="5">
        <v>43218</v>
      </c>
      <c r="C97" s="4">
        <v>85</v>
      </c>
      <c r="D97" s="4">
        <v>6733</v>
      </c>
      <c r="E97" s="4">
        <v>3183</v>
      </c>
      <c r="F97" s="4">
        <v>3370</v>
      </c>
      <c r="G97" s="15" t="s">
        <v>9</v>
      </c>
      <c r="H97" s="22">
        <f>E97-'март 2018'!E97</f>
        <v>0</v>
      </c>
      <c r="I97" s="22">
        <f>F97-'март 2018'!F97</f>
        <v>0</v>
      </c>
    </row>
    <row r="98" spans="1:9" ht="15" thickBot="1">
      <c r="A98" s="3">
        <v>1899104</v>
      </c>
      <c r="B98" s="5">
        <v>43218</v>
      </c>
      <c r="C98" s="4">
        <v>86</v>
      </c>
      <c r="D98" s="4">
        <v>2503</v>
      </c>
      <c r="E98" s="4">
        <v>1828</v>
      </c>
      <c r="F98" s="4">
        <v>262</v>
      </c>
      <c r="G98" s="15" t="s">
        <v>9</v>
      </c>
      <c r="H98" s="22">
        <f>E98-'март 2018'!E98</f>
        <v>0</v>
      </c>
      <c r="I98" s="22">
        <f>F98-'март 2018'!F98</f>
        <v>0</v>
      </c>
    </row>
    <row r="99" spans="1:9" ht="15" thickBot="1">
      <c r="A99" s="3">
        <v>1889774</v>
      </c>
      <c r="B99" s="5">
        <v>43218</v>
      </c>
      <c r="C99" s="4">
        <v>87</v>
      </c>
      <c r="D99" s="4">
        <v>323</v>
      </c>
      <c r="E99" s="4">
        <v>179</v>
      </c>
      <c r="F99" s="4">
        <v>87</v>
      </c>
      <c r="G99" s="15" t="s">
        <v>9</v>
      </c>
      <c r="H99" s="22">
        <f>E99-'март 2018'!E99</f>
        <v>1</v>
      </c>
      <c r="I99" s="22">
        <f>F99-'март 2018'!F99</f>
        <v>1</v>
      </c>
    </row>
    <row r="100" spans="1:9" ht="15" thickBot="1">
      <c r="A100" s="3">
        <v>1898261</v>
      </c>
      <c r="B100" s="5">
        <v>43218</v>
      </c>
      <c r="C100" s="4">
        <v>88</v>
      </c>
      <c r="D100" s="4">
        <v>6673</v>
      </c>
      <c r="E100" s="4">
        <v>3866</v>
      </c>
      <c r="F100" s="4">
        <v>2424</v>
      </c>
      <c r="G100" s="15" t="s">
        <v>9</v>
      </c>
      <c r="H100" s="22">
        <f>E100-'март 2018'!E100</f>
        <v>0</v>
      </c>
      <c r="I100" s="22">
        <f>F100-'март 2018'!F100</f>
        <v>0</v>
      </c>
    </row>
    <row r="101" spans="1:9" ht="15" thickBot="1">
      <c r="A101" s="3">
        <v>1898826</v>
      </c>
      <c r="B101" s="5">
        <v>43218</v>
      </c>
      <c r="C101" s="4">
        <v>89</v>
      </c>
      <c r="D101" s="4">
        <v>10574</v>
      </c>
      <c r="E101" s="4">
        <v>6747</v>
      </c>
      <c r="F101" s="4">
        <v>2784</v>
      </c>
      <c r="G101" s="15" t="s">
        <v>9</v>
      </c>
      <c r="H101" s="22">
        <f>E101-'март 2018'!E101</f>
        <v>47</v>
      </c>
      <c r="I101" s="22">
        <f>F101-'март 2018'!F101</f>
        <v>10</v>
      </c>
    </row>
    <row r="102" spans="1:9" ht="15" thickBot="1">
      <c r="A102" s="3">
        <v>1898836</v>
      </c>
      <c r="B102" s="5">
        <v>43218</v>
      </c>
      <c r="C102" s="4">
        <v>90</v>
      </c>
      <c r="D102" s="4">
        <v>3271</v>
      </c>
      <c r="E102" s="4">
        <v>2117</v>
      </c>
      <c r="F102" s="4">
        <v>1074</v>
      </c>
      <c r="G102" s="15" t="s">
        <v>9</v>
      </c>
      <c r="H102" s="22">
        <f>E102-'март 2018'!E102</f>
        <v>0</v>
      </c>
      <c r="I102" s="22">
        <f>F102-'март 2018'!F102</f>
        <v>0</v>
      </c>
    </row>
    <row r="103" spans="1:9" ht="15" thickBot="1">
      <c r="A103" s="3">
        <v>1897224</v>
      </c>
      <c r="B103" s="5">
        <v>43218</v>
      </c>
      <c r="C103" s="4">
        <v>91</v>
      </c>
      <c r="D103" s="4">
        <v>9435</v>
      </c>
      <c r="E103" s="4">
        <v>5653</v>
      </c>
      <c r="F103" s="4">
        <v>3650</v>
      </c>
      <c r="G103" s="15" t="s">
        <v>9</v>
      </c>
      <c r="H103" s="22">
        <f>E103-'март 2018'!E103</f>
        <v>58</v>
      </c>
      <c r="I103" s="22">
        <f>F103-'март 2018'!F103</f>
        <v>38</v>
      </c>
    </row>
    <row r="104" spans="1:9" ht="27" thickBot="1">
      <c r="A104" s="34">
        <v>1898075</v>
      </c>
      <c r="B104" s="35">
        <v>43218</v>
      </c>
      <c r="C104" s="36" t="s">
        <v>18</v>
      </c>
      <c r="D104" s="36">
        <v>13382</v>
      </c>
      <c r="E104" s="36">
        <v>8356</v>
      </c>
      <c r="F104" s="36">
        <v>2507</v>
      </c>
      <c r="G104" s="37" t="s">
        <v>9</v>
      </c>
      <c r="H104" s="38">
        <f>E104-'март 2018'!E104</f>
        <v>4</v>
      </c>
      <c r="I104" s="38">
        <f>F104-'март 2018'!F104</f>
        <v>3</v>
      </c>
    </row>
    <row r="105" spans="1:9" ht="15" thickBot="1">
      <c r="A105" s="3">
        <v>1740325</v>
      </c>
      <c r="B105" s="5">
        <v>43218</v>
      </c>
      <c r="C105" s="4">
        <v>93</v>
      </c>
      <c r="D105" s="4">
        <v>5000</v>
      </c>
      <c r="E105" s="4">
        <v>3315</v>
      </c>
      <c r="F105" s="4">
        <v>1118</v>
      </c>
      <c r="G105" s="15" t="s">
        <v>9</v>
      </c>
      <c r="H105" s="22">
        <f>E105-'март 2018'!E105</f>
        <v>0</v>
      </c>
      <c r="I105" s="22">
        <f>F105-'март 2018'!F105</f>
        <v>0</v>
      </c>
    </row>
    <row r="106" spans="1:9" ht="15" thickBot="1">
      <c r="A106" s="3">
        <v>1832541</v>
      </c>
      <c r="B106" s="5">
        <v>43218</v>
      </c>
      <c r="C106" s="4">
        <v>94</v>
      </c>
      <c r="D106" s="4">
        <v>4280</v>
      </c>
      <c r="E106" s="4">
        <v>1882</v>
      </c>
      <c r="F106" s="4">
        <v>658</v>
      </c>
      <c r="G106" s="15" t="s">
        <v>9</v>
      </c>
      <c r="H106" s="22">
        <f>E106-'март 2018'!E106</f>
        <v>0</v>
      </c>
      <c r="I106" s="22">
        <f>F106-'март 2018'!F106</f>
        <v>0</v>
      </c>
    </row>
    <row r="107" spans="1:9" ht="15" thickBot="1">
      <c r="A107" s="3">
        <v>1848195</v>
      </c>
      <c r="B107" s="5">
        <v>43218</v>
      </c>
      <c r="C107" s="4">
        <v>95</v>
      </c>
      <c r="D107" s="4">
        <v>6656</v>
      </c>
      <c r="E107" s="4">
        <v>4992</v>
      </c>
      <c r="F107" s="4">
        <v>1583</v>
      </c>
      <c r="G107" s="15" t="s">
        <v>9</v>
      </c>
      <c r="H107" s="22">
        <f>E107-'март 2018'!E107</f>
        <v>0</v>
      </c>
      <c r="I107" s="22">
        <f>F107-'март 2018'!F107</f>
        <v>0</v>
      </c>
    </row>
    <row r="108" spans="1:9" ht="15" thickBot="1">
      <c r="A108" s="3">
        <v>1743508</v>
      </c>
      <c r="B108" s="5">
        <v>43218</v>
      </c>
      <c r="C108" s="4">
        <v>96</v>
      </c>
      <c r="D108" s="4">
        <v>4087</v>
      </c>
      <c r="E108" s="4">
        <v>2717</v>
      </c>
      <c r="F108" s="4">
        <v>1315</v>
      </c>
      <c r="G108" s="15" t="s">
        <v>9</v>
      </c>
      <c r="H108" s="22">
        <f>E108-'март 2018'!E108</f>
        <v>0</v>
      </c>
      <c r="I108" s="22">
        <f>F108-'март 2018'!F108</f>
        <v>0</v>
      </c>
    </row>
    <row r="109" spans="1:9" ht="15" thickBot="1">
      <c r="A109" s="3">
        <v>1731270</v>
      </c>
      <c r="B109" s="5">
        <v>42548</v>
      </c>
      <c r="C109" s="4">
        <v>97</v>
      </c>
      <c r="D109" s="4">
        <v>395</v>
      </c>
      <c r="E109" s="4">
        <v>15</v>
      </c>
      <c r="F109" s="4">
        <v>21</v>
      </c>
      <c r="G109" s="15" t="s">
        <v>9</v>
      </c>
      <c r="H109" s="22">
        <f>E109-'март 2018'!E109</f>
        <v>0</v>
      </c>
      <c r="I109" s="22">
        <f>F109-'март 2018'!F109</f>
        <v>0</v>
      </c>
    </row>
    <row r="110" spans="1:9" ht="15" thickBot="1">
      <c r="A110" s="3">
        <v>3832789</v>
      </c>
      <c r="B110" s="5">
        <v>43218</v>
      </c>
      <c r="C110" s="4" t="s">
        <v>19</v>
      </c>
      <c r="D110" s="4">
        <v>2</v>
      </c>
      <c r="E110" s="4">
        <v>0</v>
      </c>
      <c r="F110" s="4">
        <v>0</v>
      </c>
      <c r="G110" s="15" t="s">
        <v>9</v>
      </c>
      <c r="H110" s="22">
        <f>E110-'март 2018'!E110</f>
        <v>0</v>
      </c>
      <c r="I110" s="22">
        <f>F110-'март 2018'!F110</f>
        <v>0</v>
      </c>
    </row>
    <row r="111" spans="1:9" ht="15" thickBot="1">
      <c r="A111" s="3">
        <v>1768390</v>
      </c>
      <c r="B111" s="5">
        <v>42548</v>
      </c>
      <c r="C111" s="4">
        <v>98</v>
      </c>
      <c r="D111" s="4">
        <v>8210</v>
      </c>
      <c r="E111" s="4">
        <v>5156</v>
      </c>
      <c r="F111" s="4">
        <v>2362</v>
      </c>
      <c r="G111" s="15" t="s">
        <v>9</v>
      </c>
      <c r="H111" s="22">
        <f>E111-'март 2018'!E111</f>
        <v>0</v>
      </c>
      <c r="I111" s="22">
        <f>F111-'март 2018'!F111</f>
        <v>0</v>
      </c>
    </row>
    <row r="112" spans="1:9" ht="15" thickBot="1">
      <c r="A112" s="3">
        <v>3835219</v>
      </c>
      <c r="B112" s="5">
        <v>43218</v>
      </c>
      <c r="C112" s="4" t="s">
        <v>20</v>
      </c>
      <c r="D112" s="4">
        <v>1626</v>
      </c>
      <c r="E112" s="4">
        <v>1156</v>
      </c>
      <c r="F112" s="4">
        <v>462</v>
      </c>
      <c r="G112" s="15" t="s">
        <v>9</v>
      </c>
      <c r="H112" s="22">
        <f>E112-'март 2018'!E112</f>
        <v>0</v>
      </c>
      <c r="I112" s="22">
        <f>F112-'март 2018'!F112</f>
        <v>0</v>
      </c>
    </row>
    <row r="113" spans="1:9" ht="15" thickBot="1">
      <c r="A113" s="3">
        <v>1899042</v>
      </c>
      <c r="B113" s="5">
        <v>43218</v>
      </c>
      <c r="C113" s="4">
        <v>99</v>
      </c>
      <c r="D113" s="4">
        <v>28725</v>
      </c>
      <c r="E113" s="4">
        <v>14453</v>
      </c>
      <c r="F113" s="4">
        <v>8154</v>
      </c>
      <c r="G113" s="15" t="s">
        <v>9</v>
      </c>
      <c r="H113" s="22">
        <f>E113-'март 2018'!E113</f>
        <v>73</v>
      </c>
      <c r="I113" s="22">
        <f>F113-'март 2018'!F113</f>
        <v>49</v>
      </c>
    </row>
    <row r="114" spans="1:9" ht="15" thickBot="1">
      <c r="A114" s="3">
        <v>1740317</v>
      </c>
      <c r="B114" s="5">
        <v>43218</v>
      </c>
      <c r="C114" s="4">
        <v>100</v>
      </c>
      <c r="D114" s="4">
        <v>7914</v>
      </c>
      <c r="E114" s="4">
        <v>3406</v>
      </c>
      <c r="F114" s="4">
        <v>1182</v>
      </c>
      <c r="G114" s="15" t="s">
        <v>9</v>
      </c>
      <c r="H114" s="22">
        <f>E114-'март 2018'!E114</f>
        <v>0</v>
      </c>
      <c r="I114" s="22">
        <f>F114-'март 2018'!F114</f>
        <v>0</v>
      </c>
    </row>
    <row r="115" spans="1:9" ht="15" thickBot="1">
      <c r="A115" s="3">
        <v>1893330</v>
      </c>
      <c r="B115" s="5">
        <v>43218</v>
      </c>
      <c r="C115" s="4">
        <v>101</v>
      </c>
      <c r="D115" s="4">
        <v>4748</v>
      </c>
      <c r="E115" s="4">
        <v>3426</v>
      </c>
      <c r="F115" s="4">
        <v>1235</v>
      </c>
      <c r="G115" s="15" t="s">
        <v>9</v>
      </c>
      <c r="H115" s="22">
        <f>E115-'март 2018'!E115</f>
        <v>0</v>
      </c>
      <c r="I115" s="22">
        <f>F115-'март 2018'!F115</f>
        <v>0</v>
      </c>
    </row>
    <row r="116" spans="1:9" ht="15" thickBot="1">
      <c r="A116" s="6">
        <v>1896381</v>
      </c>
      <c r="B116" s="7">
        <v>43218</v>
      </c>
      <c r="C116" s="8">
        <v>102</v>
      </c>
      <c r="D116" s="8">
        <v>3476</v>
      </c>
      <c r="E116" s="8">
        <v>2134</v>
      </c>
      <c r="F116" s="8">
        <v>865</v>
      </c>
      <c r="G116" s="16" t="s">
        <v>9</v>
      </c>
      <c r="H116" s="22">
        <f>E116-'март 2018'!E116</f>
        <v>0</v>
      </c>
      <c r="I116" s="22">
        <f>F116-'март 2018'!F116</f>
        <v>0</v>
      </c>
    </row>
    <row r="117" spans="1:9" ht="15" thickBot="1">
      <c r="A117" s="3">
        <v>1898961</v>
      </c>
      <c r="B117" s="5">
        <v>43218</v>
      </c>
      <c r="C117" s="4">
        <v>103</v>
      </c>
      <c r="D117" s="4">
        <v>75</v>
      </c>
      <c r="E117" s="4">
        <v>60</v>
      </c>
      <c r="F117" s="4">
        <v>15</v>
      </c>
      <c r="G117" s="15" t="s">
        <v>9</v>
      </c>
      <c r="H117" s="22">
        <f>E117-'март 2018'!E117</f>
        <v>0</v>
      </c>
      <c r="I117" s="22">
        <f>F117-'март 2018'!F117</f>
        <v>0</v>
      </c>
    </row>
    <row r="118" spans="1:9" ht="15" thickBot="1">
      <c r="A118" s="3">
        <v>1897205</v>
      </c>
      <c r="B118" s="5">
        <v>43218</v>
      </c>
      <c r="C118" s="4">
        <v>104</v>
      </c>
      <c r="D118" s="4">
        <v>4811</v>
      </c>
      <c r="E118" s="4">
        <v>2693</v>
      </c>
      <c r="F118" s="4">
        <v>1963</v>
      </c>
      <c r="G118" s="15" t="s">
        <v>9</v>
      </c>
      <c r="H118" s="22">
        <f>E118-'март 2018'!E118</f>
        <v>0</v>
      </c>
      <c r="I118" s="22">
        <f>F118-'март 2018'!F118</f>
        <v>0</v>
      </c>
    </row>
    <row r="119" spans="1:9" ht="15" thickBot="1">
      <c r="A119" s="3">
        <v>1897116</v>
      </c>
      <c r="B119" s="5">
        <v>43218</v>
      </c>
      <c r="C119" s="4">
        <v>105</v>
      </c>
      <c r="D119" s="4">
        <v>29073</v>
      </c>
      <c r="E119" s="4">
        <v>19454</v>
      </c>
      <c r="F119" s="4">
        <v>9402</v>
      </c>
      <c r="G119" s="15" t="s">
        <v>9</v>
      </c>
      <c r="H119" s="22">
        <f>E119-'март 2018'!E119</f>
        <v>86</v>
      </c>
      <c r="I119" s="22">
        <f>F119-'март 2018'!F119</f>
        <v>50</v>
      </c>
    </row>
    <row r="120" spans="1:9" ht="15" thickBot="1">
      <c r="A120" s="3">
        <v>1899053</v>
      </c>
      <c r="B120" s="5">
        <v>43218</v>
      </c>
      <c r="C120" s="4">
        <v>106</v>
      </c>
      <c r="D120" s="4">
        <v>6370</v>
      </c>
      <c r="E120" s="4">
        <v>4851</v>
      </c>
      <c r="F120" s="4">
        <v>1481</v>
      </c>
      <c r="G120" s="15" t="s">
        <v>9</v>
      </c>
      <c r="H120" s="22">
        <f>E120-'март 2018'!E120</f>
        <v>0</v>
      </c>
      <c r="I120" s="22">
        <f>F120-'март 2018'!F120</f>
        <v>0</v>
      </c>
    </row>
    <row r="121" spans="1:9" ht="15" thickBot="1">
      <c r="A121" s="3">
        <v>1893680</v>
      </c>
      <c r="B121" s="5">
        <v>43218</v>
      </c>
      <c r="C121" s="4">
        <v>107</v>
      </c>
      <c r="D121" s="4">
        <v>8616</v>
      </c>
      <c r="E121" s="4">
        <v>3740</v>
      </c>
      <c r="F121" s="4">
        <v>4379</v>
      </c>
      <c r="G121" s="15" t="s">
        <v>9</v>
      </c>
      <c r="H121" s="22">
        <f>E121-'март 2018'!E121</f>
        <v>0</v>
      </c>
      <c r="I121" s="22">
        <f>F121-'март 2018'!F121</f>
        <v>0</v>
      </c>
    </row>
    <row r="122" spans="1:9" ht="15" thickBot="1">
      <c r="A122" s="3">
        <v>1897160</v>
      </c>
      <c r="B122" s="5">
        <v>43218</v>
      </c>
      <c r="C122" s="4">
        <v>108</v>
      </c>
      <c r="D122" s="4">
        <v>3678</v>
      </c>
      <c r="E122" s="4">
        <v>2413</v>
      </c>
      <c r="F122" s="4">
        <v>976</v>
      </c>
      <c r="G122" s="15" t="s">
        <v>9</v>
      </c>
      <c r="H122" s="22">
        <f>E122-'март 2018'!E122</f>
        <v>2</v>
      </c>
      <c r="I122" s="22">
        <f>F122-'март 2018'!F122</f>
        <v>0</v>
      </c>
    </row>
    <row r="123" spans="1:9" ht="15" thickBot="1">
      <c r="A123" s="3">
        <v>1899649</v>
      </c>
      <c r="B123" s="5">
        <v>43218</v>
      </c>
      <c r="C123" s="4" t="s">
        <v>21</v>
      </c>
      <c r="D123" s="4">
        <v>5608</v>
      </c>
      <c r="E123" s="4">
        <v>4407</v>
      </c>
      <c r="F123" s="4">
        <v>1189</v>
      </c>
      <c r="G123" s="15" t="s">
        <v>9</v>
      </c>
      <c r="H123" s="22">
        <f>E123-'март 2018'!E123</f>
        <v>27</v>
      </c>
      <c r="I123" s="22">
        <f>F123-'март 2018'!F123</f>
        <v>1</v>
      </c>
    </row>
    <row r="124" spans="1:9" ht="15" thickBot="1">
      <c r="A124" s="3">
        <v>1853060</v>
      </c>
      <c r="B124" s="5">
        <v>43218</v>
      </c>
      <c r="C124" s="4">
        <v>109</v>
      </c>
      <c r="D124" s="4">
        <v>3906</v>
      </c>
      <c r="E124" s="4">
        <v>2771</v>
      </c>
      <c r="F124" s="4">
        <v>892</v>
      </c>
      <c r="G124" s="15" t="s">
        <v>9</v>
      </c>
      <c r="H124" s="22">
        <f>E124-'март 2018'!E124</f>
        <v>3</v>
      </c>
      <c r="I124" s="22">
        <f>F124-'март 2018'!F124</f>
        <v>0</v>
      </c>
    </row>
    <row r="125" spans="1:9" ht="15" thickBot="1">
      <c r="A125" s="3">
        <v>1740051</v>
      </c>
      <c r="B125" s="5">
        <v>43218</v>
      </c>
      <c r="C125" s="4">
        <v>110</v>
      </c>
      <c r="D125" s="4">
        <v>2686</v>
      </c>
      <c r="E125" s="4">
        <v>2063</v>
      </c>
      <c r="F125" s="4">
        <v>594</v>
      </c>
      <c r="G125" s="15" t="s">
        <v>9</v>
      </c>
      <c r="H125" s="22">
        <f>E125-'март 2018'!E125</f>
        <v>2</v>
      </c>
      <c r="I125" s="22">
        <f>F125-'март 2018'!F125</f>
        <v>0</v>
      </c>
    </row>
    <row r="126" spans="1:9" ht="15" thickBot="1">
      <c r="A126" s="3">
        <v>1844087</v>
      </c>
      <c r="B126" s="5">
        <v>43218</v>
      </c>
      <c r="C126" s="4">
        <v>111</v>
      </c>
      <c r="D126" s="4">
        <v>13873</v>
      </c>
      <c r="E126" s="4">
        <v>9068</v>
      </c>
      <c r="F126" s="4">
        <v>3377</v>
      </c>
      <c r="G126" s="15" t="s">
        <v>9</v>
      </c>
      <c r="H126" s="22">
        <f>E126-'март 2018'!E126</f>
        <v>0</v>
      </c>
      <c r="I126" s="22">
        <f>F126-'март 2018'!F126</f>
        <v>0</v>
      </c>
    </row>
    <row r="127" spans="1:9" ht="15" thickBot="1">
      <c r="A127" s="3">
        <v>1740041</v>
      </c>
      <c r="B127" s="5">
        <v>43218</v>
      </c>
      <c r="C127" s="4">
        <v>112</v>
      </c>
      <c r="D127" s="4">
        <v>12602</v>
      </c>
      <c r="E127" s="4">
        <v>6627</v>
      </c>
      <c r="F127" s="4">
        <v>5751</v>
      </c>
      <c r="G127" s="15" t="s">
        <v>9</v>
      </c>
      <c r="H127" s="22">
        <f>E127-'март 2018'!E127</f>
        <v>16</v>
      </c>
      <c r="I127" s="22">
        <f>F127-'март 2018'!F127</f>
        <v>0</v>
      </c>
    </row>
    <row r="128" spans="1:9" ht="15" thickBot="1">
      <c r="A128" s="3">
        <v>1844432</v>
      </c>
      <c r="B128" s="5">
        <v>42548</v>
      </c>
      <c r="C128" s="4">
        <v>113</v>
      </c>
      <c r="D128" s="4">
        <v>4728</v>
      </c>
      <c r="E128" s="4">
        <v>2866</v>
      </c>
      <c r="F128" s="4">
        <v>1775</v>
      </c>
      <c r="G128" s="15" t="s">
        <v>9</v>
      </c>
      <c r="H128" s="22">
        <f>E128-'март 2018'!E128</f>
        <v>0</v>
      </c>
      <c r="I128" s="22">
        <f>F128-'март 2018'!F128</f>
        <v>0</v>
      </c>
    </row>
    <row r="129" spans="1:9" ht="27" thickBot="1">
      <c r="A129" s="3">
        <v>2824151</v>
      </c>
      <c r="B129" s="5">
        <v>43218</v>
      </c>
      <c r="C129" s="4" t="s">
        <v>22</v>
      </c>
      <c r="D129" s="4">
        <v>1860</v>
      </c>
      <c r="E129" s="4">
        <v>1126</v>
      </c>
      <c r="F129" s="4">
        <v>733</v>
      </c>
      <c r="G129" s="15" t="s">
        <v>9</v>
      </c>
      <c r="H129" s="22">
        <f>E129-'март 2018'!E129</f>
        <v>0</v>
      </c>
      <c r="I129" s="22">
        <f>F129-'март 2018'!F129</f>
        <v>0</v>
      </c>
    </row>
    <row r="130" spans="1:9" ht="15" thickBot="1">
      <c r="A130" s="3">
        <v>1828071</v>
      </c>
      <c r="B130" s="5">
        <v>43218</v>
      </c>
      <c r="C130" s="4">
        <v>114</v>
      </c>
      <c r="D130" s="4">
        <v>7142</v>
      </c>
      <c r="E130" s="4">
        <v>4783</v>
      </c>
      <c r="F130" s="4">
        <v>2138</v>
      </c>
      <c r="G130" s="15" t="s">
        <v>9</v>
      </c>
      <c r="H130" s="22">
        <f>E130-'март 2018'!E130</f>
        <v>4</v>
      </c>
      <c r="I130" s="22">
        <f>F130-'март 2018'!F130</f>
        <v>0</v>
      </c>
    </row>
    <row r="131" spans="1:9" ht="15" thickBot="1">
      <c r="A131" s="3">
        <v>1893485</v>
      </c>
      <c r="B131" s="5">
        <v>43218</v>
      </c>
      <c r="C131" s="4">
        <v>115</v>
      </c>
      <c r="D131" s="4">
        <v>10214</v>
      </c>
      <c r="E131" s="4">
        <v>6881</v>
      </c>
      <c r="F131" s="4">
        <v>3244</v>
      </c>
      <c r="G131" s="15" t="s">
        <v>9</v>
      </c>
      <c r="H131" s="22">
        <f>E131-'март 2018'!E131</f>
        <v>62</v>
      </c>
      <c r="I131" s="22">
        <f>F131-'март 2018'!F131</f>
        <v>22</v>
      </c>
    </row>
    <row r="132" spans="1:9" ht="15" thickBot="1">
      <c r="A132" s="3">
        <v>1898971</v>
      </c>
      <c r="B132" s="5">
        <v>43218</v>
      </c>
      <c r="C132" s="4">
        <v>116</v>
      </c>
      <c r="D132" s="4">
        <v>4464</v>
      </c>
      <c r="E132" s="4">
        <v>3205</v>
      </c>
      <c r="F132" s="4">
        <v>1180</v>
      </c>
      <c r="G132" s="15" t="s">
        <v>9</v>
      </c>
      <c r="H132" s="22">
        <f>E132-'март 2018'!E132</f>
        <v>9</v>
      </c>
      <c r="I132" s="22">
        <f>F132-'март 2018'!F132</f>
        <v>2</v>
      </c>
    </row>
    <row r="133" spans="1:9" ht="15" thickBot="1">
      <c r="A133" s="3">
        <v>1853943</v>
      </c>
      <c r="B133" s="5">
        <v>43218</v>
      </c>
      <c r="C133" s="4">
        <v>117</v>
      </c>
      <c r="D133" s="4">
        <v>1890</v>
      </c>
      <c r="E133" s="4">
        <v>1045</v>
      </c>
      <c r="F133" s="4">
        <v>573</v>
      </c>
      <c r="G133" s="15" t="s">
        <v>9</v>
      </c>
      <c r="H133" s="22">
        <f>E133-'март 2018'!E133</f>
        <v>27</v>
      </c>
      <c r="I133" s="22">
        <f>F133-'март 2018'!F133</f>
        <v>10</v>
      </c>
    </row>
    <row r="134" spans="1:9" ht="15" thickBot="1">
      <c r="A134" s="3">
        <v>1893475</v>
      </c>
      <c r="B134" s="5">
        <v>43218</v>
      </c>
      <c r="C134" s="4">
        <v>118</v>
      </c>
      <c r="D134" s="4">
        <v>3851</v>
      </c>
      <c r="E134" s="4">
        <v>2309</v>
      </c>
      <c r="F134" s="4">
        <v>1440</v>
      </c>
      <c r="G134" s="15" t="s">
        <v>9</v>
      </c>
      <c r="H134" s="22">
        <f>E134-'март 2018'!E134</f>
        <v>0</v>
      </c>
      <c r="I134" s="22">
        <f>F134-'март 2018'!F134</f>
        <v>0</v>
      </c>
    </row>
    <row r="135" spans="1:9" ht="15" thickBot="1">
      <c r="A135" s="3">
        <v>1897276</v>
      </c>
      <c r="B135" s="5">
        <v>43218</v>
      </c>
      <c r="C135" s="4">
        <v>119</v>
      </c>
      <c r="D135" s="4">
        <v>17613</v>
      </c>
      <c r="E135" s="4">
        <v>9921</v>
      </c>
      <c r="F135" s="4">
        <v>5173</v>
      </c>
      <c r="G135" s="15" t="s">
        <v>9</v>
      </c>
      <c r="H135" s="22">
        <f>E135-'март 2018'!E135</f>
        <v>87</v>
      </c>
      <c r="I135" s="22">
        <f>F135-'март 2018'!F135</f>
        <v>32</v>
      </c>
    </row>
    <row r="136" spans="1:9" ht="15" thickBot="1">
      <c r="A136" s="3">
        <v>1899038</v>
      </c>
      <c r="B136" s="5">
        <v>43218</v>
      </c>
      <c r="C136" s="4">
        <v>120</v>
      </c>
      <c r="D136" s="4">
        <v>2512</v>
      </c>
      <c r="E136" s="4">
        <v>1904</v>
      </c>
      <c r="F136" s="4">
        <v>606</v>
      </c>
      <c r="G136" s="15" t="s">
        <v>9</v>
      </c>
      <c r="H136" s="22">
        <f>E136-'март 2018'!E136</f>
        <v>0</v>
      </c>
      <c r="I136" s="22">
        <f>F136-'март 2018'!F136</f>
        <v>0</v>
      </c>
    </row>
    <row r="137" spans="1:9" ht="15" thickBot="1">
      <c r="A137" s="3">
        <v>1897322</v>
      </c>
      <c r="B137" s="5">
        <v>43218</v>
      </c>
      <c r="C137" s="4">
        <v>121</v>
      </c>
      <c r="D137" s="4">
        <v>2836</v>
      </c>
      <c r="E137" s="4">
        <v>1967</v>
      </c>
      <c r="F137" s="4">
        <v>819</v>
      </c>
      <c r="G137" s="15" t="s">
        <v>9</v>
      </c>
      <c r="H137" s="22">
        <f>E137-'март 2018'!E137</f>
        <v>2</v>
      </c>
      <c r="I137" s="22">
        <f>F137-'март 2018'!F137</f>
        <v>0</v>
      </c>
    </row>
    <row r="138" spans="1:9" ht="15" thickBot="1">
      <c r="A138" s="3">
        <v>1898412</v>
      </c>
      <c r="B138" s="5">
        <v>43218</v>
      </c>
      <c r="C138" s="4">
        <v>122</v>
      </c>
      <c r="D138" s="4">
        <v>11234</v>
      </c>
      <c r="E138" s="4">
        <v>7772</v>
      </c>
      <c r="F138" s="4">
        <v>3364</v>
      </c>
      <c r="G138" s="15" t="s">
        <v>9</v>
      </c>
      <c r="H138" s="22">
        <f>E138-'март 2018'!E138</f>
        <v>83</v>
      </c>
      <c r="I138" s="22">
        <f>F138-'март 2018'!F138</f>
        <v>46</v>
      </c>
    </row>
    <row r="139" spans="1:9" ht="15" thickBot="1">
      <c r="A139" s="3">
        <v>1899090</v>
      </c>
      <c r="B139" s="5">
        <v>43218</v>
      </c>
      <c r="C139" s="4" t="s">
        <v>23</v>
      </c>
      <c r="D139" s="4">
        <v>1840</v>
      </c>
      <c r="E139" s="4">
        <v>1390</v>
      </c>
      <c r="F139" s="4">
        <v>378</v>
      </c>
      <c r="G139" s="15" t="s">
        <v>9</v>
      </c>
      <c r="H139" s="22">
        <f>E139-'март 2018'!E139</f>
        <v>0</v>
      </c>
      <c r="I139" s="22">
        <f>F139-'март 2018'!F139</f>
        <v>0</v>
      </c>
    </row>
    <row r="140" spans="1:9" ht="15" thickBot="1">
      <c r="A140" s="3">
        <v>1893707</v>
      </c>
      <c r="B140" s="5">
        <v>43218</v>
      </c>
      <c r="C140" s="4">
        <v>123</v>
      </c>
      <c r="D140" s="4">
        <v>7736</v>
      </c>
      <c r="E140" s="4">
        <v>3609</v>
      </c>
      <c r="F140" s="4">
        <v>3429</v>
      </c>
      <c r="G140" s="15" t="s">
        <v>9</v>
      </c>
      <c r="H140" s="22">
        <f>E140-'март 2018'!E140</f>
        <v>9</v>
      </c>
      <c r="I140" s="22">
        <f>F140-'март 2018'!F140</f>
        <v>1</v>
      </c>
    </row>
    <row r="141" spans="1:9" ht="15" thickBot="1">
      <c r="A141" s="3">
        <v>1897603</v>
      </c>
      <c r="B141" s="5">
        <v>43218</v>
      </c>
      <c r="C141" s="4" t="s">
        <v>24</v>
      </c>
      <c r="D141" s="4">
        <v>146</v>
      </c>
      <c r="E141" s="4">
        <v>72</v>
      </c>
      <c r="F141" s="4">
        <v>28</v>
      </c>
      <c r="G141" s="15" t="s">
        <v>9</v>
      </c>
      <c r="H141" s="22">
        <f>E141-'март 2018'!E141</f>
        <v>0</v>
      </c>
      <c r="I141" s="22">
        <f>F141-'март 2018'!F141</f>
        <v>0</v>
      </c>
    </row>
    <row r="142" spans="1:9" ht="15" thickBot="1">
      <c r="A142" s="3">
        <v>1899008</v>
      </c>
      <c r="B142" s="5">
        <v>43218</v>
      </c>
      <c r="C142" s="4">
        <v>124</v>
      </c>
      <c r="D142" s="4">
        <v>24096</v>
      </c>
      <c r="E142" s="4">
        <v>11485</v>
      </c>
      <c r="F142" s="4">
        <v>8840</v>
      </c>
      <c r="G142" s="15" t="s">
        <v>9</v>
      </c>
      <c r="H142" s="22">
        <f>E142-'март 2018'!E142</f>
        <v>18</v>
      </c>
      <c r="I142" s="22">
        <f>F142-'март 2018'!F142</f>
        <v>19</v>
      </c>
    </row>
    <row r="143" spans="1:9" ht="15" thickBot="1">
      <c r="A143" s="3">
        <v>1832288</v>
      </c>
      <c r="B143" s="5">
        <v>43218</v>
      </c>
      <c r="C143" s="4">
        <v>125</v>
      </c>
      <c r="D143" s="4">
        <v>1204</v>
      </c>
      <c r="E143" s="4">
        <v>959</v>
      </c>
      <c r="F143" s="4">
        <v>223</v>
      </c>
      <c r="G143" s="15" t="s">
        <v>9</v>
      </c>
      <c r="H143" s="22">
        <f>E143-'март 2018'!E143</f>
        <v>0</v>
      </c>
      <c r="I143" s="22">
        <f>F143-'март 2018'!F143</f>
        <v>0</v>
      </c>
    </row>
    <row r="144" spans="1:9" ht="15" thickBot="1">
      <c r="A144" s="3">
        <v>1897580</v>
      </c>
      <c r="B144" s="5">
        <v>43218</v>
      </c>
      <c r="C144" s="4">
        <v>126</v>
      </c>
      <c r="D144" s="4">
        <v>3</v>
      </c>
      <c r="E144" s="4">
        <v>2</v>
      </c>
      <c r="F144" s="4">
        <v>0</v>
      </c>
      <c r="G144" s="15" t="s">
        <v>9</v>
      </c>
      <c r="H144" s="22">
        <f>E144-'март 2018'!E144</f>
        <v>0</v>
      </c>
      <c r="I144" s="22">
        <f>F144-'март 2018'!F144</f>
        <v>0</v>
      </c>
    </row>
    <row r="145" spans="1:9" ht="15" thickBot="1">
      <c r="A145" s="3">
        <v>1740485</v>
      </c>
      <c r="B145" s="5">
        <v>42363</v>
      </c>
      <c r="C145" s="4">
        <v>127</v>
      </c>
      <c r="D145" s="4">
        <v>1950</v>
      </c>
      <c r="E145" s="4">
        <v>1461</v>
      </c>
      <c r="F145" s="4">
        <v>271</v>
      </c>
      <c r="G145" s="15" t="s">
        <v>9</v>
      </c>
      <c r="H145" s="22">
        <f>E145-'март 2018'!E145</f>
        <v>0</v>
      </c>
      <c r="I145" s="22">
        <f>F145-'март 2018'!F145</f>
        <v>0</v>
      </c>
    </row>
    <row r="146" spans="1:9" ht="27" thickBot="1">
      <c r="A146" s="3">
        <v>2826458</v>
      </c>
      <c r="B146" s="5">
        <v>43218</v>
      </c>
      <c r="C146" s="4" t="s">
        <v>25</v>
      </c>
      <c r="D146" s="4">
        <v>6</v>
      </c>
      <c r="E146" s="4">
        <v>5</v>
      </c>
      <c r="F146" s="4">
        <v>0</v>
      </c>
      <c r="G146" s="15" t="s">
        <v>9</v>
      </c>
      <c r="H146" s="22">
        <f>E146-'март 2018'!E146</f>
        <v>0</v>
      </c>
      <c r="I146" s="22">
        <f>F146-'март 2018'!F146</f>
        <v>0</v>
      </c>
    </row>
    <row r="147" spans="1:9" ht="15" thickBot="1">
      <c r="A147" s="3">
        <v>1793478</v>
      </c>
      <c r="B147" s="5">
        <v>43218</v>
      </c>
      <c r="C147" s="4">
        <v>128</v>
      </c>
      <c r="D147" s="4">
        <v>7695</v>
      </c>
      <c r="E147" s="4">
        <v>3375</v>
      </c>
      <c r="F147" s="4">
        <v>3157</v>
      </c>
      <c r="G147" s="15" t="s">
        <v>9</v>
      </c>
      <c r="H147" s="22">
        <f>E147-'март 2018'!E147</f>
        <v>0</v>
      </c>
      <c r="I147" s="22">
        <f>F147-'март 2018'!F147</f>
        <v>0</v>
      </c>
    </row>
    <row r="148" spans="1:9" ht="15" thickBot="1">
      <c r="A148" s="3">
        <v>1895482</v>
      </c>
      <c r="B148" s="5">
        <v>43218</v>
      </c>
      <c r="C148" s="4">
        <v>129</v>
      </c>
      <c r="D148" s="4">
        <v>3360</v>
      </c>
      <c r="E148" s="4">
        <v>2175</v>
      </c>
      <c r="F148" s="4">
        <v>746</v>
      </c>
      <c r="G148" s="15" t="s">
        <v>9</v>
      </c>
      <c r="H148" s="22">
        <f>E148-'март 2018'!E148</f>
        <v>0</v>
      </c>
      <c r="I148" s="22">
        <f>F148-'март 2018'!F148</f>
        <v>0</v>
      </c>
    </row>
    <row r="149" spans="1:9" ht="15" thickBot="1">
      <c r="A149" s="3">
        <v>1895484</v>
      </c>
      <c r="B149" s="5">
        <v>43218</v>
      </c>
      <c r="C149" s="4">
        <v>130</v>
      </c>
      <c r="D149" s="4">
        <v>32</v>
      </c>
      <c r="E149" s="4">
        <v>31</v>
      </c>
      <c r="F149" s="4">
        <v>0</v>
      </c>
      <c r="G149" s="15" t="s">
        <v>9</v>
      </c>
      <c r="H149" s="22">
        <f>E149-'март 2018'!E149</f>
        <v>0</v>
      </c>
      <c r="I149" s="22">
        <f>F149-'март 2018'!F149</f>
        <v>0</v>
      </c>
    </row>
    <row r="150" spans="1:9" ht="15" thickBot="1">
      <c r="A150" s="3">
        <v>1740042</v>
      </c>
      <c r="B150" s="5">
        <v>43218</v>
      </c>
      <c r="C150" s="4">
        <v>131</v>
      </c>
      <c r="D150" s="4">
        <v>3113</v>
      </c>
      <c r="E150" s="4">
        <v>1606</v>
      </c>
      <c r="F150" s="4">
        <v>1082</v>
      </c>
      <c r="G150" s="15" t="s">
        <v>9</v>
      </c>
      <c r="H150" s="22">
        <f>E150-'март 2018'!E150</f>
        <v>0</v>
      </c>
      <c r="I150" s="22">
        <f>F150-'март 2018'!F150</f>
        <v>0</v>
      </c>
    </row>
    <row r="151" spans="1:9" ht="15" thickBot="1">
      <c r="A151" s="3">
        <v>1886448</v>
      </c>
      <c r="B151" s="5">
        <v>42976</v>
      </c>
      <c r="C151" s="4">
        <v>132</v>
      </c>
      <c r="D151" s="4">
        <v>4551</v>
      </c>
      <c r="E151" s="4">
        <v>2952</v>
      </c>
      <c r="F151" s="4">
        <v>1489</v>
      </c>
      <c r="G151" s="15" t="s">
        <v>9</v>
      </c>
      <c r="H151" s="22">
        <f>E151-'март 2018'!E151</f>
        <v>0</v>
      </c>
      <c r="I151" s="22">
        <f>F151-'март 2018'!F151</f>
        <v>0</v>
      </c>
    </row>
    <row r="152" spans="1:9" ht="15" thickBot="1">
      <c r="A152" s="3">
        <v>1829521</v>
      </c>
      <c r="B152" s="5">
        <v>43218</v>
      </c>
      <c r="C152" s="4">
        <v>133</v>
      </c>
      <c r="D152" s="4">
        <v>302</v>
      </c>
      <c r="E152" s="4">
        <v>233</v>
      </c>
      <c r="F152" s="4">
        <v>53</v>
      </c>
      <c r="G152" s="15" t="s">
        <v>9</v>
      </c>
      <c r="H152" s="22">
        <f>E152-'март 2018'!E152</f>
        <v>0</v>
      </c>
      <c r="I152" s="22">
        <f>F152-'март 2018'!F152</f>
        <v>0</v>
      </c>
    </row>
    <row r="153" spans="1:9" ht="15" thickBot="1">
      <c r="A153" s="3">
        <v>1853926</v>
      </c>
      <c r="B153" s="5">
        <v>43218</v>
      </c>
      <c r="C153" s="4">
        <v>134</v>
      </c>
      <c r="D153" s="4">
        <v>50</v>
      </c>
      <c r="E153" s="4">
        <v>36</v>
      </c>
      <c r="F153" s="4">
        <v>12</v>
      </c>
      <c r="G153" s="15" t="s">
        <v>9</v>
      </c>
      <c r="H153" s="22">
        <f>E153-'март 2018'!E153</f>
        <v>0</v>
      </c>
      <c r="I153" s="22">
        <f>F153-'март 2018'!F153</f>
        <v>0</v>
      </c>
    </row>
    <row r="154" spans="1:9" ht="15" thickBot="1">
      <c r="A154" s="3">
        <v>1897133</v>
      </c>
      <c r="B154" s="5">
        <v>43218</v>
      </c>
      <c r="C154" s="4">
        <v>135</v>
      </c>
      <c r="D154" s="4">
        <v>1279</v>
      </c>
      <c r="E154" s="4">
        <v>851</v>
      </c>
      <c r="F154" s="4">
        <v>307</v>
      </c>
      <c r="G154" s="15" t="s">
        <v>9</v>
      </c>
      <c r="H154" s="22">
        <f>E154-'март 2018'!E154</f>
        <v>6</v>
      </c>
      <c r="I154" s="22">
        <f>F154-'март 2018'!F154</f>
        <v>0</v>
      </c>
    </row>
    <row r="155" spans="1:9" ht="15" thickBot="1">
      <c r="A155" s="3">
        <v>1844030</v>
      </c>
      <c r="B155" s="5">
        <v>43218</v>
      </c>
      <c r="C155" s="4">
        <v>136</v>
      </c>
      <c r="D155" s="4">
        <v>8153</v>
      </c>
      <c r="E155" s="4">
        <v>5121</v>
      </c>
      <c r="F155" s="4">
        <v>2670</v>
      </c>
      <c r="G155" s="15" t="s">
        <v>9</v>
      </c>
      <c r="H155" s="22">
        <f>E155-'март 2018'!E155</f>
        <v>0</v>
      </c>
      <c r="I155" s="22">
        <f>F155-'март 2018'!F155</f>
        <v>0</v>
      </c>
    </row>
    <row r="156" spans="1:9" ht="15" thickBot="1">
      <c r="A156" s="3">
        <v>1851816</v>
      </c>
      <c r="B156" s="5">
        <v>43218</v>
      </c>
      <c r="C156" s="4">
        <v>137</v>
      </c>
      <c r="D156" s="4">
        <v>5338</v>
      </c>
      <c r="E156" s="4">
        <v>2470</v>
      </c>
      <c r="F156" s="4">
        <v>2864</v>
      </c>
      <c r="G156" s="15" t="s">
        <v>9</v>
      </c>
      <c r="H156" s="22">
        <f>E156-'март 2018'!E156</f>
        <v>0</v>
      </c>
      <c r="I156" s="22">
        <f>F156-'март 2018'!F156</f>
        <v>0</v>
      </c>
    </row>
    <row r="157" spans="1:9" ht="15" thickBot="1">
      <c r="A157" s="3">
        <v>1896619</v>
      </c>
      <c r="B157" s="5">
        <v>43218</v>
      </c>
      <c r="C157" s="4">
        <v>138</v>
      </c>
      <c r="D157" s="4">
        <v>1992</v>
      </c>
      <c r="E157" s="4">
        <v>1245</v>
      </c>
      <c r="F157" s="4">
        <v>721</v>
      </c>
      <c r="G157" s="15" t="s">
        <v>9</v>
      </c>
      <c r="H157" s="22">
        <f>E157-'март 2018'!E157</f>
        <v>0</v>
      </c>
      <c r="I157" s="22">
        <f>F157-'март 2018'!F157</f>
        <v>0</v>
      </c>
    </row>
    <row r="158" spans="1:9" ht="15" thickBot="1">
      <c r="A158" s="3">
        <v>1897179</v>
      </c>
      <c r="B158" s="5">
        <v>43218</v>
      </c>
      <c r="C158" s="4">
        <v>139</v>
      </c>
      <c r="D158" s="4">
        <v>2829</v>
      </c>
      <c r="E158" s="4">
        <v>1762</v>
      </c>
      <c r="F158" s="4">
        <v>738</v>
      </c>
      <c r="G158" s="15" t="s">
        <v>9</v>
      </c>
      <c r="H158" s="22">
        <f>E158-'март 2018'!E158</f>
        <v>0</v>
      </c>
      <c r="I158" s="22">
        <f>F158-'март 2018'!F158</f>
        <v>0</v>
      </c>
    </row>
    <row r="159" spans="1:9" ht="15" thickBot="1">
      <c r="A159" s="3">
        <v>1739235</v>
      </c>
      <c r="B159" s="5">
        <v>43218</v>
      </c>
      <c r="C159" s="4">
        <v>140</v>
      </c>
      <c r="D159" s="4">
        <v>30316</v>
      </c>
      <c r="E159" s="4">
        <v>13216</v>
      </c>
      <c r="F159" s="4">
        <v>16397</v>
      </c>
      <c r="G159" s="15" t="s">
        <v>9</v>
      </c>
      <c r="H159" s="22">
        <f>E159-'март 2018'!E159</f>
        <v>91</v>
      </c>
      <c r="I159" s="22">
        <f>F159-'март 2018'!F159</f>
        <v>139</v>
      </c>
    </row>
    <row r="160" spans="1:9" ht="15" thickBot="1">
      <c r="A160" s="3">
        <v>1899119</v>
      </c>
      <c r="B160" s="5">
        <v>43218</v>
      </c>
      <c r="C160" s="4" t="s">
        <v>26</v>
      </c>
      <c r="D160" s="4">
        <v>10353</v>
      </c>
      <c r="E160" s="4">
        <v>6771</v>
      </c>
      <c r="F160" s="4">
        <v>3355</v>
      </c>
      <c r="G160" s="15" t="s">
        <v>9</v>
      </c>
      <c r="H160" s="22">
        <f>E160-'март 2018'!E160</f>
        <v>206</v>
      </c>
      <c r="I160" s="22">
        <f>F160-'март 2018'!F160</f>
        <v>127</v>
      </c>
    </row>
    <row r="161" spans="1:9" ht="15" thickBot="1">
      <c r="A161" s="3">
        <v>1896362</v>
      </c>
      <c r="B161" s="5">
        <v>43218</v>
      </c>
      <c r="C161" s="4">
        <v>141</v>
      </c>
      <c r="D161" s="4">
        <v>7972</v>
      </c>
      <c r="E161" s="4">
        <v>5190</v>
      </c>
      <c r="F161" s="4">
        <v>2713</v>
      </c>
      <c r="G161" s="15" t="s">
        <v>9</v>
      </c>
      <c r="H161" s="22">
        <f>E161-'март 2018'!E161</f>
        <v>1</v>
      </c>
      <c r="I161" s="22">
        <f>F161-'март 2018'!F161</f>
        <v>0</v>
      </c>
    </row>
    <row r="162" spans="1:9" ht="15" thickBot="1">
      <c r="A162" s="3">
        <v>1893444</v>
      </c>
      <c r="B162" s="5">
        <v>43218</v>
      </c>
      <c r="C162" s="4">
        <v>142</v>
      </c>
      <c r="D162" s="4">
        <v>12243</v>
      </c>
      <c r="E162" s="4">
        <v>7610</v>
      </c>
      <c r="F162" s="4">
        <v>3610</v>
      </c>
      <c r="G162" s="15" t="s">
        <v>9</v>
      </c>
      <c r="H162" s="22">
        <f>E162-'март 2018'!E162</f>
        <v>0</v>
      </c>
      <c r="I162" s="22">
        <f>F162-'март 2018'!F162</f>
        <v>0</v>
      </c>
    </row>
    <row r="163" spans="1:9" ht="15" thickBot="1">
      <c r="A163" s="3">
        <v>1900250</v>
      </c>
      <c r="B163" s="5">
        <v>43218</v>
      </c>
      <c r="C163" s="4">
        <v>143</v>
      </c>
      <c r="D163" s="4">
        <v>3887</v>
      </c>
      <c r="E163" s="4">
        <v>1909</v>
      </c>
      <c r="F163" s="4">
        <v>1251</v>
      </c>
      <c r="G163" s="15" t="s">
        <v>9</v>
      </c>
      <c r="H163" s="22">
        <f>E163-'март 2018'!E163</f>
        <v>0</v>
      </c>
      <c r="I163" s="22">
        <f>F163-'март 2018'!F163</f>
        <v>0</v>
      </c>
    </row>
    <row r="164" spans="1:9" ht="15" thickBot="1">
      <c r="A164" s="3">
        <v>1770770</v>
      </c>
      <c r="B164" s="5">
        <v>43218</v>
      </c>
      <c r="C164" s="4">
        <v>144</v>
      </c>
      <c r="D164" s="4">
        <v>1038</v>
      </c>
      <c r="E164" s="4">
        <v>681</v>
      </c>
      <c r="F164" s="4">
        <v>357</v>
      </c>
      <c r="G164" s="15" t="s">
        <v>9</v>
      </c>
      <c r="H164" s="22">
        <f>E164-'март 2018'!E164</f>
        <v>0</v>
      </c>
      <c r="I164" s="22">
        <f>F164-'март 2018'!F164</f>
        <v>0</v>
      </c>
    </row>
    <row r="165" spans="1:9" ht="15" thickBot="1">
      <c r="A165" s="3">
        <v>1740112</v>
      </c>
      <c r="B165" s="5">
        <v>43218</v>
      </c>
      <c r="C165" s="4">
        <v>145</v>
      </c>
      <c r="D165" s="4">
        <v>3711</v>
      </c>
      <c r="E165" s="4">
        <v>2558</v>
      </c>
      <c r="F165" s="4">
        <v>775</v>
      </c>
      <c r="G165" s="15" t="s">
        <v>9</v>
      </c>
      <c r="H165" s="22">
        <f>E165-'март 2018'!E165</f>
        <v>0</v>
      </c>
      <c r="I165" s="22">
        <f>F165-'март 2018'!F165</f>
        <v>0</v>
      </c>
    </row>
    <row r="166" spans="1:9" ht="15" thickBot="1">
      <c r="A166" s="3">
        <v>1899173</v>
      </c>
      <c r="B166" s="5">
        <v>43218</v>
      </c>
      <c r="C166" s="4">
        <v>146</v>
      </c>
      <c r="D166" s="4">
        <v>7904</v>
      </c>
      <c r="E166" s="4">
        <v>4707</v>
      </c>
      <c r="F166" s="4">
        <v>1985</v>
      </c>
      <c r="G166" s="15" t="s">
        <v>9</v>
      </c>
      <c r="H166" s="22">
        <f>E166-'март 2018'!E166</f>
        <v>68</v>
      </c>
      <c r="I166" s="22">
        <f>F166-'март 2018'!F166</f>
        <v>42</v>
      </c>
    </row>
    <row r="167" spans="1:9" ht="15" thickBot="1">
      <c r="A167" s="3">
        <v>1898859</v>
      </c>
      <c r="B167" s="5">
        <v>43218</v>
      </c>
      <c r="C167" s="4" t="s">
        <v>27</v>
      </c>
      <c r="D167" s="4">
        <v>11524</v>
      </c>
      <c r="E167" s="4">
        <v>7758</v>
      </c>
      <c r="F167" s="4">
        <v>3432</v>
      </c>
      <c r="G167" s="15" t="s">
        <v>9</v>
      </c>
      <c r="H167" s="22">
        <f>E167-'март 2018'!E167</f>
        <v>0</v>
      </c>
      <c r="I167" s="22">
        <f>F167-'март 2018'!F167</f>
        <v>0</v>
      </c>
    </row>
    <row r="168" spans="1:9" ht="27" thickBot="1">
      <c r="A168" s="3">
        <v>1852606</v>
      </c>
      <c r="B168" s="5">
        <v>43218</v>
      </c>
      <c r="C168" s="4" t="s">
        <v>28</v>
      </c>
      <c r="D168" s="4">
        <v>19535</v>
      </c>
      <c r="E168" s="4">
        <v>12864</v>
      </c>
      <c r="F168" s="4">
        <v>6662</v>
      </c>
      <c r="G168" s="15" t="s">
        <v>9</v>
      </c>
      <c r="H168" s="22">
        <f>E168-'март 2018'!E168</f>
        <v>176</v>
      </c>
      <c r="I168" s="22">
        <f>F168-'март 2018'!F168</f>
        <v>86</v>
      </c>
    </row>
    <row r="169" spans="1:9" ht="15" thickBot="1">
      <c r="A169" s="3">
        <v>1844503</v>
      </c>
      <c r="B169" s="5">
        <v>43218</v>
      </c>
      <c r="C169" s="4">
        <v>148</v>
      </c>
      <c r="D169" s="4">
        <v>7960</v>
      </c>
      <c r="E169" s="4">
        <v>6223</v>
      </c>
      <c r="F169" s="4">
        <v>1721</v>
      </c>
      <c r="G169" s="15" t="s">
        <v>9</v>
      </c>
      <c r="H169" s="22">
        <f>E169-'март 2018'!E169</f>
        <v>0</v>
      </c>
      <c r="I169" s="22">
        <f>F169-'март 2018'!F169</f>
        <v>0</v>
      </c>
    </row>
    <row r="170" spans="1:9" ht="15" thickBot="1">
      <c r="A170" s="3">
        <v>1894449</v>
      </c>
      <c r="B170" s="5">
        <v>43218</v>
      </c>
      <c r="C170" s="4">
        <v>149</v>
      </c>
      <c r="D170" s="4">
        <v>1014</v>
      </c>
      <c r="E170" s="4">
        <v>719</v>
      </c>
      <c r="F170" s="4">
        <v>231</v>
      </c>
      <c r="G170" s="15" t="s">
        <v>9</v>
      </c>
      <c r="H170" s="22">
        <f>E170-'март 2018'!E170</f>
        <v>0</v>
      </c>
      <c r="I170" s="22">
        <f>F170-'март 2018'!F170</f>
        <v>0</v>
      </c>
    </row>
    <row r="171" spans="1:9" ht="15" thickBot="1">
      <c r="A171" s="3">
        <v>1897134</v>
      </c>
      <c r="B171" s="5">
        <v>43218</v>
      </c>
      <c r="C171" s="4">
        <v>150</v>
      </c>
      <c r="D171" s="4">
        <v>4163</v>
      </c>
      <c r="E171" s="4">
        <v>3114</v>
      </c>
      <c r="F171" s="4">
        <v>960</v>
      </c>
      <c r="G171" s="15" t="s">
        <v>9</v>
      </c>
      <c r="H171" s="22">
        <f>E171-'март 2018'!E171</f>
        <v>0</v>
      </c>
      <c r="I171" s="22">
        <f>F171-'март 2018'!F171</f>
        <v>1</v>
      </c>
    </row>
    <row r="172" spans="1:9" ht="15" thickBot="1">
      <c r="A172" s="3">
        <v>1899097</v>
      </c>
      <c r="B172" s="5">
        <v>43218</v>
      </c>
      <c r="C172" s="4">
        <v>151</v>
      </c>
      <c r="D172" s="4">
        <v>3715</v>
      </c>
      <c r="E172" s="4">
        <v>2411</v>
      </c>
      <c r="F172" s="4">
        <v>976</v>
      </c>
      <c r="G172" s="15" t="s">
        <v>9</v>
      </c>
      <c r="H172" s="22">
        <f>E172-'март 2018'!E172</f>
        <v>0</v>
      </c>
      <c r="I172" s="22">
        <f>F172-'март 2018'!F172</f>
        <v>0</v>
      </c>
    </row>
    <row r="173" spans="1:9" ht="15" thickBot="1">
      <c r="A173" s="3">
        <v>1853571</v>
      </c>
      <c r="B173" s="5">
        <v>43218</v>
      </c>
      <c r="C173" s="4">
        <v>152</v>
      </c>
      <c r="D173" s="4">
        <v>20505</v>
      </c>
      <c r="E173" s="4">
        <v>13477</v>
      </c>
      <c r="F173" s="4">
        <v>4779</v>
      </c>
      <c r="G173" s="15" t="s">
        <v>9</v>
      </c>
      <c r="H173" s="22">
        <f>E173-'март 2018'!E173</f>
        <v>66</v>
      </c>
      <c r="I173" s="22">
        <f>F173-'март 2018'!F173</f>
        <v>24</v>
      </c>
    </row>
    <row r="174" spans="1:9" ht="15" thickBot="1">
      <c r="A174" s="3">
        <v>1741005</v>
      </c>
      <c r="B174" s="5">
        <v>43218</v>
      </c>
      <c r="C174" s="4">
        <v>153</v>
      </c>
      <c r="D174" s="4">
        <v>50041</v>
      </c>
      <c r="E174" s="4">
        <v>26929</v>
      </c>
      <c r="F174" s="4">
        <v>16227</v>
      </c>
      <c r="G174" s="15" t="s">
        <v>9</v>
      </c>
      <c r="H174" s="22">
        <f>E174-'март 2018'!E174</f>
        <v>18</v>
      </c>
      <c r="I174" s="22">
        <f>F174-'март 2018'!F174</f>
        <v>10</v>
      </c>
    </row>
    <row r="175" spans="1:9" ht="15" thickBot="1">
      <c r="A175" s="3">
        <v>1897507</v>
      </c>
      <c r="B175" s="5">
        <v>43218</v>
      </c>
      <c r="C175" s="4">
        <v>154</v>
      </c>
      <c r="D175" s="4">
        <v>9577</v>
      </c>
      <c r="E175" s="4">
        <v>6394</v>
      </c>
      <c r="F175" s="4">
        <v>3179</v>
      </c>
      <c r="G175" s="15" t="s">
        <v>9</v>
      </c>
      <c r="H175" s="22">
        <f>E175-'март 2018'!E175</f>
        <v>0</v>
      </c>
      <c r="I175" s="22">
        <f>F175-'март 2018'!F175</f>
        <v>0</v>
      </c>
    </row>
    <row r="176" spans="1:9" ht="15" thickBot="1">
      <c r="A176" s="6">
        <v>1892309</v>
      </c>
      <c r="B176" s="7">
        <v>43218</v>
      </c>
      <c r="C176" s="8">
        <v>155</v>
      </c>
      <c r="D176" s="8">
        <v>2849</v>
      </c>
      <c r="E176" s="8">
        <v>2245</v>
      </c>
      <c r="F176" s="8">
        <v>545</v>
      </c>
      <c r="G176" s="16" t="s">
        <v>9</v>
      </c>
      <c r="H176" s="22">
        <f>E176-'март 2018'!E176</f>
        <v>0</v>
      </c>
      <c r="I176" s="22">
        <f>F176-'март 2018'!F176</f>
        <v>0</v>
      </c>
    </row>
    <row r="177" spans="1:9" ht="15" thickBot="1">
      <c r="A177" s="3">
        <v>1899011</v>
      </c>
      <c r="B177" s="5">
        <v>43218</v>
      </c>
      <c r="C177" s="4">
        <v>156</v>
      </c>
      <c r="D177" s="4">
        <v>16175</v>
      </c>
      <c r="E177" s="4">
        <v>11349</v>
      </c>
      <c r="F177" s="4">
        <v>4280</v>
      </c>
      <c r="G177" s="15" t="s">
        <v>9</v>
      </c>
      <c r="H177" s="22">
        <f>E177-'март 2018'!E177</f>
        <v>49</v>
      </c>
      <c r="I177" s="22">
        <f>F177-'март 2018'!F177</f>
        <v>27</v>
      </c>
    </row>
    <row r="178" spans="1:9" ht="15" thickBot="1">
      <c r="A178" s="3">
        <v>1898974</v>
      </c>
      <c r="B178" s="5">
        <v>43218</v>
      </c>
      <c r="C178" s="4">
        <v>157</v>
      </c>
      <c r="D178" s="4">
        <v>8319</v>
      </c>
      <c r="E178" s="4">
        <v>3049</v>
      </c>
      <c r="F178" s="4">
        <v>2295</v>
      </c>
      <c r="G178" s="15" t="s">
        <v>9</v>
      </c>
      <c r="H178" s="22">
        <f>E178-'март 2018'!E178</f>
        <v>0</v>
      </c>
      <c r="I178" s="22">
        <f>F178-'март 2018'!F178</f>
        <v>0</v>
      </c>
    </row>
    <row r="179" spans="1:9" ht="15" thickBot="1">
      <c r="A179" s="3">
        <v>1899285</v>
      </c>
      <c r="B179" s="5">
        <v>43218</v>
      </c>
      <c r="C179" s="4">
        <v>158</v>
      </c>
      <c r="D179" s="4">
        <v>6025</v>
      </c>
      <c r="E179" s="4">
        <v>4396</v>
      </c>
      <c r="F179" s="4">
        <v>1546</v>
      </c>
      <c r="G179" s="15" t="s">
        <v>9</v>
      </c>
      <c r="H179" s="22">
        <f>E179-'март 2018'!E179</f>
        <v>7</v>
      </c>
      <c r="I179" s="22">
        <f>F179-'март 2018'!F179</f>
        <v>0</v>
      </c>
    </row>
    <row r="180" spans="1:9" ht="15" thickBot="1">
      <c r="A180" s="3">
        <v>1898973</v>
      </c>
      <c r="B180" s="5">
        <v>43218</v>
      </c>
      <c r="C180" s="4">
        <v>159</v>
      </c>
      <c r="D180" s="4">
        <v>9845</v>
      </c>
      <c r="E180" s="4">
        <v>6886</v>
      </c>
      <c r="F180" s="4">
        <v>1989</v>
      </c>
      <c r="G180" s="15" t="s">
        <v>9</v>
      </c>
      <c r="H180" s="22">
        <f>E180-'март 2018'!E180</f>
        <v>0</v>
      </c>
      <c r="I180" s="22">
        <f>F180-'март 2018'!F180</f>
        <v>0</v>
      </c>
    </row>
    <row r="181" spans="1:9" ht="15" thickBot="1">
      <c r="A181" s="3">
        <v>1851675</v>
      </c>
      <c r="B181" s="5">
        <v>43218</v>
      </c>
      <c r="C181" s="4">
        <v>160</v>
      </c>
      <c r="D181" s="4">
        <v>41552</v>
      </c>
      <c r="E181" s="4">
        <v>26915</v>
      </c>
      <c r="F181" s="4">
        <v>13384</v>
      </c>
      <c r="G181" s="15" t="s">
        <v>9</v>
      </c>
      <c r="H181" s="22">
        <f>E181-'март 2018'!E181</f>
        <v>541</v>
      </c>
      <c r="I181" s="22">
        <f>F181-'март 2018'!F181</f>
        <v>221</v>
      </c>
    </row>
    <row r="182" spans="1:9" ht="15" thickBot="1">
      <c r="A182" s="3">
        <v>1899396</v>
      </c>
      <c r="B182" s="5">
        <v>43218</v>
      </c>
      <c r="C182" s="4">
        <v>161</v>
      </c>
      <c r="D182" s="4">
        <v>20000</v>
      </c>
      <c r="E182" s="4">
        <v>12229</v>
      </c>
      <c r="F182" s="4">
        <v>7098</v>
      </c>
      <c r="G182" s="15" t="s">
        <v>9</v>
      </c>
      <c r="H182" s="22">
        <f>E182-'март 2018'!E182</f>
        <v>372</v>
      </c>
      <c r="I182" s="22">
        <f>F182-'март 2018'!F182</f>
        <v>227</v>
      </c>
    </row>
    <row r="183" spans="1:9" ht="15" thickBot="1">
      <c r="A183" s="3">
        <v>1892485</v>
      </c>
      <c r="B183" s="5">
        <v>43218</v>
      </c>
      <c r="C183" s="4">
        <v>162</v>
      </c>
      <c r="D183" s="4">
        <v>4</v>
      </c>
      <c r="E183" s="4">
        <v>2</v>
      </c>
      <c r="F183" s="4">
        <v>0</v>
      </c>
      <c r="G183" s="15" t="s">
        <v>9</v>
      </c>
      <c r="H183" s="22">
        <f>E183-'март 2018'!E183</f>
        <v>0</v>
      </c>
      <c r="I183" s="22">
        <f>F183-'март 2018'!F183</f>
        <v>0</v>
      </c>
    </row>
    <row r="184" spans="1:9" ht="15" thickBot="1">
      <c r="A184" s="3">
        <v>1844150</v>
      </c>
      <c r="B184" s="5">
        <v>43218</v>
      </c>
      <c r="C184" s="4">
        <v>163</v>
      </c>
      <c r="D184" s="4">
        <v>7400</v>
      </c>
      <c r="E184" s="4">
        <v>4491</v>
      </c>
      <c r="F184" s="4">
        <v>2897</v>
      </c>
      <c r="G184" s="15" t="s">
        <v>9</v>
      </c>
      <c r="H184" s="22">
        <f>E184-'март 2018'!E184</f>
        <v>10</v>
      </c>
      <c r="I184" s="22">
        <f>F184-'март 2018'!F184</f>
        <v>0</v>
      </c>
    </row>
    <row r="185" spans="1:9" ht="15" thickBot="1">
      <c r="A185" s="3">
        <v>1847550</v>
      </c>
      <c r="B185" s="5">
        <v>43218</v>
      </c>
      <c r="C185" s="4">
        <v>164</v>
      </c>
      <c r="D185" s="4">
        <v>8752</v>
      </c>
      <c r="E185" s="4">
        <v>5071</v>
      </c>
      <c r="F185" s="4">
        <v>3413</v>
      </c>
      <c r="G185" s="15" t="s">
        <v>9</v>
      </c>
      <c r="H185" s="22">
        <f>E185-'март 2018'!E185</f>
        <v>78</v>
      </c>
      <c r="I185" s="22">
        <f>F185-'март 2018'!F185</f>
        <v>72</v>
      </c>
    </row>
    <row r="186" spans="1:9" ht="15" thickBot="1">
      <c r="A186" s="3">
        <v>1895259</v>
      </c>
      <c r="B186" s="5">
        <v>43218</v>
      </c>
      <c r="C186" s="4">
        <v>165</v>
      </c>
      <c r="D186" s="4">
        <v>6843</v>
      </c>
      <c r="E186" s="4">
        <v>3921</v>
      </c>
      <c r="F186" s="4">
        <v>2902</v>
      </c>
      <c r="G186" s="15" t="s">
        <v>9</v>
      </c>
      <c r="H186" s="22">
        <f>E186-'март 2018'!E186</f>
        <v>185</v>
      </c>
      <c r="I186" s="22">
        <f>F186-'март 2018'!F186</f>
        <v>224</v>
      </c>
    </row>
    <row r="187" spans="1:9" ht="15" thickBot="1">
      <c r="A187" s="3">
        <v>1895492</v>
      </c>
      <c r="B187" s="5">
        <v>43218</v>
      </c>
      <c r="C187" s="4">
        <v>166</v>
      </c>
      <c r="D187" s="4">
        <v>3477</v>
      </c>
      <c r="E187" s="4">
        <v>2399</v>
      </c>
      <c r="F187" s="4">
        <v>969</v>
      </c>
      <c r="G187" s="15" t="s">
        <v>9</v>
      </c>
      <c r="H187" s="22">
        <f>E187-'март 2018'!E187</f>
        <v>0</v>
      </c>
      <c r="I187" s="22">
        <f>F187-'март 2018'!F187</f>
        <v>0</v>
      </c>
    </row>
    <row r="188" spans="1:9" ht="15" thickBot="1">
      <c r="A188" s="3">
        <v>1899219</v>
      </c>
      <c r="B188" s="5">
        <v>43218</v>
      </c>
      <c r="C188" s="4" t="s">
        <v>29</v>
      </c>
      <c r="D188" s="4">
        <v>5072</v>
      </c>
      <c r="E188" s="4">
        <v>2849</v>
      </c>
      <c r="F188" s="4">
        <v>1843</v>
      </c>
      <c r="G188" s="15" t="s">
        <v>9</v>
      </c>
      <c r="H188" s="22">
        <f>E188-'март 2018'!E188</f>
        <v>0</v>
      </c>
      <c r="I188" s="22">
        <f>F188-'март 2018'!F188</f>
        <v>0</v>
      </c>
    </row>
    <row r="189" spans="1:9" ht="15" thickBot="1">
      <c r="A189" s="3">
        <v>1706423</v>
      </c>
      <c r="B189" s="5">
        <v>43218</v>
      </c>
      <c r="C189" s="4">
        <v>167</v>
      </c>
      <c r="D189" s="4">
        <v>4345</v>
      </c>
      <c r="E189" s="4">
        <v>3234</v>
      </c>
      <c r="F189" s="4">
        <v>1059</v>
      </c>
      <c r="G189" s="15" t="s">
        <v>9</v>
      </c>
      <c r="H189" s="22">
        <f>E189-'март 2018'!E189</f>
        <v>6</v>
      </c>
      <c r="I189" s="22">
        <f>F189-'март 2018'!F189</f>
        <v>3</v>
      </c>
    </row>
    <row r="190" spans="1:9" ht="15" thickBot="1">
      <c r="A190" s="3">
        <v>1897839</v>
      </c>
      <c r="B190" s="5">
        <v>43218</v>
      </c>
      <c r="C190" s="4">
        <v>168</v>
      </c>
      <c r="D190" s="4">
        <v>5029</v>
      </c>
      <c r="E190" s="4">
        <v>3147</v>
      </c>
      <c r="F190" s="4">
        <v>1073</v>
      </c>
      <c r="G190" s="15" t="s">
        <v>9</v>
      </c>
      <c r="H190" s="22">
        <f>E190-'март 2018'!E190</f>
        <v>0</v>
      </c>
      <c r="I190" s="22">
        <f>F190-'март 2018'!F190</f>
        <v>0</v>
      </c>
    </row>
    <row r="191" spans="1:9" ht="15" thickBot="1">
      <c r="A191" s="3">
        <v>1897681</v>
      </c>
      <c r="B191" s="5">
        <v>43218</v>
      </c>
      <c r="C191" s="4">
        <v>169</v>
      </c>
      <c r="D191" s="4">
        <v>2296</v>
      </c>
      <c r="E191" s="4">
        <v>1251</v>
      </c>
      <c r="F191" s="4">
        <v>936</v>
      </c>
      <c r="G191" s="15" t="s">
        <v>9</v>
      </c>
      <c r="H191" s="22">
        <f>E191-'март 2018'!E191</f>
        <v>0</v>
      </c>
      <c r="I191" s="22">
        <f>F191-'март 2018'!F191</f>
        <v>0</v>
      </c>
    </row>
    <row r="192" spans="1:9" ht="15" thickBot="1">
      <c r="A192" s="3">
        <v>1771061</v>
      </c>
      <c r="B192" s="5">
        <v>43218</v>
      </c>
      <c r="C192" s="4">
        <v>170</v>
      </c>
      <c r="D192" s="4">
        <v>6390</v>
      </c>
      <c r="E192" s="4">
        <v>3722</v>
      </c>
      <c r="F192" s="4">
        <v>1067</v>
      </c>
      <c r="G192" s="15" t="s">
        <v>9</v>
      </c>
      <c r="H192" s="22">
        <f>E192-'март 2018'!E192</f>
        <v>0</v>
      </c>
      <c r="I192" s="22">
        <f>F192-'март 2018'!F192</f>
        <v>0</v>
      </c>
    </row>
    <row r="193" spans="1:9" ht="15" thickBot="1">
      <c r="A193" s="3">
        <v>1896588</v>
      </c>
      <c r="B193" s="5">
        <v>43218</v>
      </c>
      <c r="C193" s="4">
        <v>171</v>
      </c>
      <c r="D193" s="4">
        <v>3978</v>
      </c>
      <c r="E193" s="4">
        <v>2490</v>
      </c>
      <c r="F193" s="4">
        <v>1394</v>
      </c>
      <c r="G193" s="15" t="s">
        <v>9</v>
      </c>
      <c r="H193" s="22">
        <f>E193-'март 2018'!E193</f>
        <v>39</v>
      </c>
      <c r="I193" s="22">
        <f>F193-'март 2018'!F193</f>
        <v>0</v>
      </c>
    </row>
    <row r="194" spans="1:9" ht="15" thickBot="1">
      <c r="A194" s="3">
        <v>1896729</v>
      </c>
      <c r="B194" s="5">
        <v>43218</v>
      </c>
      <c r="C194" s="4">
        <v>172</v>
      </c>
      <c r="D194" s="4">
        <v>11637</v>
      </c>
      <c r="E194" s="4">
        <v>7487</v>
      </c>
      <c r="F194" s="4">
        <v>3944</v>
      </c>
      <c r="G194" s="15" t="s">
        <v>9</v>
      </c>
      <c r="H194" s="22">
        <f>E194-'март 2018'!E194</f>
        <v>0</v>
      </c>
      <c r="I194" s="22">
        <f>F194-'март 2018'!F194</f>
        <v>0</v>
      </c>
    </row>
    <row r="195" spans="1:9" ht="15" thickBot="1">
      <c r="A195" s="3">
        <v>1826974</v>
      </c>
      <c r="B195" s="5">
        <v>43218</v>
      </c>
      <c r="C195" s="4">
        <v>173</v>
      </c>
      <c r="D195" s="4">
        <v>4630</v>
      </c>
      <c r="E195" s="4">
        <v>3015</v>
      </c>
      <c r="F195" s="4">
        <v>1040</v>
      </c>
      <c r="G195" s="15" t="s">
        <v>9</v>
      </c>
      <c r="H195" s="22">
        <f>E195-'март 2018'!E195</f>
        <v>0</v>
      </c>
      <c r="I195" s="22">
        <f>F195-'март 2018'!F195</f>
        <v>0</v>
      </c>
    </row>
    <row r="196" spans="1:9" ht="15" thickBot="1">
      <c r="A196" s="3">
        <v>1887627</v>
      </c>
      <c r="B196" s="5">
        <v>43218</v>
      </c>
      <c r="C196" s="4">
        <v>174</v>
      </c>
      <c r="D196" s="4">
        <v>18592</v>
      </c>
      <c r="E196" s="4">
        <v>11815</v>
      </c>
      <c r="F196" s="4">
        <v>6081</v>
      </c>
      <c r="G196" s="15" t="s">
        <v>9</v>
      </c>
      <c r="H196" s="22">
        <f>E196-'март 2018'!E196</f>
        <v>60</v>
      </c>
      <c r="I196" s="22">
        <f>F196-'март 2018'!F196</f>
        <v>34</v>
      </c>
    </row>
    <row r="197" spans="1:9" ht="15" thickBot="1">
      <c r="A197" s="3">
        <v>1853779</v>
      </c>
      <c r="B197" s="5">
        <v>43218</v>
      </c>
      <c r="C197" s="4">
        <v>175</v>
      </c>
      <c r="D197" s="4">
        <v>10049</v>
      </c>
      <c r="E197" s="4">
        <v>5863</v>
      </c>
      <c r="F197" s="4">
        <v>1779</v>
      </c>
      <c r="G197" s="15" t="s">
        <v>9</v>
      </c>
      <c r="H197" s="22">
        <f>E197-'март 2018'!E197</f>
        <v>80</v>
      </c>
      <c r="I197" s="22">
        <f>F197-'март 2018'!F197</f>
        <v>27</v>
      </c>
    </row>
    <row r="198" spans="1:9" ht="15" thickBot="1">
      <c r="A198" s="3">
        <v>1893362</v>
      </c>
      <c r="B198" s="5">
        <v>43218</v>
      </c>
      <c r="C198" s="4" t="s">
        <v>30</v>
      </c>
      <c r="D198" s="4">
        <v>23963</v>
      </c>
      <c r="E198" s="4">
        <v>15222</v>
      </c>
      <c r="F198" s="4">
        <v>7839</v>
      </c>
      <c r="G198" s="15" t="s">
        <v>9</v>
      </c>
      <c r="H198" s="22">
        <f>E198-'март 2018'!E198</f>
        <v>161</v>
      </c>
      <c r="I198" s="22">
        <f>F198-'март 2018'!F198</f>
        <v>164</v>
      </c>
    </row>
    <row r="199" spans="1:9" ht="15" thickBot="1">
      <c r="A199" s="3">
        <v>1852677</v>
      </c>
      <c r="B199" s="5">
        <v>43218</v>
      </c>
      <c r="C199" s="4">
        <v>176</v>
      </c>
      <c r="D199" s="4">
        <v>8470</v>
      </c>
      <c r="E199" s="4">
        <v>5644</v>
      </c>
      <c r="F199" s="4">
        <v>2758</v>
      </c>
      <c r="G199" s="15" t="s">
        <v>9</v>
      </c>
      <c r="H199" s="22">
        <f>E199-'март 2018'!E199</f>
        <v>3</v>
      </c>
      <c r="I199" s="22">
        <f>F199-'март 2018'!F199</f>
        <v>0</v>
      </c>
    </row>
    <row r="200" spans="1:9" ht="15" thickBot="1">
      <c r="A200" s="3">
        <v>1897108</v>
      </c>
      <c r="B200" s="5">
        <v>43218</v>
      </c>
      <c r="C200" s="4">
        <v>177</v>
      </c>
      <c r="D200" s="4">
        <v>46119</v>
      </c>
      <c r="E200" s="4">
        <v>29825</v>
      </c>
      <c r="F200" s="4">
        <v>16025</v>
      </c>
      <c r="G200" s="15" t="s">
        <v>9</v>
      </c>
      <c r="H200" s="22">
        <f>E200-'март 2018'!E200</f>
        <v>29</v>
      </c>
      <c r="I200" s="22">
        <f>F200-'март 2018'!F200</f>
        <v>17</v>
      </c>
    </row>
    <row r="201" spans="1:9" ht="15" thickBot="1">
      <c r="A201" s="3">
        <v>2824353</v>
      </c>
      <c r="B201" s="5">
        <v>43218</v>
      </c>
      <c r="C201" s="4">
        <v>178</v>
      </c>
      <c r="D201" s="4">
        <v>244</v>
      </c>
      <c r="E201" s="4">
        <v>5</v>
      </c>
      <c r="F201" s="4">
        <v>0</v>
      </c>
      <c r="G201" s="15" t="s">
        <v>9</v>
      </c>
      <c r="H201" s="22">
        <f>E201-'март 2018'!E201</f>
        <v>0</v>
      </c>
      <c r="I201" s="22">
        <f>F201-'март 2018'!F201</f>
        <v>0</v>
      </c>
    </row>
    <row r="202" spans="1:9" ht="15" thickBot="1">
      <c r="A202" s="3">
        <v>1894742</v>
      </c>
      <c r="B202" s="5">
        <v>43218</v>
      </c>
      <c r="C202" s="4">
        <v>179</v>
      </c>
      <c r="D202" s="4">
        <v>1398</v>
      </c>
      <c r="E202" s="4">
        <v>933</v>
      </c>
      <c r="F202" s="4">
        <v>464</v>
      </c>
      <c r="G202" s="15" t="s">
        <v>9</v>
      </c>
      <c r="H202" s="22">
        <f>E202-'март 2018'!E202</f>
        <v>23</v>
      </c>
      <c r="I202" s="22">
        <f>F202-'март 2018'!F202</f>
        <v>6</v>
      </c>
    </row>
    <row r="203" spans="1:9" ht="15" thickBot="1">
      <c r="A203" s="3">
        <v>1831785</v>
      </c>
      <c r="B203" s="5">
        <v>43218</v>
      </c>
      <c r="C203" s="4">
        <v>180</v>
      </c>
      <c r="D203" s="4">
        <v>2874</v>
      </c>
      <c r="E203" s="4">
        <v>1896</v>
      </c>
      <c r="F203" s="4">
        <v>794</v>
      </c>
      <c r="G203" s="15" t="s">
        <v>9</v>
      </c>
      <c r="H203" s="22">
        <f>E203-'март 2018'!E203</f>
        <v>0</v>
      </c>
      <c r="I203" s="22">
        <f>F203-'март 2018'!F203</f>
        <v>0</v>
      </c>
    </row>
    <row r="204" spans="1:9" ht="15" thickBot="1">
      <c r="A204" s="3">
        <v>1897779</v>
      </c>
      <c r="B204" s="5">
        <v>43218</v>
      </c>
      <c r="C204" s="4">
        <v>181</v>
      </c>
      <c r="D204" s="4">
        <v>10264</v>
      </c>
      <c r="E204" s="4">
        <v>5599</v>
      </c>
      <c r="F204" s="4">
        <v>3165</v>
      </c>
      <c r="G204" s="15" t="s">
        <v>9</v>
      </c>
      <c r="H204" s="22">
        <f>E204-'март 2018'!E204</f>
        <v>1</v>
      </c>
      <c r="I204" s="22">
        <f>F204-'март 2018'!F204</f>
        <v>0</v>
      </c>
    </row>
    <row r="205" spans="1:9" ht="15" thickBot="1">
      <c r="A205" s="3">
        <v>1897632</v>
      </c>
      <c r="B205" s="5">
        <v>43208</v>
      </c>
      <c r="C205" s="4">
        <v>182</v>
      </c>
      <c r="D205" s="4">
        <v>10086</v>
      </c>
      <c r="E205" s="4">
        <v>4851</v>
      </c>
      <c r="F205" s="4">
        <v>4410</v>
      </c>
      <c r="G205" s="15" t="s">
        <v>9</v>
      </c>
      <c r="H205" s="22">
        <f>E205-'март 2018'!E205</f>
        <v>18</v>
      </c>
      <c r="I205" s="22">
        <f>F205-'март 2018'!F205</f>
        <v>22</v>
      </c>
    </row>
    <row r="206" spans="1:9" ht="15" thickBot="1">
      <c r="A206" s="3">
        <v>1853681</v>
      </c>
      <c r="B206" s="5">
        <v>43218</v>
      </c>
      <c r="C206" s="4">
        <v>183</v>
      </c>
      <c r="D206" s="4">
        <v>5336</v>
      </c>
      <c r="E206" s="4">
        <v>2764</v>
      </c>
      <c r="F206" s="4">
        <v>1436</v>
      </c>
      <c r="G206" s="15" t="s">
        <v>9</v>
      </c>
      <c r="H206" s="22">
        <f>E206-'март 2018'!E206</f>
        <v>3</v>
      </c>
      <c r="I206" s="22">
        <f>F206-'март 2018'!F206</f>
        <v>0</v>
      </c>
    </row>
    <row r="207" spans="1:9" ht="15" thickBot="1">
      <c r="A207" s="3">
        <v>1853630</v>
      </c>
      <c r="B207" s="5">
        <v>43218</v>
      </c>
      <c r="C207" s="4">
        <v>184</v>
      </c>
      <c r="D207" s="4">
        <v>3251</v>
      </c>
      <c r="E207" s="4">
        <v>2449</v>
      </c>
      <c r="F207" s="4">
        <v>735</v>
      </c>
      <c r="G207" s="15" t="s">
        <v>9</v>
      </c>
      <c r="H207" s="22">
        <f>E207-'март 2018'!E207</f>
        <v>0</v>
      </c>
      <c r="I207" s="22">
        <f>F207-'март 2018'!F207</f>
        <v>0</v>
      </c>
    </row>
    <row r="208" spans="1:9" ht="15" thickBot="1">
      <c r="A208" s="3">
        <v>1893327</v>
      </c>
      <c r="B208" s="5">
        <v>43218</v>
      </c>
      <c r="C208" s="4">
        <v>185</v>
      </c>
      <c r="D208" s="4">
        <v>2</v>
      </c>
      <c r="E208" s="4">
        <v>0</v>
      </c>
      <c r="F208" s="4">
        <v>1</v>
      </c>
      <c r="G208" s="15" t="s">
        <v>9</v>
      </c>
      <c r="H208" s="22">
        <f>E208-'март 2018'!E208</f>
        <v>0</v>
      </c>
      <c r="I208" s="22">
        <f>F208-'март 2018'!F208</f>
        <v>0</v>
      </c>
    </row>
    <row r="209" spans="1:9" ht="15" thickBot="1">
      <c r="A209" s="3">
        <v>1899423</v>
      </c>
      <c r="B209" s="5">
        <v>43218</v>
      </c>
      <c r="C209" s="4">
        <v>186</v>
      </c>
      <c r="D209" s="4">
        <v>2095</v>
      </c>
      <c r="E209" s="4">
        <v>1275</v>
      </c>
      <c r="F209" s="4">
        <v>633</v>
      </c>
      <c r="G209" s="15" t="s">
        <v>9</v>
      </c>
      <c r="H209" s="22">
        <f>E209-'март 2018'!E209</f>
        <v>24</v>
      </c>
      <c r="I209" s="22">
        <f>F209-'март 2018'!F209</f>
        <v>0</v>
      </c>
    </row>
    <row r="210" spans="1:9" ht="15" thickBot="1">
      <c r="A210" s="3">
        <v>1899629</v>
      </c>
      <c r="B210" s="5">
        <v>43218</v>
      </c>
      <c r="C210" s="4">
        <v>187</v>
      </c>
      <c r="D210" s="4">
        <v>4075</v>
      </c>
      <c r="E210" s="4">
        <v>2576</v>
      </c>
      <c r="F210" s="4">
        <v>1037</v>
      </c>
      <c r="G210" s="15" t="s">
        <v>9</v>
      </c>
      <c r="H210" s="22">
        <f>E210-'март 2018'!E210</f>
        <v>0</v>
      </c>
      <c r="I210" s="22">
        <f>F210-'март 2018'!F210</f>
        <v>0</v>
      </c>
    </row>
    <row r="211" spans="1:9" ht="15" thickBot="1">
      <c r="A211" s="3">
        <v>1899972</v>
      </c>
      <c r="B211" s="5">
        <v>43218</v>
      </c>
      <c r="C211" s="4">
        <v>188</v>
      </c>
      <c r="D211" s="4">
        <v>5645</v>
      </c>
      <c r="E211" s="4">
        <v>3103</v>
      </c>
      <c r="F211" s="4">
        <v>2017</v>
      </c>
      <c r="G211" s="15" t="s">
        <v>9</v>
      </c>
      <c r="H211" s="22">
        <f>E211-'март 2018'!E211</f>
        <v>0</v>
      </c>
      <c r="I211" s="22">
        <f>F211-'март 2018'!F211</f>
        <v>0</v>
      </c>
    </row>
    <row r="212" spans="1:9" ht="15" thickBot="1">
      <c r="A212" s="3">
        <v>1896976</v>
      </c>
      <c r="B212" s="5">
        <v>43218</v>
      </c>
      <c r="C212" s="4">
        <v>189</v>
      </c>
      <c r="D212" s="4">
        <v>678</v>
      </c>
      <c r="E212" s="4">
        <v>488</v>
      </c>
      <c r="F212" s="4">
        <v>175</v>
      </c>
      <c r="G212" s="15" t="s">
        <v>9</v>
      </c>
      <c r="H212" s="22">
        <f>E212-'март 2018'!E212</f>
        <v>0</v>
      </c>
      <c r="I212" s="22">
        <f>F212-'март 2018'!F212</f>
        <v>0</v>
      </c>
    </row>
    <row r="213" spans="1:9" ht="15" thickBot="1">
      <c r="A213" s="3">
        <v>1897847</v>
      </c>
      <c r="B213" s="5">
        <v>43218</v>
      </c>
      <c r="C213" s="4">
        <v>190</v>
      </c>
      <c r="D213" s="4">
        <v>502</v>
      </c>
      <c r="E213" s="4">
        <v>175</v>
      </c>
      <c r="F213" s="4">
        <v>141</v>
      </c>
      <c r="G213" s="15" t="s">
        <v>9</v>
      </c>
      <c r="H213" s="22">
        <f>E213-'март 2018'!E213</f>
        <v>0</v>
      </c>
      <c r="I213" s="22">
        <f>F213-'март 2018'!F213</f>
        <v>0</v>
      </c>
    </row>
    <row r="214" spans="1:9" ht="15" thickBot="1">
      <c r="A214" s="3">
        <v>1898127</v>
      </c>
      <c r="B214" s="5">
        <v>43218</v>
      </c>
      <c r="C214" s="4">
        <v>191</v>
      </c>
      <c r="D214" s="4">
        <v>221</v>
      </c>
      <c r="E214" s="4">
        <v>127</v>
      </c>
      <c r="F214" s="4">
        <v>64</v>
      </c>
      <c r="G214" s="15" t="s">
        <v>9</v>
      </c>
      <c r="H214" s="22">
        <f>E214-'март 2018'!E214</f>
        <v>0</v>
      </c>
      <c r="I214" s="22">
        <f>F214-'март 2018'!F214</f>
        <v>0</v>
      </c>
    </row>
    <row r="215" spans="1:9" ht="15" thickBot="1">
      <c r="A215" s="3">
        <v>1889667</v>
      </c>
      <c r="B215" s="5">
        <v>43218</v>
      </c>
      <c r="C215" s="4">
        <v>192</v>
      </c>
      <c r="D215" s="4">
        <v>44444</v>
      </c>
      <c r="E215" s="4">
        <v>26422</v>
      </c>
      <c r="F215" s="4">
        <v>15583</v>
      </c>
      <c r="G215" s="15" t="s">
        <v>9</v>
      </c>
      <c r="H215" s="22">
        <f>E215-'март 2018'!E215</f>
        <v>245</v>
      </c>
      <c r="I215" s="22">
        <f>F215-'март 2018'!F215</f>
        <v>154</v>
      </c>
    </row>
    <row r="216" spans="1:9" ht="15" thickBot="1">
      <c r="A216" s="3">
        <v>1740272</v>
      </c>
      <c r="B216" s="5">
        <v>43218</v>
      </c>
      <c r="C216" s="4">
        <v>193</v>
      </c>
      <c r="D216" s="4">
        <v>1727</v>
      </c>
      <c r="E216" s="4">
        <v>1135</v>
      </c>
      <c r="F216" s="4">
        <v>319</v>
      </c>
      <c r="G216" s="15" t="s">
        <v>9</v>
      </c>
      <c r="H216" s="22">
        <f>E216-'март 2018'!E216</f>
        <v>0</v>
      </c>
      <c r="I216" s="22">
        <f>F216-'март 2018'!F216</f>
        <v>0</v>
      </c>
    </row>
    <row r="217" spans="1:9" ht="15" thickBot="1">
      <c r="A217" s="3">
        <v>1852311</v>
      </c>
      <c r="B217" s="5">
        <v>43218</v>
      </c>
      <c r="C217" s="4">
        <v>194</v>
      </c>
      <c r="D217" s="4">
        <v>26409</v>
      </c>
      <c r="E217" s="4">
        <v>15696</v>
      </c>
      <c r="F217" s="4">
        <v>10250</v>
      </c>
      <c r="G217" s="15" t="s">
        <v>9</v>
      </c>
      <c r="H217" s="22">
        <f>E217-'март 2018'!E217</f>
        <v>688</v>
      </c>
      <c r="I217" s="22">
        <f>F217-'март 2018'!F217</f>
        <v>592</v>
      </c>
    </row>
    <row r="218" spans="1:9" ht="15" thickBot="1">
      <c r="A218" s="3">
        <v>1895326</v>
      </c>
      <c r="B218" s="5">
        <v>43218</v>
      </c>
      <c r="C218" s="4">
        <v>195</v>
      </c>
      <c r="D218" s="4">
        <v>3</v>
      </c>
      <c r="E218" s="4">
        <v>3</v>
      </c>
      <c r="F218" s="4">
        <v>0</v>
      </c>
      <c r="G218" s="15" t="s">
        <v>9</v>
      </c>
      <c r="H218" s="22">
        <f>E218-'март 2018'!E218</f>
        <v>1</v>
      </c>
      <c r="I218" s="22">
        <f>F218-'март 2018'!F218</f>
        <v>0</v>
      </c>
    </row>
    <row r="219" spans="1:9" ht="15" thickBot="1">
      <c r="A219" s="3">
        <v>1843877</v>
      </c>
      <c r="B219" s="5">
        <v>43218</v>
      </c>
      <c r="C219" s="4">
        <v>196</v>
      </c>
      <c r="D219" s="4">
        <v>15661</v>
      </c>
      <c r="E219" s="4">
        <v>11448</v>
      </c>
      <c r="F219" s="4">
        <v>3659</v>
      </c>
      <c r="G219" s="15" t="s">
        <v>9</v>
      </c>
      <c r="H219" s="22">
        <f>E219-'март 2018'!E219</f>
        <v>1</v>
      </c>
      <c r="I219" s="22">
        <f>F219-'март 2018'!F219</f>
        <v>0</v>
      </c>
    </row>
    <row r="220" spans="1:9" ht="15" thickBot="1">
      <c r="A220" s="3">
        <v>1848923</v>
      </c>
      <c r="B220" s="5">
        <v>43218</v>
      </c>
      <c r="C220" s="4">
        <v>197</v>
      </c>
      <c r="D220" s="4">
        <v>1166</v>
      </c>
      <c r="E220" s="4">
        <v>640</v>
      </c>
      <c r="F220" s="4">
        <v>421</v>
      </c>
      <c r="G220" s="15" t="s">
        <v>9</v>
      </c>
      <c r="H220" s="22">
        <f>E220-'март 2018'!E220</f>
        <v>0</v>
      </c>
      <c r="I220" s="22">
        <f>F220-'март 2018'!F220</f>
        <v>0</v>
      </c>
    </row>
    <row r="221" spans="1:9" ht="15" thickBot="1">
      <c r="A221" s="3">
        <v>1847481</v>
      </c>
      <c r="B221" s="5">
        <v>43218</v>
      </c>
      <c r="C221" s="4">
        <v>198</v>
      </c>
      <c r="D221" s="4">
        <v>30</v>
      </c>
      <c r="E221" s="4">
        <v>21</v>
      </c>
      <c r="F221" s="4">
        <v>5</v>
      </c>
      <c r="G221" s="15" t="s">
        <v>9</v>
      </c>
      <c r="H221" s="22">
        <f>E221-'март 2018'!E221</f>
        <v>0</v>
      </c>
      <c r="I221" s="22">
        <f>F221-'март 2018'!F221</f>
        <v>0</v>
      </c>
    </row>
    <row r="222" spans="1:9" ht="15" thickBot="1">
      <c r="A222" s="3">
        <v>1740207</v>
      </c>
      <c r="B222" s="5">
        <v>43218</v>
      </c>
      <c r="C222" s="4">
        <v>199</v>
      </c>
      <c r="D222" s="4">
        <v>202</v>
      </c>
      <c r="E222" s="4">
        <v>127</v>
      </c>
      <c r="F222" s="4">
        <v>14</v>
      </c>
      <c r="G222" s="15" t="s">
        <v>9</v>
      </c>
      <c r="H222" s="22">
        <f>E222-'март 2018'!E222</f>
        <v>0</v>
      </c>
      <c r="I222" s="22">
        <f>F222-'март 2018'!F222</f>
        <v>0</v>
      </c>
    </row>
    <row r="223" spans="1:9" ht="15" thickBot="1">
      <c r="A223" s="3">
        <v>1848269</v>
      </c>
      <c r="B223" s="5">
        <v>43218</v>
      </c>
      <c r="C223" s="4">
        <v>200</v>
      </c>
      <c r="D223" s="4">
        <v>2588</v>
      </c>
      <c r="E223" s="4">
        <v>1373</v>
      </c>
      <c r="F223" s="4">
        <v>671</v>
      </c>
      <c r="G223" s="15" t="s">
        <v>9</v>
      </c>
      <c r="H223" s="22">
        <f>E223-'март 2018'!E223</f>
        <v>0</v>
      </c>
      <c r="I223" s="22">
        <f>F223-'март 2018'!F223</f>
        <v>0</v>
      </c>
    </row>
    <row r="224" spans="1:9" ht="15" thickBot="1">
      <c r="A224" s="3">
        <v>1898657</v>
      </c>
      <c r="B224" s="5">
        <v>43218</v>
      </c>
      <c r="C224" s="4">
        <v>201</v>
      </c>
      <c r="D224" s="4">
        <v>2780</v>
      </c>
      <c r="E224" s="4">
        <v>2009</v>
      </c>
      <c r="F224" s="4">
        <v>433</v>
      </c>
      <c r="G224" s="15" t="s">
        <v>9</v>
      </c>
      <c r="H224" s="22">
        <f>E224-'март 2018'!E224</f>
        <v>1</v>
      </c>
      <c r="I224" s="22">
        <f>F224-'март 2018'!F224</f>
        <v>0</v>
      </c>
    </row>
    <row r="225" spans="1:9" ht="15" thickBot="1">
      <c r="A225" s="28"/>
      <c r="B225" s="29"/>
      <c r="C225" s="30">
        <v>202</v>
      </c>
      <c r="D225" s="30"/>
      <c r="E225" s="30"/>
      <c r="F225" s="30"/>
      <c r="G225" s="31"/>
      <c r="H225" s="32"/>
      <c r="I225" s="32"/>
    </row>
    <row r="226" spans="1:9" ht="15" thickBot="1">
      <c r="A226" s="3">
        <v>1896502</v>
      </c>
      <c r="B226" s="5">
        <v>43218</v>
      </c>
      <c r="C226" s="4">
        <v>203</v>
      </c>
      <c r="D226" s="4">
        <v>495</v>
      </c>
      <c r="E226" s="4">
        <v>355</v>
      </c>
      <c r="F226" s="4">
        <v>96</v>
      </c>
      <c r="G226" s="15" t="s">
        <v>9</v>
      </c>
      <c r="H226" s="22">
        <f>E226-'март 2018'!E226</f>
        <v>2</v>
      </c>
      <c r="I226" s="22">
        <f>F226-'март 2018'!F226</f>
        <v>0</v>
      </c>
    </row>
    <row r="227" spans="1:9" ht="15" thickBot="1">
      <c r="A227" s="3">
        <v>1894950</v>
      </c>
      <c r="B227" s="5">
        <v>43218</v>
      </c>
      <c r="C227" s="4">
        <v>204</v>
      </c>
      <c r="D227" s="4">
        <v>2102</v>
      </c>
      <c r="E227" s="4">
        <v>1309</v>
      </c>
      <c r="F227" s="4">
        <v>791</v>
      </c>
      <c r="G227" s="15" t="s">
        <v>9</v>
      </c>
      <c r="H227" s="22">
        <f>E227-'март 2018'!E227</f>
        <v>1</v>
      </c>
      <c r="I227" s="22">
        <f>F227-'март 2018'!F227</f>
        <v>0</v>
      </c>
    </row>
    <row r="228" spans="1:9" ht="15" thickBot="1">
      <c r="A228" s="3">
        <v>1895371</v>
      </c>
      <c r="B228" s="5">
        <v>43218</v>
      </c>
      <c r="C228" s="4">
        <v>205</v>
      </c>
      <c r="D228" s="4">
        <v>17777</v>
      </c>
      <c r="E228" s="4">
        <v>11000</v>
      </c>
      <c r="F228" s="4">
        <v>4524</v>
      </c>
      <c r="G228" s="15" t="s">
        <v>9</v>
      </c>
      <c r="H228" s="22">
        <f>E228-'март 2018'!E228</f>
        <v>6</v>
      </c>
      <c r="I228" s="22">
        <f>F228-'март 2018'!F228</f>
        <v>2</v>
      </c>
    </row>
    <row r="229" spans="1:9" ht="15" thickBot="1">
      <c r="A229" s="3">
        <v>1889777</v>
      </c>
      <c r="B229" s="5">
        <v>43218</v>
      </c>
      <c r="C229" s="4">
        <v>206</v>
      </c>
      <c r="D229" s="4">
        <v>10969</v>
      </c>
      <c r="E229" s="4">
        <v>6095</v>
      </c>
      <c r="F229" s="4">
        <v>3013</v>
      </c>
      <c r="G229" s="15" t="s">
        <v>9</v>
      </c>
      <c r="H229" s="22">
        <f>E229-'март 2018'!E229</f>
        <v>1</v>
      </c>
      <c r="I229" s="22">
        <f>F229-'март 2018'!F229</f>
        <v>0</v>
      </c>
    </row>
    <row r="230" spans="1:9" ht="15" thickBot="1">
      <c r="A230" s="3">
        <v>1894390</v>
      </c>
      <c r="B230" s="5">
        <v>43218</v>
      </c>
      <c r="C230" s="4">
        <v>207</v>
      </c>
      <c r="D230" s="4">
        <v>4732</v>
      </c>
      <c r="E230" s="4">
        <v>3239</v>
      </c>
      <c r="F230" s="4">
        <v>786</v>
      </c>
      <c r="G230" s="15" t="s">
        <v>9</v>
      </c>
      <c r="H230" s="22">
        <f>E230-'март 2018'!E230</f>
        <v>2</v>
      </c>
      <c r="I230" s="22">
        <f>F230-'март 2018'!F230</f>
        <v>0</v>
      </c>
    </row>
    <row r="231" spans="1:9" ht="15" thickBot="1">
      <c r="A231" s="3">
        <v>1899670</v>
      </c>
      <c r="B231" s="5">
        <v>43218</v>
      </c>
      <c r="C231" s="4">
        <v>208</v>
      </c>
      <c r="D231" s="4">
        <v>1176</v>
      </c>
      <c r="E231" s="4">
        <v>714</v>
      </c>
      <c r="F231" s="4">
        <v>299</v>
      </c>
      <c r="G231" s="15" t="s">
        <v>9</v>
      </c>
      <c r="H231" s="22">
        <f>E231-'март 2018'!E231</f>
        <v>0</v>
      </c>
      <c r="I231" s="22">
        <f>F231-'март 2018'!F231</f>
        <v>0</v>
      </c>
    </row>
    <row r="232" spans="1:9" ht="15" thickBot="1">
      <c r="A232" s="3">
        <v>1897013</v>
      </c>
      <c r="B232" s="5">
        <v>43218</v>
      </c>
      <c r="C232" s="4">
        <v>209</v>
      </c>
      <c r="D232" s="4">
        <v>2373</v>
      </c>
      <c r="E232" s="4">
        <v>1771</v>
      </c>
      <c r="F232" s="4">
        <v>418</v>
      </c>
      <c r="G232" s="15" t="s">
        <v>9</v>
      </c>
      <c r="H232" s="22">
        <f>E232-'март 2018'!E232</f>
        <v>0</v>
      </c>
      <c r="I232" s="22">
        <f>F232-'март 2018'!F232</f>
        <v>0</v>
      </c>
    </row>
    <row r="233" spans="1:9" ht="15" thickBot="1">
      <c r="A233" s="3">
        <v>1899197</v>
      </c>
      <c r="B233" s="5">
        <v>43218</v>
      </c>
      <c r="C233" s="4">
        <v>210</v>
      </c>
      <c r="D233" s="4">
        <v>4982</v>
      </c>
      <c r="E233" s="4">
        <v>3453</v>
      </c>
      <c r="F233" s="4">
        <v>1487</v>
      </c>
      <c r="G233" s="15" t="s">
        <v>9</v>
      </c>
      <c r="H233" s="22">
        <f>E233-'март 2018'!E233</f>
        <v>95</v>
      </c>
      <c r="I233" s="22">
        <f>F233-'март 2018'!F233</f>
        <v>42</v>
      </c>
    </row>
    <row r="234" spans="1:9" ht="15" thickBot="1">
      <c r="A234" s="3">
        <v>5038466</v>
      </c>
      <c r="B234" s="5">
        <v>43218</v>
      </c>
      <c r="C234" s="4" t="s">
        <v>31</v>
      </c>
      <c r="D234" s="4">
        <v>173585</v>
      </c>
      <c r="E234" s="4">
        <v>91035</v>
      </c>
      <c r="F234" s="4">
        <v>54067</v>
      </c>
      <c r="G234" s="15" t="s">
        <v>16</v>
      </c>
      <c r="H234" s="22">
        <f>E234-'март 2018'!E234</f>
        <v>694</v>
      </c>
      <c r="I234" s="22">
        <f>F234-'март 2018'!F234</f>
        <v>421</v>
      </c>
    </row>
    <row r="235" spans="1:9" ht="15" thickBot="1">
      <c r="A235" s="6">
        <v>1892442</v>
      </c>
      <c r="B235" s="7">
        <v>43218</v>
      </c>
      <c r="C235" s="8">
        <v>212</v>
      </c>
      <c r="D235" s="8">
        <v>6913</v>
      </c>
      <c r="E235" s="8">
        <v>3184</v>
      </c>
      <c r="F235" s="8">
        <v>1685</v>
      </c>
      <c r="G235" s="16" t="s">
        <v>9</v>
      </c>
      <c r="H235" s="22">
        <f>E235-'март 2018'!E235</f>
        <v>497</v>
      </c>
      <c r="I235" s="22">
        <f>F235-'март 2018'!F235</f>
        <v>285</v>
      </c>
    </row>
    <row r="236" spans="1:9" ht="15" thickBot="1">
      <c r="A236" s="3">
        <v>1899368</v>
      </c>
      <c r="B236" s="5">
        <v>43218</v>
      </c>
      <c r="C236" s="4">
        <v>213</v>
      </c>
      <c r="D236" s="4">
        <v>1125</v>
      </c>
      <c r="E236" s="4">
        <v>803</v>
      </c>
      <c r="F236" s="4">
        <v>321</v>
      </c>
      <c r="G236" s="15" t="s">
        <v>9</v>
      </c>
      <c r="H236" s="22">
        <f>E236-'март 2018'!E236</f>
        <v>0</v>
      </c>
      <c r="I236" s="22">
        <f>F236-'март 2018'!F236</f>
        <v>0</v>
      </c>
    </row>
    <row r="237" spans="1:9" ht="15" thickBot="1">
      <c r="A237" s="3">
        <v>1899373</v>
      </c>
      <c r="B237" s="5">
        <v>43218</v>
      </c>
      <c r="C237" s="4">
        <v>214</v>
      </c>
      <c r="D237" s="4">
        <v>1305</v>
      </c>
      <c r="E237" s="4">
        <v>776</v>
      </c>
      <c r="F237" s="4">
        <v>311</v>
      </c>
      <c r="G237" s="15" t="s">
        <v>9</v>
      </c>
      <c r="H237" s="22">
        <f>E237-'март 2018'!E237</f>
        <v>0</v>
      </c>
      <c r="I237" s="22">
        <f>F237-'март 2018'!F237</f>
        <v>0</v>
      </c>
    </row>
    <row r="238" spans="1:9" ht="15" thickBot="1">
      <c r="A238" s="3">
        <v>1892709</v>
      </c>
      <c r="B238" s="5">
        <v>43218</v>
      </c>
      <c r="C238" s="4">
        <v>215</v>
      </c>
      <c r="D238" s="4">
        <v>4751</v>
      </c>
      <c r="E238" s="4">
        <v>2378</v>
      </c>
      <c r="F238" s="4">
        <v>1889</v>
      </c>
      <c r="G238" s="15" t="s">
        <v>9</v>
      </c>
      <c r="H238" s="22">
        <f>E238-'март 2018'!E238</f>
        <v>0</v>
      </c>
      <c r="I238" s="22">
        <f>F238-'март 2018'!F238</f>
        <v>0</v>
      </c>
    </row>
    <row r="239" spans="1:9" ht="15" thickBot="1">
      <c r="A239" s="3">
        <v>1893414</v>
      </c>
      <c r="B239" s="5">
        <v>43218</v>
      </c>
      <c r="C239" s="4">
        <v>216</v>
      </c>
      <c r="D239" s="4">
        <v>3148</v>
      </c>
      <c r="E239" s="4">
        <v>1754</v>
      </c>
      <c r="F239" s="4">
        <v>1165</v>
      </c>
      <c r="G239" s="15" t="s">
        <v>9</v>
      </c>
      <c r="H239" s="22">
        <f>E239-'март 2018'!E239</f>
        <v>0</v>
      </c>
      <c r="I239" s="22">
        <f>F239-'март 2018'!F239</f>
        <v>0</v>
      </c>
    </row>
    <row r="240" spans="1:9" ht="15" thickBot="1">
      <c r="A240" s="3">
        <v>1898643</v>
      </c>
      <c r="B240" s="5">
        <v>43218</v>
      </c>
      <c r="C240" s="4">
        <v>217</v>
      </c>
      <c r="D240" s="4">
        <v>11199</v>
      </c>
      <c r="E240" s="4">
        <v>6670</v>
      </c>
      <c r="F240" s="4">
        <v>4130</v>
      </c>
      <c r="G240" s="15" t="s">
        <v>9</v>
      </c>
      <c r="H240" s="22">
        <f>E240-'март 2018'!E240</f>
        <v>16</v>
      </c>
      <c r="I240" s="22">
        <f>F240-'март 2018'!F240</f>
        <v>12</v>
      </c>
    </row>
    <row r="241" spans="1:9" ht="15" thickBot="1">
      <c r="A241" s="3">
        <v>1896535</v>
      </c>
      <c r="B241" s="5">
        <v>43218</v>
      </c>
      <c r="C241" s="4">
        <v>218</v>
      </c>
      <c r="D241" s="4">
        <v>3738</v>
      </c>
      <c r="E241" s="4">
        <v>2413</v>
      </c>
      <c r="F241" s="4">
        <v>1092</v>
      </c>
      <c r="G241" s="15" t="s">
        <v>9</v>
      </c>
      <c r="H241" s="22">
        <f>E241-'март 2018'!E241</f>
        <v>4</v>
      </c>
      <c r="I241" s="22">
        <f>F241-'март 2018'!F241</f>
        <v>2</v>
      </c>
    </row>
    <row r="242" spans="1:9" ht="15" thickBot="1">
      <c r="A242" s="3">
        <v>1740616</v>
      </c>
      <c r="B242" s="5">
        <v>43218</v>
      </c>
      <c r="C242" s="4">
        <v>219</v>
      </c>
      <c r="D242" s="4">
        <v>1157</v>
      </c>
      <c r="E242" s="4">
        <v>721</v>
      </c>
      <c r="F242" s="4">
        <v>175</v>
      </c>
      <c r="G242" s="15" t="s">
        <v>9</v>
      </c>
      <c r="H242" s="22">
        <f>E242-'март 2018'!E242</f>
        <v>0</v>
      </c>
      <c r="I242" s="22">
        <f>F242-'март 2018'!F242</f>
        <v>0</v>
      </c>
    </row>
    <row r="243" spans="1:9" ht="15" thickBot="1">
      <c r="A243" s="3">
        <v>1792893</v>
      </c>
      <c r="B243" s="5">
        <v>43218</v>
      </c>
      <c r="C243" s="4">
        <v>220</v>
      </c>
      <c r="D243" s="4">
        <v>4626</v>
      </c>
      <c r="E243" s="4">
        <v>2635</v>
      </c>
      <c r="F243" s="4">
        <v>1485</v>
      </c>
      <c r="G243" s="15" t="s">
        <v>9</v>
      </c>
      <c r="H243" s="22">
        <f>E243-'март 2018'!E243</f>
        <v>0</v>
      </c>
      <c r="I243" s="22">
        <f>F243-'март 2018'!F243</f>
        <v>0</v>
      </c>
    </row>
    <row r="244" spans="1:9" ht="15" thickBot="1">
      <c r="A244" s="3">
        <v>1897101</v>
      </c>
      <c r="B244" s="5">
        <v>43218</v>
      </c>
      <c r="C244" s="4">
        <v>221</v>
      </c>
      <c r="D244" s="4">
        <v>4476</v>
      </c>
      <c r="E244" s="4">
        <v>2989</v>
      </c>
      <c r="F244" s="4">
        <v>866</v>
      </c>
      <c r="G244" s="15" t="s">
        <v>9</v>
      </c>
      <c r="H244" s="22">
        <f>E244-'март 2018'!E244</f>
        <v>6</v>
      </c>
      <c r="I244" s="22">
        <f>F244-'март 2018'!F244</f>
        <v>1</v>
      </c>
    </row>
    <row r="245" spans="1:9" ht="15" thickBot="1">
      <c r="A245" s="3">
        <v>1899043</v>
      </c>
      <c r="B245" s="5">
        <v>43218</v>
      </c>
      <c r="C245" s="4">
        <v>222</v>
      </c>
      <c r="D245" s="4">
        <v>40383</v>
      </c>
      <c r="E245" s="4">
        <v>25947</v>
      </c>
      <c r="F245" s="4">
        <v>14322</v>
      </c>
      <c r="G245" s="15" t="s">
        <v>9</v>
      </c>
      <c r="H245" s="22">
        <f>E245-'март 2018'!E245</f>
        <v>583</v>
      </c>
      <c r="I245" s="22">
        <f>F245-'март 2018'!F245</f>
        <v>473</v>
      </c>
    </row>
    <row r="246" spans="1:9" ht="15" thickBot="1">
      <c r="A246" s="3">
        <v>1899227</v>
      </c>
      <c r="B246" s="5">
        <v>43218</v>
      </c>
      <c r="C246" s="4">
        <v>223</v>
      </c>
      <c r="D246" s="4">
        <v>1412</v>
      </c>
      <c r="E246" s="4">
        <v>745</v>
      </c>
      <c r="F246" s="4">
        <v>663</v>
      </c>
      <c r="G246" s="15" t="s">
        <v>9</v>
      </c>
      <c r="H246" s="22">
        <f>E246-'март 2018'!E246</f>
        <v>0</v>
      </c>
      <c r="I246" s="22">
        <f>F246-'март 2018'!F246</f>
        <v>0</v>
      </c>
    </row>
    <row r="247" spans="1:9" ht="15" thickBot="1">
      <c r="A247" s="3">
        <v>1889771</v>
      </c>
      <c r="B247" s="5">
        <v>43218</v>
      </c>
      <c r="C247" s="4">
        <v>224</v>
      </c>
      <c r="D247" s="4">
        <v>15136</v>
      </c>
      <c r="E247" s="4">
        <v>10148</v>
      </c>
      <c r="F247" s="4">
        <v>4980</v>
      </c>
      <c r="G247" s="15" t="s">
        <v>9</v>
      </c>
      <c r="H247" s="22">
        <f>E247-'март 2018'!E247</f>
        <v>25</v>
      </c>
      <c r="I247" s="22">
        <f>F247-'март 2018'!F247</f>
        <v>14</v>
      </c>
    </row>
    <row r="248" spans="1:9" ht="15" thickBot="1">
      <c r="A248" s="3">
        <v>1899013</v>
      </c>
      <c r="B248" s="5">
        <v>43218</v>
      </c>
      <c r="C248" s="4">
        <v>225</v>
      </c>
      <c r="D248" s="4">
        <v>12407</v>
      </c>
      <c r="E248" s="4">
        <v>7899</v>
      </c>
      <c r="F248" s="4">
        <v>3333</v>
      </c>
      <c r="G248" s="15" t="s">
        <v>9</v>
      </c>
      <c r="H248" s="22">
        <f>E248-'март 2018'!E248</f>
        <v>0</v>
      </c>
      <c r="I248" s="22">
        <f>F248-'март 2018'!F248</f>
        <v>0</v>
      </c>
    </row>
    <row r="249" spans="1:9" ht="15" thickBot="1">
      <c r="A249" s="3">
        <v>1899223</v>
      </c>
      <c r="B249" s="5">
        <v>43218</v>
      </c>
      <c r="C249" s="4">
        <v>226</v>
      </c>
      <c r="D249" s="4">
        <v>20164</v>
      </c>
      <c r="E249" s="4">
        <v>13134</v>
      </c>
      <c r="F249" s="4">
        <v>6999</v>
      </c>
      <c r="G249" s="15" t="s">
        <v>9</v>
      </c>
      <c r="H249" s="22">
        <f>E249-'март 2018'!E249</f>
        <v>57</v>
      </c>
      <c r="I249" s="22">
        <f>F249-'март 2018'!F249</f>
        <v>8</v>
      </c>
    </row>
    <row r="250" spans="1:9" ht="15" thickBot="1">
      <c r="A250" s="3">
        <v>1899128</v>
      </c>
      <c r="B250" s="5">
        <v>43218</v>
      </c>
      <c r="C250" s="4">
        <v>227</v>
      </c>
      <c r="D250" s="4">
        <v>5516</v>
      </c>
      <c r="E250" s="4">
        <v>3116</v>
      </c>
      <c r="F250" s="4">
        <v>2314</v>
      </c>
      <c r="G250" s="15" t="s">
        <v>9</v>
      </c>
      <c r="H250" s="22">
        <f>E250-'март 2018'!E250</f>
        <v>0</v>
      </c>
      <c r="I250" s="22">
        <f>F250-'март 2018'!F250</f>
        <v>0</v>
      </c>
    </row>
    <row r="251" spans="1:9" ht="15" thickBot="1">
      <c r="A251" s="3">
        <v>1899037</v>
      </c>
      <c r="B251" s="5">
        <v>43218</v>
      </c>
      <c r="C251" s="4">
        <v>228</v>
      </c>
      <c r="D251" s="4">
        <v>17196</v>
      </c>
      <c r="E251" s="4">
        <v>11526</v>
      </c>
      <c r="F251" s="4">
        <v>5480</v>
      </c>
      <c r="G251" s="15" t="s">
        <v>9</v>
      </c>
      <c r="H251" s="22">
        <f>E251-'март 2018'!E251</f>
        <v>10</v>
      </c>
      <c r="I251" s="22">
        <f>F251-'март 2018'!F251</f>
        <v>0</v>
      </c>
    </row>
    <row r="252" spans="1:9" ht="15" thickBot="1">
      <c r="A252" s="28"/>
      <c r="B252" s="29"/>
      <c r="C252" s="30">
        <v>229</v>
      </c>
      <c r="D252" s="30"/>
      <c r="E252" s="30"/>
      <c r="F252" s="30"/>
      <c r="G252" s="31"/>
      <c r="H252" s="22">
        <f>E252-'март 2018'!E252</f>
        <v>0</v>
      </c>
      <c r="I252" s="22">
        <f>F252-'март 2018'!F252</f>
        <v>0</v>
      </c>
    </row>
    <row r="253" spans="1:9" ht="15" thickBot="1">
      <c r="A253" s="3">
        <v>1899092</v>
      </c>
      <c r="B253" s="5">
        <v>43218</v>
      </c>
      <c r="C253" s="4">
        <v>230</v>
      </c>
      <c r="D253" s="4">
        <v>3864</v>
      </c>
      <c r="E253" s="4">
        <v>2821</v>
      </c>
      <c r="F253" s="4">
        <v>934</v>
      </c>
      <c r="G253" s="15" t="s">
        <v>9</v>
      </c>
      <c r="H253" s="22">
        <f>E253-'март 2018'!E253</f>
        <v>2</v>
      </c>
      <c r="I253" s="22">
        <f>F253-'март 2018'!F253</f>
        <v>1</v>
      </c>
    </row>
    <row r="254" spans="1:9" ht="15" thickBot="1">
      <c r="A254" s="3">
        <v>1897345</v>
      </c>
      <c r="B254" s="5">
        <v>43218</v>
      </c>
      <c r="C254" s="4">
        <v>231</v>
      </c>
      <c r="D254" s="4">
        <v>2879</v>
      </c>
      <c r="E254" s="4">
        <v>1710</v>
      </c>
      <c r="F254" s="4">
        <v>1076</v>
      </c>
      <c r="G254" s="15" t="s">
        <v>9</v>
      </c>
      <c r="H254" s="22">
        <f>E254-'март 2018'!E254</f>
        <v>0</v>
      </c>
      <c r="I254" s="22">
        <f>F254-'март 2018'!F254</f>
        <v>1</v>
      </c>
    </row>
    <row r="255" spans="1:9" ht="15" thickBot="1">
      <c r="A255" s="3">
        <v>1896384</v>
      </c>
      <c r="B255" s="5">
        <v>43218</v>
      </c>
      <c r="C255" s="4">
        <v>232</v>
      </c>
      <c r="D255" s="4">
        <v>3080</v>
      </c>
      <c r="E255" s="4">
        <v>2337</v>
      </c>
      <c r="F255" s="4">
        <v>729</v>
      </c>
      <c r="G255" s="15" t="s">
        <v>9</v>
      </c>
      <c r="H255" s="22">
        <f>E255-'март 2018'!E255</f>
        <v>32</v>
      </c>
      <c r="I255" s="22">
        <f>F255-'март 2018'!F255</f>
        <v>5</v>
      </c>
    </row>
    <row r="256" spans="1:9" ht="15" thickBot="1">
      <c r="A256" s="3">
        <v>1892172</v>
      </c>
      <c r="B256" s="5">
        <v>43218</v>
      </c>
      <c r="C256" s="4">
        <v>233</v>
      </c>
      <c r="D256" s="4">
        <v>3643</v>
      </c>
      <c r="E256" s="4">
        <v>3055</v>
      </c>
      <c r="F256" s="4">
        <v>568</v>
      </c>
      <c r="G256" s="15" t="s">
        <v>9</v>
      </c>
      <c r="H256" s="22">
        <f>E256-'март 2018'!E256</f>
        <v>6</v>
      </c>
      <c r="I256" s="22">
        <f>F256-'март 2018'!F256</f>
        <v>1</v>
      </c>
    </row>
    <row r="257" spans="1:9" ht="15" thickBot="1">
      <c r="A257" s="3">
        <v>1771036</v>
      </c>
      <c r="B257" s="5">
        <v>43218</v>
      </c>
      <c r="C257" s="4">
        <v>234</v>
      </c>
      <c r="D257" s="4">
        <v>0</v>
      </c>
      <c r="E257" s="4">
        <v>0</v>
      </c>
      <c r="F257" s="4">
        <v>0</v>
      </c>
      <c r="G257" s="15" t="s">
        <v>9</v>
      </c>
      <c r="H257" s="22">
        <f>E257-'март 2018'!E257</f>
        <v>0</v>
      </c>
      <c r="I257" s="22">
        <f>F257-'март 2018'!F257</f>
        <v>0</v>
      </c>
    </row>
    <row r="258" spans="1:9" ht="15" thickBot="1">
      <c r="A258" s="13" t="s">
        <v>35</v>
      </c>
      <c r="B258" s="14"/>
      <c r="C258" s="14"/>
      <c r="D258" s="14"/>
      <c r="E258" s="14"/>
      <c r="F258" s="14"/>
      <c r="G258" s="14"/>
      <c r="H258" s="18">
        <f>SUM(H8:H257)-H104</f>
        <v>9263</v>
      </c>
      <c r="I258" s="19">
        <f>SUM(I8:I257)-I104</f>
        <v>5832</v>
      </c>
    </row>
    <row r="259" spans="1:9">
      <c r="D259" s="26" t="s">
        <v>36</v>
      </c>
      <c r="E259" s="26"/>
      <c r="F259" s="26"/>
      <c r="G259" s="26"/>
      <c r="H259" s="26">
        <f>H7+H104</f>
        <v>183</v>
      </c>
      <c r="I259" s="26">
        <f>I7+I104</f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0"/>
  <sheetViews>
    <sheetView topLeftCell="A154" workbookViewId="0">
      <selection activeCell="B171" sqref="B171"/>
    </sheetView>
  </sheetViews>
  <sheetFormatPr defaultRowHeight="14.4"/>
  <cols>
    <col min="1" max="1" width="9" customWidth="1"/>
    <col min="2" max="2" width="14.44140625" customWidth="1"/>
    <col min="4" max="4" width="14.6640625" customWidth="1"/>
    <col min="5" max="5" width="14" customWidth="1"/>
    <col min="6" max="6" width="13.6640625" customWidth="1"/>
    <col min="7" max="7" width="15.109375" customWidth="1"/>
    <col min="8" max="9" width="9.109375" style="27"/>
  </cols>
  <sheetData>
    <row r="1" spans="1:9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9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9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9" ht="15" thickBot="1">
      <c r="A4" s="3">
        <v>1901533</v>
      </c>
      <c r="B4" s="4"/>
      <c r="C4" s="4"/>
      <c r="D4" s="4"/>
      <c r="E4" s="4"/>
      <c r="F4" s="4"/>
      <c r="G4" s="4" t="s">
        <v>10</v>
      </c>
      <c r="H4" s="40"/>
      <c r="I4" s="42"/>
    </row>
    <row r="5" spans="1:9" ht="27" thickBot="1">
      <c r="A5" s="3">
        <v>2876912</v>
      </c>
      <c r="B5" s="4"/>
      <c r="C5" s="4"/>
      <c r="D5" s="4"/>
      <c r="E5" s="4"/>
      <c r="F5" s="4"/>
      <c r="G5" s="4" t="s">
        <v>7</v>
      </c>
      <c r="H5" s="40"/>
      <c r="I5" s="42"/>
    </row>
    <row r="6" spans="1:9" ht="15" thickBot="1">
      <c r="A6" s="3"/>
      <c r="B6" s="4"/>
      <c r="C6" s="4"/>
      <c r="D6" s="4"/>
      <c r="E6" s="4"/>
      <c r="F6" s="4"/>
      <c r="G6" s="4"/>
      <c r="H6" s="40"/>
      <c r="I6" s="42"/>
    </row>
    <row r="7" spans="1:9" ht="15" thickBot="1">
      <c r="A7" s="34">
        <v>1897429</v>
      </c>
      <c r="B7" s="35">
        <v>43245</v>
      </c>
      <c r="C7" s="36" t="s">
        <v>11</v>
      </c>
      <c r="D7" s="36">
        <v>28888</v>
      </c>
      <c r="E7" s="36">
        <v>15089</v>
      </c>
      <c r="F7" s="36">
        <v>9920</v>
      </c>
      <c r="G7" s="36" t="s">
        <v>9</v>
      </c>
      <c r="H7" s="38">
        <f>E7-'апрель 2018'!E7</f>
        <v>134</v>
      </c>
      <c r="I7" s="38">
        <f>F7-'апрель 2018'!F7</f>
        <v>97</v>
      </c>
    </row>
    <row r="8" spans="1:9" ht="15" thickBot="1">
      <c r="A8" s="3">
        <v>1899148</v>
      </c>
      <c r="B8" s="5">
        <v>43245</v>
      </c>
      <c r="C8" s="4">
        <v>1</v>
      </c>
      <c r="D8" s="4">
        <v>23003</v>
      </c>
      <c r="E8" s="4">
        <v>14906</v>
      </c>
      <c r="F8" s="4">
        <v>7794</v>
      </c>
      <c r="G8" s="4" t="s">
        <v>9</v>
      </c>
      <c r="H8" s="40">
        <f>E8-'апрель 2018'!E8</f>
        <v>156</v>
      </c>
      <c r="I8" s="40">
        <f>F8-'апрель 2018'!F8</f>
        <v>90</v>
      </c>
    </row>
    <row r="9" spans="1:9" ht="15" thickBot="1">
      <c r="A9" s="3">
        <v>1899138</v>
      </c>
      <c r="B9" s="5">
        <v>43245</v>
      </c>
      <c r="C9" s="4">
        <v>2</v>
      </c>
      <c r="D9" s="4">
        <v>7166</v>
      </c>
      <c r="E9" s="4">
        <v>4514</v>
      </c>
      <c r="F9" s="4">
        <v>2615</v>
      </c>
      <c r="G9" s="4" t="s">
        <v>9</v>
      </c>
      <c r="H9" s="40">
        <f>E9-'апрель 2018'!E9</f>
        <v>57</v>
      </c>
      <c r="I9" s="40">
        <f>F9-'апрель 2018'!F9</f>
        <v>30</v>
      </c>
    </row>
    <row r="10" spans="1:9" ht="15" thickBot="1">
      <c r="A10" s="3">
        <v>1896559</v>
      </c>
      <c r="B10" s="5">
        <v>43245</v>
      </c>
      <c r="C10" s="4">
        <v>3</v>
      </c>
      <c r="D10" s="4">
        <v>2987</v>
      </c>
      <c r="E10" s="4">
        <v>1879</v>
      </c>
      <c r="F10" s="4">
        <v>876</v>
      </c>
      <c r="G10" s="4" t="s">
        <v>9</v>
      </c>
      <c r="H10" s="40">
        <f>E10-'апрель 2018'!E10</f>
        <v>57</v>
      </c>
      <c r="I10" s="40">
        <f>F10-'апрель 2018'!F10</f>
        <v>56</v>
      </c>
    </row>
    <row r="11" spans="1:9" ht="15" thickBot="1">
      <c r="A11" s="3">
        <v>1898264</v>
      </c>
      <c r="B11" s="5">
        <v>43245</v>
      </c>
      <c r="C11" s="4">
        <v>4</v>
      </c>
      <c r="D11" s="4">
        <v>5310</v>
      </c>
      <c r="E11" s="4">
        <v>3173</v>
      </c>
      <c r="F11" s="4">
        <v>1676</v>
      </c>
      <c r="G11" s="4" t="s">
        <v>9</v>
      </c>
      <c r="H11" s="40">
        <f>E11-'апрель 2018'!E11</f>
        <v>45</v>
      </c>
      <c r="I11" s="40">
        <f>F11-'апрель 2018'!F11</f>
        <v>32</v>
      </c>
    </row>
    <row r="12" spans="1:9" ht="15" thickBot="1">
      <c r="A12" s="3">
        <v>1899140</v>
      </c>
      <c r="B12" s="5">
        <v>43245</v>
      </c>
      <c r="C12" s="4">
        <v>5</v>
      </c>
      <c r="D12" s="4">
        <v>3078</v>
      </c>
      <c r="E12" s="4">
        <v>2075</v>
      </c>
      <c r="F12" s="4">
        <v>967</v>
      </c>
      <c r="G12" s="4" t="s">
        <v>9</v>
      </c>
      <c r="H12" s="40">
        <f>E12-'апрель 2018'!E12</f>
        <v>53</v>
      </c>
      <c r="I12" s="40">
        <f>F12-'апрель 2018'!F12</f>
        <v>27</v>
      </c>
    </row>
    <row r="13" spans="1:9" ht="15" thickBot="1">
      <c r="A13" s="3">
        <v>1898866</v>
      </c>
      <c r="B13" s="5">
        <v>43245</v>
      </c>
      <c r="C13" s="4">
        <v>6</v>
      </c>
      <c r="D13" s="4">
        <v>2322</v>
      </c>
      <c r="E13" s="4">
        <v>1386</v>
      </c>
      <c r="F13" s="4">
        <v>596</v>
      </c>
      <c r="G13" s="4" t="s">
        <v>9</v>
      </c>
      <c r="H13" s="40">
        <f>E13-'апрель 2018'!E13</f>
        <v>16</v>
      </c>
      <c r="I13" s="40">
        <f>F13-'апрель 2018'!F13</f>
        <v>4</v>
      </c>
    </row>
    <row r="14" spans="1:9" ht="15" thickBot="1">
      <c r="A14" s="3">
        <v>1899216</v>
      </c>
      <c r="B14" s="5">
        <v>43245</v>
      </c>
      <c r="C14" s="4">
        <v>7</v>
      </c>
      <c r="D14" s="4">
        <v>45033</v>
      </c>
      <c r="E14" s="4">
        <v>28720</v>
      </c>
      <c r="F14" s="4">
        <v>15840</v>
      </c>
      <c r="G14" s="4" t="s">
        <v>9</v>
      </c>
      <c r="H14" s="40">
        <f>E14-'апрель 2018'!E14</f>
        <v>125</v>
      </c>
      <c r="I14" s="40">
        <f>F14-'апрель 2018'!F14</f>
        <v>113</v>
      </c>
    </row>
    <row r="15" spans="1:9" ht="15" thickBot="1">
      <c r="A15" s="3">
        <v>1892234</v>
      </c>
      <c r="B15" s="5">
        <v>43245</v>
      </c>
      <c r="C15" s="4">
        <v>8</v>
      </c>
      <c r="D15" s="4">
        <v>2771</v>
      </c>
      <c r="E15" s="4">
        <v>2070</v>
      </c>
      <c r="F15" s="4">
        <v>622</v>
      </c>
      <c r="G15" s="4" t="s">
        <v>9</v>
      </c>
      <c r="H15" s="40">
        <f>E15-'апрель 2018'!E15</f>
        <v>8</v>
      </c>
      <c r="I15" s="40">
        <f>F15-'апрель 2018'!F15</f>
        <v>0</v>
      </c>
    </row>
    <row r="16" spans="1:9" ht="15" thickBot="1">
      <c r="A16" s="3">
        <v>1897340</v>
      </c>
      <c r="B16" s="5">
        <v>43245</v>
      </c>
      <c r="C16" s="4">
        <v>9</v>
      </c>
      <c r="D16" s="4">
        <v>24</v>
      </c>
      <c r="E16" s="4">
        <v>0</v>
      </c>
      <c r="F16" s="4">
        <v>0</v>
      </c>
      <c r="G16" s="4" t="s">
        <v>9</v>
      </c>
      <c r="H16" s="40">
        <f>E16-'апрель 2018'!E16</f>
        <v>0</v>
      </c>
      <c r="I16" s="40">
        <f>F16-'апрель 2018'!F16</f>
        <v>0</v>
      </c>
    </row>
    <row r="17" spans="1:9" ht="15" thickBot="1">
      <c r="A17" s="3">
        <v>1897151</v>
      </c>
      <c r="B17" s="5">
        <v>43245</v>
      </c>
      <c r="C17" s="4" t="s">
        <v>12</v>
      </c>
      <c r="D17" s="4">
        <v>235</v>
      </c>
      <c r="E17" s="4">
        <v>6</v>
      </c>
      <c r="F17" s="4">
        <v>2</v>
      </c>
      <c r="G17" s="4" t="s">
        <v>9</v>
      </c>
      <c r="H17" s="40">
        <f>E17-'апрель 2018'!E17</f>
        <v>0</v>
      </c>
      <c r="I17" s="40">
        <f>F17-'апрель 2018'!F17</f>
        <v>0</v>
      </c>
    </row>
    <row r="18" spans="1:9" ht="15" thickBot="1">
      <c r="A18" s="3">
        <v>1897229</v>
      </c>
      <c r="B18" s="5">
        <v>43245</v>
      </c>
      <c r="C18" s="4">
        <v>10</v>
      </c>
      <c r="D18" s="4">
        <v>2034</v>
      </c>
      <c r="E18" s="4">
        <v>1434</v>
      </c>
      <c r="F18" s="4">
        <v>386</v>
      </c>
      <c r="G18" s="4" t="s">
        <v>9</v>
      </c>
      <c r="H18" s="40">
        <f>E18-'апрель 2018'!E18</f>
        <v>8</v>
      </c>
      <c r="I18" s="40">
        <f>F18-'апрель 2018'!F18</f>
        <v>1</v>
      </c>
    </row>
    <row r="19" spans="1:9" ht="15" thickBot="1">
      <c r="A19" s="3">
        <v>1897104</v>
      </c>
      <c r="B19" s="5">
        <v>43245</v>
      </c>
      <c r="C19" s="4">
        <v>11</v>
      </c>
      <c r="D19" s="4">
        <v>20373</v>
      </c>
      <c r="E19" s="4">
        <v>12021</v>
      </c>
      <c r="F19" s="4">
        <v>8084</v>
      </c>
      <c r="G19" s="4" t="s">
        <v>9</v>
      </c>
      <c r="H19" s="40">
        <f>E19-'апрель 2018'!E19</f>
        <v>72</v>
      </c>
      <c r="I19" s="40">
        <f>F19-'апрель 2018'!F19</f>
        <v>39</v>
      </c>
    </row>
    <row r="20" spans="1:9" ht="15" thickBot="1">
      <c r="A20" s="3">
        <v>1897192</v>
      </c>
      <c r="B20" s="5">
        <v>43245</v>
      </c>
      <c r="C20" s="4">
        <v>12</v>
      </c>
      <c r="D20" s="4">
        <v>7747</v>
      </c>
      <c r="E20" s="4">
        <v>5626</v>
      </c>
      <c r="F20" s="4">
        <v>1925</v>
      </c>
      <c r="G20" s="4" t="s">
        <v>9</v>
      </c>
      <c r="H20" s="40">
        <f>E20-'апрель 2018'!E20</f>
        <v>65</v>
      </c>
      <c r="I20" s="40">
        <f>F20-'апрель 2018'!F20</f>
        <v>19</v>
      </c>
    </row>
    <row r="21" spans="1:9" ht="15" thickBot="1">
      <c r="A21" s="3">
        <v>1898874</v>
      </c>
      <c r="B21" s="5">
        <v>43245</v>
      </c>
      <c r="C21" s="4">
        <v>13</v>
      </c>
      <c r="D21" s="4">
        <v>18695</v>
      </c>
      <c r="E21" s="4">
        <v>12290</v>
      </c>
      <c r="F21" s="4">
        <v>5240</v>
      </c>
      <c r="G21" s="4" t="s">
        <v>9</v>
      </c>
      <c r="H21" s="40">
        <f>E21-'апрель 2018'!E21</f>
        <v>149</v>
      </c>
      <c r="I21" s="40">
        <f>F21-'апрель 2018'!F21</f>
        <v>80</v>
      </c>
    </row>
    <row r="22" spans="1:9" ht="15" thickBot="1">
      <c r="A22" s="3">
        <v>1892500</v>
      </c>
      <c r="B22" s="5">
        <v>43245</v>
      </c>
      <c r="C22" s="4">
        <v>14</v>
      </c>
      <c r="D22" s="4">
        <v>1348</v>
      </c>
      <c r="E22" s="4">
        <v>883</v>
      </c>
      <c r="F22" s="4">
        <v>379</v>
      </c>
      <c r="G22" s="4" t="s">
        <v>9</v>
      </c>
      <c r="H22" s="40">
        <f>E22-'апрель 2018'!E22</f>
        <v>0</v>
      </c>
      <c r="I22" s="40">
        <f>F22-'апрель 2018'!F22</f>
        <v>0</v>
      </c>
    </row>
    <row r="23" spans="1:9" ht="15" thickBot="1">
      <c r="A23" s="3">
        <v>1897270</v>
      </c>
      <c r="B23" s="5">
        <v>43245</v>
      </c>
      <c r="C23" s="4" t="s">
        <v>13</v>
      </c>
      <c r="D23" s="4">
        <v>12635</v>
      </c>
      <c r="E23" s="4">
        <v>9683</v>
      </c>
      <c r="F23" s="4">
        <v>2818</v>
      </c>
      <c r="G23" s="4" t="s">
        <v>9</v>
      </c>
      <c r="H23" s="40">
        <f>E23-'апрель 2018'!E23</f>
        <v>124</v>
      </c>
      <c r="I23" s="40">
        <f>F23-'апрель 2018'!F23</f>
        <v>59</v>
      </c>
    </row>
    <row r="24" spans="1:9" ht="15" thickBot="1">
      <c r="A24" s="3">
        <v>1893468</v>
      </c>
      <c r="B24" s="5">
        <v>43245</v>
      </c>
      <c r="C24" s="4">
        <v>15</v>
      </c>
      <c r="D24" s="4">
        <v>2824</v>
      </c>
      <c r="E24" s="4">
        <v>2325</v>
      </c>
      <c r="F24" s="4">
        <v>353</v>
      </c>
      <c r="G24" s="4" t="s">
        <v>9</v>
      </c>
      <c r="H24" s="40">
        <f>E24-'апрель 2018'!E24</f>
        <v>40</v>
      </c>
      <c r="I24" s="40">
        <f>F24-'апрель 2018'!F24</f>
        <v>5</v>
      </c>
    </row>
    <row r="25" spans="1:9" ht="15" thickBot="1">
      <c r="A25" s="3">
        <v>1897320</v>
      </c>
      <c r="B25" s="5">
        <v>43245</v>
      </c>
      <c r="C25" s="4">
        <v>16</v>
      </c>
      <c r="D25" s="4">
        <v>13121</v>
      </c>
      <c r="E25" s="4">
        <v>8248</v>
      </c>
      <c r="F25" s="4">
        <v>4815</v>
      </c>
      <c r="G25" s="4" t="s">
        <v>9</v>
      </c>
      <c r="H25" s="40">
        <f>E25-'апрель 2018'!E25</f>
        <v>263</v>
      </c>
      <c r="I25" s="40">
        <f>F25-'апрель 2018'!F25</f>
        <v>226</v>
      </c>
    </row>
    <row r="26" spans="1:9" ht="15" thickBot="1">
      <c r="A26" s="3">
        <v>1897141</v>
      </c>
      <c r="B26" s="5">
        <v>43245</v>
      </c>
      <c r="C26" s="4">
        <v>17</v>
      </c>
      <c r="D26" s="4">
        <v>4333</v>
      </c>
      <c r="E26" s="4">
        <v>2267</v>
      </c>
      <c r="F26" s="4">
        <v>1013</v>
      </c>
      <c r="G26" s="4" t="s">
        <v>9</v>
      </c>
      <c r="H26" s="40">
        <f>E26-'апрель 2018'!E26</f>
        <v>41</v>
      </c>
      <c r="I26" s="40">
        <f>F26-'апрель 2018'!F26</f>
        <v>20</v>
      </c>
    </row>
    <row r="27" spans="1:9" ht="15" thickBot="1">
      <c r="A27" s="3">
        <v>1887572</v>
      </c>
      <c r="B27" s="5">
        <v>43245</v>
      </c>
      <c r="C27" s="4">
        <v>18</v>
      </c>
      <c r="D27" s="4">
        <v>1269</v>
      </c>
      <c r="E27" s="4">
        <v>763</v>
      </c>
      <c r="F27" s="4">
        <v>324</v>
      </c>
      <c r="G27" s="4" t="s">
        <v>9</v>
      </c>
      <c r="H27" s="40">
        <f>E27-'апрель 2018'!E27</f>
        <v>15</v>
      </c>
      <c r="I27" s="40">
        <f>F27-'апрель 2018'!F27</f>
        <v>6</v>
      </c>
    </row>
    <row r="28" spans="1:9" ht="15" thickBot="1">
      <c r="A28" s="3">
        <v>1892454</v>
      </c>
      <c r="B28" s="5">
        <v>43245</v>
      </c>
      <c r="C28" s="4">
        <v>19</v>
      </c>
      <c r="D28" s="4">
        <v>761</v>
      </c>
      <c r="E28" s="4">
        <v>529</v>
      </c>
      <c r="F28" s="4">
        <v>125</v>
      </c>
      <c r="G28" s="4" t="s">
        <v>9</v>
      </c>
      <c r="H28" s="40">
        <f>E28-'апрель 2018'!E28</f>
        <v>6</v>
      </c>
      <c r="I28" s="40">
        <f>F28-'апрель 2018'!F28</f>
        <v>0</v>
      </c>
    </row>
    <row r="29" spans="1:9" ht="15" thickBot="1">
      <c r="A29" s="3">
        <v>1898867</v>
      </c>
      <c r="B29" s="5">
        <v>43245</v>
      </c>
      <c r="C29" s="4">
        <v>20</v>
      </c>
      <c r="D29" s="4">
        <v>164</v>
      </c>
      <c r="E29" s="4">
        <v>80</v>
      </c>
      <c r="F29" s="4">
        <v>66</v>
      </c>
      <c r="G29" s="4" t="s">
        <v>9</v>
      </c>
      <c r="H29" s="40">
        <f>E29-'апрель 2018'!E29</f>
        <v>0</v>
      </c>
      <c r="I29" s="40">
        <f>F29-'апрель 2018'!F29</f>
        <v>0</v>
      </c>
    </row>
    <row r="30" spans="1:9" ht="15" thickBot="1">
      <c r="A30" s="3">
        <v>1897243</v>
      </c>
      <c r="B30" s="5">
        <v>43245</v>
      </c>
      <c r="C30" s="4">
        <v>21</v>
      </c>
      <c r="D30" s="4">
        <v>2526</v>
      </c>
      <c r="E30" s="4">
        <v>1917</v>
      </c>
      <c r="F30" s="4">
        <v>606</v>
      </c>
      <c r="G30" s="4" t="s">
        <v>9</v>
      </c>
      <c r="H30" s="40">
        <f>E30-'апрель 2018'!E30</f>
        <v>16</v>
      </c>
      <c r="I30" s="40">
        <f>F30-'апрель 2018'!F30</f>
        <v>0</v>
      </c>
    </row>
    <row r="31" spans="1:9" ht="15" thickBot="1">
      <c r="A31" s="3">
        <v>1898639</v>
      </c>
      <c r="B31" s="5">
        <v>43245</v>
      </c>
      <c r="C31" s="4">
        <v>22</v>
      </c>
      <c r="D31" s="4">
        <v>50360</v>
      </c>
      <c r="E31" s="4">
        <v>32124</v>
      </c>
      <c r="F31" s="4">
        <v>17976</v>
      </c>
      <c r="G31" s="4" t="s">
        <v>9</v>
      </c>
      <c r="H31" s="40">
        <f>E31-'апрель 2018'!E31</f>
        <v>223</v>
      </c>
      <c r="I31" s="40">
        <f>F31-'апрель 2018'!F31</f>
        <v>144</v>
      </c>
    </row>
    <row r="32" spans="1:9" ht="15" thickBot="1">
      <c r="A32" s="3">
        <v>1892163</v>
      </c>
      <c r="B32" s="5">
        <v>43245</v>
      </c>
      <c r="C32" s="4">
        <v>23</v>
      </c>
      <c r="D32" s="4">
        <v>12354</v>
      </c>
      <c r="E32" s="4">
        <v>8797</v>
      </c>
      <c r="F32" s="4">
        <v>2035</v>
      </c>
      <c r="G32" s="4" t="s">
        <v>9</v>
      </c>
      <c r="H32" s="40">
        <f>E32-'апрель 2018'!E32</f>
        <v>138</v>
      </c>
      <c r="I32" s="40">
        <f>F32-'апрель 2018'!F32</f>
        <v>34</v>
      </c>
    </row>
    <row r="33" spans="1:9" ht="15" thickBot="1">
      <c r="A33" s="3">
        <v>1897193</v>
      </c>
      <c r="B33" s="5">
        <v>43245</v>
      </c>
      <c r="C33" s="4">
        <v>24</v>
      </c>
      <c r="D33" s="4">
        <v>3129</v>
      </c>
      <c r="E33" s="4">
        <v>1417</v>
      </c>
      <c r="F33" s="4">
        <v>434</v>
      </c>
      <c r="G33" s="4" t="s">
        <v>9</v>
      </c>
      <c r="H33" s="40">
        <f>E33-'апрель 2018'!E33</f>
        <v>7</v>
      </c>
      <c r="I33" s="40">
        <f>F33-'апрель 2018'!F33</f>
        <v>2</v>
      </c>
    </row>
    <row r="34" spans="1:9" ht="15" thickBot="1">
      <c r="A34" s="3">
        <v>1896703</v>
      </c>
      <c r="B34" s="5">
        <v>43245</v>
      </c>
      <c r="C34" s="4">
        <v>25</v>
      </c>
      <c r="D34" s="4">
        <v>517</v>
      </c>
      <c r="E34" s="4">
        <v>363</v>
      </c>
      <c r="F34" s="4">
        <v>83</v>
      </c>
      <c r="G34" s="4" t="s">
        <v>9</v>
      </c>
      <c r="H34" s="40">
        <f>E34-'апрель 2018'!E34</f>
        <v>0</v>
      </c>
      <c r="I34" s="40">
        <f>F34-'апрель 2018'!F34</f>
        <v>0</v>
      </c>
    </row>
    <row r="35" spans="1:9" ht="15" thickBot="1">
      <c r="A35" s="3">
        <v>1896759</v>
      </c>
      <c r="B35" s="5">
        <v>43245</v>
      </c>
      <c r="C35" s="4">
        <v>26</v>
      </c>
      <c r="D35" s="4">
        <v>7986</v>
      </c>
      <c r="E35" s="4">
        <v>5174</v>
      </c>
      <c r="F35" s="4">
        <v>1839</v>
      </c>
      <c r="G35" s="4" t="s">
        <v>9</v>
      </c>
      <c r="H35" s="40">
        <f>E35-'апрель 2018'!E35</f>
        <v>113</v>
      </c>
      <c r="I35" s="40">
        <f>F35-'апрель 2018'!F35</f>
        <v>41</v>
      </c>
    </row>
    <row r="36" spans="1:9" ht="15" thickBot="1">
      <c r="A36" s="3">
        <v>1890808</v>
      </c>
      <c r="B36" s="5">
        <v>43245</v>
      </c>
      <c r="C36" s="4">
        <v>27</v>
      </c>
      <c r="D36" s="4">
        <v>12063</v>
      </c>
      <c r="E36" s="4">
        <v>8167</v>
      </c>
      <c r="F36" s="4">
        <v>3389</v>
      </c>
      <c r="G36" s="4" t="s">
        <v>9</v>
      </c>
      <c r="H36" s="40">
        <f>E36-'апрель 2018'!E36</f>
        <v>85</v>
      </c>
      <c r="I36" s="40">
        <f>F36-'апрель 2018'!F36</f>
        <v>22</v>
      </c>
    </row>
    <row r="37" spans="1:9" ht="15" thickBot="1">
      <c r="A37" s="3">
        <v>1895265</v>
      </c>
      <c r="B37" s="5">
        <v>43245</v>
      </c>
      <c r="C37" s="4">
        <v>28</v>
      </c>
      <c r="D37" s="4">
        <v>12870</v>
      </c>
      <c r="E37" s="4">
        <v>7646</v>
      </c>
      <c r="F37" s="4">
        <v>4863</v>
      </c>
      <c r="G37" s="4" t="s">
        <v>9</v>
      </c>
      <c r="H37" s="40">
        <f>E37-'апрель 2018'!E37</f>
        <v>41</v>
      </c>
      <c r="I37" s="40">
        <f>F37-'апрель 2018'!F37</f>
        <v>17</v>
      </c>
    </row>
    <row r="38" spans="1:9" ht="27" thickBot="1">
      <c r="A38" s="3">
        <v>2376874</v>
      </c>
      <c r="B38" s="5">
        <v>43245</v>
      </c>
      <c r="C38" s="4" t="s">
        <v>14</v>
      </c>
      <c r="D38" s="4">
        <v>3625</v>
      </c>
      <c r="E38" s="4">
        <v>1762</v>
      </c>
      <c r="F38" s="4">
        <v>1672</v>
      </c>
      <c r="G38" s="4" t="s">
        <v>9</v>
      </c>
      <c r="H38" s="40">
        <f>E38-'апрель 2018'!E38</f>
        <v>0</v>
      </c>
      <c r="I38" s="40">
        <f>F38-'апрель 2018'!F38</f>
        <v>0</v>
      </c>
    </row>
    <row r="39" spans="1:9" ht="15" thickBot="1">
      <c r="A39" s="3">
        <v>1771040</v>
      </c>
      <c r="B39" s="5">
        <v>41884</v>
      </c>
      <c r="C39" s="4">
        <v>29</v>
      </c>
      <c r="D39" s="4">
        <v>1854</v>
      </c>
      <c r="E39" s="4">
        <v>955</v>
      </c>
      <c r="F39" s="4">
        <v>482</v>
      </c>
      <c r="G39" s="15" t="s">
        <v>9</v>
      </c>
      <c r="H39" s="40">
        <f>E39-'апрель 2018'!E39</f>
        <v>0</v>
      </c>
      <c r="I39" s="40">
        <f>F39-'апрель 2018'!F39</f>
        <v>0</v>
      </c>
    </row>
    <row r="40" spans="1:9" ht="15" thickBot="1">
      <c r="A40" s="3">
        <v>1897262</v>
      </c>
      <c r="B40" s="5">
        <v>43245</v>
      </c>
      <c r="C40" s="4">
        <v>30</v>
      </c>
      <c r="D40" s="4">
        <v>1360</v>
      </c>
      <c r="E40" s="4">
        <v>1014</v>
      </c>
      <c r="F40" s="4">
        <v>314</v>
      </c>
      <c r="G40" s="4" t="s">
        <v>9</v>
      </c>
      <c r="H40" s="40">
        <f>E40-'апрель 2018'!E40</f>
        <v>5</v>
      </c>
      <c r="I40" s="40">
        <f>F40-'апрель 2018'!F40</f>
        <v>0</v>
      </c>
    </row>
    <row r="41" spans="1:9" ht="15" thickBot="1">
      <c r="A41" s="3">
        <v>1892320</v>
      </c>
      <c r="B41" s="5">
        <v>43245</v>
      </c>
      <c r="C41" s="4">
        <v>31</v>
      </c>
      <c r="D41" s="4">
        <v>1730</v>
      </c>
      <c r="E41" s="4">
        <v>1034</v>
      </c>
      <c r="F41" s="4">
        <v>389</v>
      </c>
      <c r="G41" s="4" t="s">
        <v>9</v>
      </c>
      <c r="H41" s="40">
        <f>E41-'апрель 2018'!E41</f>
        <v>30</v>
      </c>
      <c r="I41" s="40">
        <f>F41-'апрель 2018'!F41</f>
        <v>9</v>
      </c>
    </row>
    <row r="42" spans="1:9" ht="15" thickBot="1">
      <c r="A42" s="3">
        <v>1898367</v>
      </c>
      <c r="B42" s="5">
        <v>43245</v>
      </c>
      <c r="C42" s="4">
        <v>32</v>
      </c>
      <c r="D42" s="4">
        <v>23281</v>
      </c>
      <c r="E42" s="4">
        <v>14734</v>
      </c>
      <c r="F42" s="4">
        <v>8469</v>
      </c>
      <c r="G42" s="4" t="s">
        <v>9</v>
      </c>
      <c r="H42" s="40">
        <f>E42-'апрель 2018'!E42</f>
        <v>201</v>
      </c>
      <c r="I42" s="40">
        <f>F42-'апрель 2018'!F42</f>
        <v>243</v>
      </c>
    </row>
    <row r="43" spans="1:9" ht="15" thickBot="1">
      <c r="A43" s="3">
        <v>1900264</v>
      </c>
      <c r="B43" s="5">
        <v>43245</v>
      </c>
      <c r="C43" s="4">
        <v>33</v>
      </c>
      <c r="D43" s="4">
        <v>29142</v>
      </c>
      <c r="E43" s="4">
        <v>18472</v>
      </c>
      <c r="F43" s="4">
        <v>10249</v>
      </c>
      <c r="G43" s="4" t="s">
        <v>9</v>
      </c>
      <c r="H43" s="40">
        <f>E43-'апрель 2018'!E43</f>
        <v>498</v>
      </c>
      <c r="I43" s="40">
        <f>F43-'апрель 2018'!F43</f>
        <v>427</v>
      </c>
    </row>
    <row r="44" spans="1:9" ht="15" thickBot="1">
      <c r="A44" s="3">
        <v>1897076</v>
      </c>
      <c r="B44" s="5">
        <v>43245</v>
      </c>
      <c r="C44" s="4">
        <v>34</v>
      </c>
      <c r="D44" s="4">
        <v>508</v>
      </c>
      <c r="E44" s="4">
        <v>281</v>
      </c>
      <c r="F44" s="4">
        <v>115</v>
      </c>
      <c r="G44" s="4" t="s">
        <v>9</v>
      </c>
      <c r="H44" s="40">
        <f>E44-'апрель 2018'!E44</f>
        <v>0</v>
      </c>
      <c r="I44" s="40">
        <f>F44-'апрель 2018'!F44</f>
        <v>0</v>
      </c>
    </row>
    <row r="45" spans="1:9" ht="15" thickBot="1">
      <c r="A45" s="3">
        <v>1896835</v>
      </c>
      <c r="B45" s="5">
        <v>43245</v>
      </c>
      <c r="C45" s="4">
        <v>35</v>
      </c>
      <c r="D45" s="4">
        <v>9357</v>
      </c>
      <c r="E45" s="4">
        <v>5661</v>
      </c>
      <c r="F45" s="4">
        <v>3664</v>
      </c>
      <c r="G45" s="4" t="s">
        <v>9</v>
      </c>
      <c r="H45" s="40">
        <f>E45-'апрель 2018'!E45</f>
        <v>193</v>
      </c>
      <c r="I45" s="40">
        <f>F45-'апрель 2018'!F45</f>
        <v>132</v>
      </c>
    </row>
    <row r="46" spans="1:9" ht="15" thickBot="1">
      <c r="A46" s="3">
        <v>1899099</v>
      </c>
      <c r="B46" s="5">
        <v>43245</v>
      </c>
      <c r="C46" s="4">
        <v>36</v>
      </c>
      <c r="D46" s="4">
        <v>10245</v>
      </c>
      <c r="E46" s="4">
        <v>6406</v>
      </c>
      <c r="F46" s="4">
        <v>2719</v>
      </c>
      <c r="G46" s="4" t="s">
        <v>9</v>
      </c>
      <c r="H46" s="40">
        <f>E46-'апрель 2018'!E46</f>
        <v>44</v>
      </c>
      <c r="I46" s="40">
        <f>F46-'апрель 2018'!F46</f>
        <v>40</v>
      </c>
    </row>
    <row r="47" spans="1:9" ht="15" thickBot="1">
      <c r="A47" s="3">
        <v>1897163</v>
      </c>
      <c r="B47" s="5">
        <v>43245</v>
      </c>
      <c r="C47" s="4">
        <v>37</v>
      </c>
      <c r="D47" s="4">
        <v>27158</v>
      </c>
      <c r="E47" s="4">
        <v>16683</v>
      </c>
      <c r="F47" s="4">
        <v>10445</v>
      </c>
      <c r="G47" s="4" t="s">
        <v>9</v>
      </c>
      <c r="H47" s="40">
        <f>E47-'апрель 2018'!E47</f>
        <v>177</v>
      </c>
      <c r="I47" s="40">
        <f>F47-'апрель 2018'!F47</f>
        <v>83</v>
      </c>
    </row>
    <row r="48" spans="1:9" ht="15" thickBot="1">
      <c r="A48" s="3">
        <v>1900263</v>
      </c>
      <c r="B48" s="5">
        <v>43245</v>
      </c>
      <c r="C48" s="4">
        <v>38</v>
      </c>
      <c r="D48" s="4">
        <v>4542</v>
      </c>
      <c r="E48" s="4">
        <v>2958</v>
      </c>
      <c r="F48" s="4">
        <v>1318</v>
      </c>
      <c r="G48" s="4" t="s">
        <v>9</v>
      </c>
      <c r="H48" s="40">
        <f>E48-'апрель 2018'!E48</f>
        <v>51</v>
      </c>
      <c r="I48" s="40">
        <f>F48-'апрель 2018'!F48</f>
        <v>36</v>
      </c>
    </row>
    <row r="49" spans="1:9" ht="15" thickBot="1">
      <c r="A49" s="3">
        <v>1892264</v>
      </c>
      <c r="B49" s="5">
        <v>43245</v>
      </c>
      <c r="C49" s="4">
        <v>39</v>
      </c>
      <c r="D49" s="4">
        <v>17616</v>
      </c>
      <c r="E49" s="4">
        <v>12053</v>
      </c>
      <c r="F49" s="4">
        <v>5531</v>
      </c>
      <c r="G49" s="4" t="s">
        <v>9</v>
      </c>
      <c r="H49" s="40">
        <f>E49-'апрель 2018'!E49</f>
        <v>108</v>
      </c>
      <c r="I49" s="40">
        <f>F49-'апрель 2018'!F49</f>
        <v>51</v>
      </c>
    </row>
    <row r="50" spans="1:9" ht="15" thickBot="1">
      <c r="A50" s="3">
        <v>1893218</v>
      </c>
      <c r="B50" s="5">
        <v>43245</v>
      </c>
      <c r="C50" s="4">
        <v>40</v>
      </c>
      <c r="D50" s="4">
        <v>9416</v>
      </c>
      <c r="E50" s="4">
        <v>6250</v>
      </c>
      <c r="F50" s="4">
        <v>2720</v>
      </c>
      <c r="G50" s="4" t="s">
        <v>9</v>
      </c>
      <c r="H50" s="40">
        <f>E50-'апрель 2018'!E50</f>
        <v>137</v>
      </c>
      <c r="I50" s="40">
        <f>F50-'апрель 2018'!F50</f>
        <v>27</v>
      </c>
    </row>
    <row r="51" spans="1:9" ht="15" thickBot="1">
      <c r="A51" s="3">
        <v>1896949</v>
      </c>
      <c r="B51" s="5">
        <v>43245</v>
      </c>
      <c r="C51" s="4">
        <v>41</v>
      </c>
      <c r="D51" s="4">
        <v>4001</v>
      </c>
      <c r="E51" s="4">
        <v>2401</v>
      </c>
      <c r="F51" s="4">
        <v>1517</v>
      </c>
      <c r="G51" s="4" t="s">
        <v>9</v>
      </c>
      <c r="H51" s="40">
        <f>E51-'апрель 2018'!E51</f>
        <v>60</v>
      </c>
      <c r="I51" s="40">
        <f>F51-'апрель 2018'!F51</f>
        <v>30</v>
      </c>
    </row>
    <row r="52" spans="1:9" ht="15" thickBot="1">
      <c r="A52" s="3">
        <v>1899012</v>
      </c>
      <c r="B52" s="5">
        <v>43245</v>
      </c>
      <c r="C52" s="4">
        <v>42</v>
      </c>
      <c r="D52" s="4">
        <v>2525</v>
      </c>
      <c r="E52" s="4">
        <v>761</v>
      </c>
      <c r="F52" s="4">
        <v>607</v>
      </c>
      <c r="G52" s="4" t="s">
        <v>9</v>
      </c>
      <c r="H52" s="40">
        <f>E52-'апрель 2018'!E52</f>
        <v>11</v>
      </c>
      <c r="I52" s="40">
        <f>F52-'апрель 2018'!F52</f>
        <v>6</v>
      </c>
    </row>
    <row r="53" spans="1:9" ht="15" thickBot="1">
      <c r="A53" s="3">
        <v>1899139</v>
      </c>
      <c r="B53" s="5">
        <v>43245</v>
      </c>
      <c r="C53" s="4">
        <v>43</v>
      </c>
      <c r="D53" s="4">
        <v>241</v>
      </c>
      <c r="E53" s="4">
        <v>150</v>
      </c>
      <c r="F53" s="4">
        <v>41</v>
      </c>
      <c r="G53" s="4" t="s">
        <v>9</v>
      </c>
      <c r="H53" s="40">
        <f>E53-'апрель 2018'!E53</f>
        <v>1</v>
      </c>
      <c r="I53" s="40">
        <f>F53-'апрель 2018'!F53</f>
        <v>0</v>
      </c>
    </row>
    <row r="54" spans="1:9" ht="15" thickBot="1">
      <c r="A54" s="3">
        <v>1892450</v>
      </c>
      <c r="B54" s="5">
        <v>43245</v>
      </c>
      <c r="C54" s="4">
        <v>44</v>
      </c>
      <c r="D54" s="4">
        <v>2255</v>
      </c>
      <c r="E54" s="4">
        <v>1655</v>
      </c>
      <c r="F54" s="4">
        <v>570</v>
      </c>
      <c r="G54" s="4" t="s">
        <v>9</v>
      </c>
      <c r="H54" s="40">
        <f>E54-'апрель 2018'!E54</f>
        <v>25</v>
      </c>
      <c r="I54" s="40">
        <f>F54-'апрель 2018'!F54</f>
        <v>7</v>
      </c>
    </row>
    <row r="55" spans="1:9" ht="15" thickBot="1">
      <c r="A55" s="6">
        <v>1889809</v>
      </c>
      <c r="B55" s="7">
        <v>43245</v>
      </c>
      <c r="C55" s="8">
        <v>45</v>
      </c>
      <c r="D55" s="8">
        <v>24</v>
      </c>
      <c r="E55" s="8">
        <v>16</v>
      </c>
      <c r="F55" s="8">
        <v>1</v>
      </c>
      <c r="G55" s="8" t="s">
        <v>9</v>
      </c>
      <c r="H55" s="40">
        <f>E55-'апрель 2018'!E55</f>
        <v>0</v>
      </c>
      <c r="I55" s="40">
        <f>F55-'апрель 2018'!F55</f>
        <v>0</v>
      </c>
    </row>
    <row r="56" spans="1:9" ht="15" thickBot="1">
      <c r="A56" s="3">
        <v>1897191</v>
      </c>
      <c r="B56" s="5">
        <v>43245</v>
      </c>
      <c r="C56" s="4">
        <v>46</v>
      </c>
      <c r="D56" s="4">
        <v>6134</v>
      </c>
      <c r="E56" s="4">
        <v>3645</v>
      </c>
      <c r="F56" s="4">
        <v>2323</v>
      </c>
      <c r="G56" s="4" t="s">
        <v>9</v>
      </c>
      <c r="H56" s="40">
        <f>E56-'апрель 2018'!E56</f>
        <v>4</v>
      </c>
      <c r="I56" s="40">
        <f>F56-'апрель 2018'!F56</f>
        <v>1</v>
      </c>
    </row>
    <row r="57" spans="1:9" ht="15" thickBot="1">
      <c r="A57" s="3">
        <v>1899158</v>
      </c>
      <c r="B57" s="5">
        <v>43245</v>
      </c>
      <c r="C57" s="4">
        <v>47</v>
      </c>
      <c r="D57" s="4">
        <v>10126</v>
      </c>
      <c r="E57" s="4">
        <v>6161</v>
      </c>
      <c r="F57" s="4">
        <v>2658</v>
      </c>
      <c r="G57" s="4" t="s">
        <v>9</v>
      </c>
      <c r="H57" s="40">
        <f>E57-'апрель 2018'!E57</f>
        <v>94</v>
      </c>
      <c r="I57" s="40">
        <f>F57-'апрель 2018'!F57</f>
        <v>49</v>
      </c>
    </row>
    <row r="58" spans="1:9" ht="15" thickBot="1">
      <c r="A58" s="28"/>
      <c r="B58" s="29"/>
      <c r="C58" s="30">
        <v>48</v>
      </c>
      <c r="D58" s="30"/>
      <c r="E58" s="30"/>
      <c r="F58" s="30"/>
      <c r="G58" s="30"/>
      <c r="H58" s="32"/>
      <c r="I58" s="32"/>
    </row>
    <row r="59" spans="1:9" ht="15" thickBot="1">
      <c r="A59" s="3">
        <v>1896868</v>
      </c>
      <c r="B59" s="5">
        <v>43245</v>
      </c>
      <c r="C59" s="4">
        <v>49</v>
      </c>
      <c r="D59" s="4">
        <v>2665</v>
      </c>
      <c r="E59" s="4">
        <v>1628</v>
      </c>
      <c r="F59" s="4">
        <v>501</v>
      </c>
      <c r="G59" s="4" t="s">
        <v>9</v>
      </c>
      <c r="H59" s="40">
        <f>E59-'апрель 2018'!E59</f>
        <v>22</v>
      </c>
      <c r="I59" s="40">
        <f>F59-'апрель 2018'!F59</f>
        <v>6</v>
      </c>
    </row>
    <row r="60" spans="1:9" ht="15" thickBot="1">
      <c r="A60" s="3">
        <v>1899231</v>
      </c>
      <c r="B60" s="5">
        <v>43245</v>
      </c>
      <c r="C60" s="4">
        <v>50</v>
      </c>
      <c r="D60" s="4">
        <v>5808</v>
      </c>
      <c r="E60" s="4">
        <v>3202</v>
      </c>
      <c r="F60" s="4">
        <v>2047</v>
      </c>
      <c r="G60" s="4" t="s">
        <v>9</v>
      </c>
      <c r="H60" s="40">
        <f>E60-'апрель 2018'!E60</f>
        <v>95</v>
      </c>
      <c r="I60" s="40">
        <f>F60-'апрель 2018'!F60</f>
        <v>57</v>
      </c>
    </row>
    <row r="61" spans="1:9" ht="15" thickBot="1">
      <c r="A61" s="3">
        <v>1893425</v>
      </c>
      <c r="B61" s="5">
        <v>43245</v>
      </c>
      <c r="C61" s="4">
        <v>51</v>
      </c>
      <c r="D61" s="4">
        <v>17569</v>
      </c>
      <c r="E61" s="4">
        <v>11791</v>
      </c>
      <c r="F61" s="4">
        <v>5473</v>
      </c>
      <c r="G61" s="4" t="s">
        <v>9</v>
      </c>
      <c r="H61" s="40">
        <f>E61-'апрель 2018'!E61</f>
        <v>443</v>
      </c>
      <c r="I61" s="40">
        <f>F61-'апрель 2018'!F61</f>
        <v>333</v>
      </c>
    </row>
    <row r="62" spans="1:9" ht="15" thickBot="1">
      <c r="A62" s="3">
        <v>1887493</v>
      </c>
      <c r="B62" s="5">
        <v>43245</v>
      </c>
      <c r="C62" s="4">
        <v>52</v>
      </c>
      <c r="D62" s="4">
        <v>6748</v>
      </c>
      <c r="E62" s="4">
        <v>4383</v>
      </c>
      <c r="F62" s="4">
        <v>1930</v>
      </c>
      <c r="G62" s="4" t="s">
        <v>9</v>
      </c>
      <c r="H62" s="40">
        <f>E62-'апрель 2018'!E62</f>
        <v>107</v>
      </c>
      <c r="I62" s="40">
        <f>F62-'апрель 2018'!F62</f>
        <v>70</v>
      </c>
    </row>
    <row r="63" spans="1:9" ht="15" thickBot="1">
      <c r="A63" s="3">
        <v>1899001</v>
      </c>
      <c r="B63" s="5">
        <v>43245</v>
      </c>
      <c r="C63" s="4">
        <v>53</v>
      </c>
      <c r="D63" s="4">
        <v>53166</v>
      </c>
      <c r="E63" s="4">
        <v>34101</v>
      </c>
      <c r="F63" s="4">
        <v>17507</v>
      </c>
      <c r="G63" s="4" t="s">
        <v>9</v>
      </c>
      <c r="H63" s="40">
        <f>E63-'апрель 2018'!E63</f>
        <v>323</v>
      </c>
      <c r="I63" s="40">
        <f>F63-'апрель 2018'!F63</f>
        <v>224</v>
      </c>
    </row>
    <row r="64" spans="1:9" ht="15" thickBot="1">
      <c r="A64" s="3">
        <v>1897503</v>
      </c>
      <c r="B64" s="5">
        <v>43245</v>
      </c>
      <c r="C64" s="4">
        <v>54</v>
      </c>
      <c r="D64" s="4">
        <v>414</v>
      </c>
      <c r="E64" s="4">
        <v>226</v>
      </c>
      <c r="F64" s="4">
        <v>176</v>
      </c>
      <c r="G64" s="4" t="s">
        <v>9</v>
      </c>
      <c r="H64" s="40">
        <f>E64-'апрель 2018'!E64</f>
        <v>0</v>
      </c>
      <c r="I64" s="40">
        <f>F64-'апрель 2018'!F64</f>
        <v>0</v>
      </c>
    </row>
    <row r="65" spans="1:9" ht="15" thickBot="1">
      <c r="A65" s="3">
        <v>1892300</v>
      </c>
      <c r="B65" s="5">
        <v>43245</v>
      </c>
      <c r="C65" s="4">
        <v>55</v>
      </c>
      <c r="D65" s="4">
        <v>7346</v>
      </c>
      <c r="E65" s="4">
        <v>5297</v>
      </c>
      <c r="F65" s="4">
        <v>2005</v>
      </c>
      <c r="G65" s="4" t="s">
        <v>9</v>
      </c>
      <c r="H65" s="40">
        <f>E65-'апрель 2018'!E65</f>
        <v>73</v>
      </c>
      <c r="I65" s="40">
        <f>F65-'апрель 2018'!F65</f>
        <v>69</v>
      </c>
    </row>
    <row r="66" spans="1:9" ht="15" thickBot="1">
      <c r="A66" s="3">
        <v>1898851</v>
      </c>
      <c r="B66" s="5">
        <v>43245</v>
      </c>
      <c r="C66" s="4">
        <v>56</v>
      </c>
      <c r="D66" s="4">
        <v>19933</v>
      </c>
      <c r="E66" s="4">
        <v>13062</v>
      </c>
      <c r="F66" s="4">
        <v>6175</v>
      </c>
      <c r="G66" s="4" t="s">
        <v>9</v>
      </c>
      <c r="H66" s="40">
        <f>E66-'апрель 2018'!E66</f>
        <v>355</v>
      </c>
      <c r="I66" s="40">
        <f>F66-'апрель 2018'!F66</f>
        <v>189</v>
      </c>
    </row>
    <row r="67" spans="1:9" ht="15" thickBot="1">
      <c r="A67" s="3">
        <v>1900126</v>
      </c>
      <c r="B67" s="5">
        <v>43245</v>
      </c>
      <c r="C67" s="4">
        <v>57</v>
      </c>
      <c r="D67" s="4">
        <v>4732</v>
      </c>
      <c r="E67" s="4">
        <v>3673</v>
      </c>
      <c r="F67" s="4">
        <v>1004</v>
      </c>
      <c r="G67" s="4" t="s">
        <v>9</v>
      </c>
      <c r="H67" s="40">
        <f>E67-'апрель 2018'!E67</f>
        <v>52</v>
      </c>
      <c r="I67" s="40">
        <f>F67-'апрель 2018'!F67</f>
        <v>7</v>
      </c>
    </row>
    <row r="68" spans="1:9" ht="15" thickBot="1">
      <c r="A68" s="3">
        <v>1899583</v>
      </c>
      <c r="B68" s="5">
        <v>43245</v>
      </c>
      <c r="C68" s="4">
        <v>58</v>
      </c>
      <c r="D68" s="4">
        <v>1448</v>
      </c>
      <c r="E68" s="4">
        <v>772</v>
      </c>
      <c r="F68" s="4">
        <v>478</v>
      </c>
      <c r="G68" s="4" t="s">
        <v>9</v>
      </c>
      <c r="H68" s="40">
        <f>E68-'апрель 2018'!E68</f>
        <v>21</v>
      </c>
      <c r="I68" s="40">
        <f>F68-'апрель 2018'!F68</f>
        <v>12</v>
      </c>
    </row>
    <row r="69" spans="1:9" ht="15" thickBot="1">
      <c r="A69" s="3">
        <v>1895451</v>
      </c>
      <c r="B69" s="5">
        <v>43245</v>
      </c>
      <c r="C69" s="4">
        <v>59</v>
      </c>
      <c r="D69" s="4">
        <v>542</v>
      </c>
      <c r="E69" s="4">
        <v>358</v>
      </c>
      <c r="F69" s="4">
        <v>168</v>
      </c>
      <c r="G69" s="4" t="s">
        <v>9</v>
      </c>
      <c r="H69" s="40">
        <f>E69-'апрель 2018'!E69</f>
        <v>7</v>
      </c>
      <c r="I69" s="40">
        <f>F69-'апрель 2018'!F69</f>
        <v>5</v>
      </c>
    </row>
    <row r="70" spans="1:9" ht="15" thickBot="1">
      <c r="A70" s="3">
        <v>1893420</v>
      </c>
      <c r="B70" s="5">
        <v>43245</v>
      </c>
      <c r="C70" s="4">
        <v>60</v>
      </c>
      <c r="D70" s="4">
        <v>1580</v>
      </c>
      <c r="E70" s="4">
        <v>927</v>
      </c>
      <c r="F70" s="4">
        <v>318</v>
      </c>
      <c r="G70" s="4" t="s">
        <v>9</v>
      </c>
      <c r="H70" s="40">
        <f>E70-'апрель 2018'!E70</f>
        <v>3</v>
      </c>
      <c r="I70" s="40">
        <f>F70-'апрель 2018'!F70</f>
        <v>0</v>
      </c>
    </row>
    <row r="71" spans="1:9" ht="15" thickBot="1">
      <c r="A71" s="3">
        <v>1896958</v>
      </c>
      <c r="B71" s="5">
        <v>43245</v>
      </c>
      <c r="C71" s="4" t="s">
        <v>15</v>
      </c>
      <c r="D71" s="4">
        <v>3083</v>
      </c>
      <c r="E71" s="4">
        <v>2013</v>
      </c>
      <c r="F71" s="4">
        <v>559</v>
      </c>
      <c r="G71" s="4" t="s">
        <v>9</v>
      </c>
      <c r="H71" s="40">
        <f>E71-'апрель 2018'!E71</f>
        <v>13</v>
      </c>
      <c r="I71" s="40">
        <f>F71-'апрель 2018'!F71</f>
        <v>4</v>
      </c>
    </row>
    <row r="72" spans="1:9" ht="15" thickBot="1">
      <c r="A72" s="3">
        <v>1897047</v>
      </c>
      <c r="B72" s="5">
        <v>43245</v>
      </c>
      <c r="C72" s="4">
        <v>61</v>
      </c>
      <c r="D72" s="4">
        <v>2745</v>
      </c>
      <c r="E72" s="4">
        <v>1582</v>
      </c>
      <c r="F72" s="4">
        <v>486</v>
      </c>
      <c r="G72" s="4" t="s">
        <v>9</v>
      </c>
      <c r="H72" s="40">
        <f>E72-'апрель 2018'!E72</f>
        <v>7</v>
      </c>
      <c r="I72" s="40">
        <f>F72-'апрель 2018'!F72</f>
        <v>7</v>
      </c>
    </row>
    <row r="73" spans="1:9" ht="15" thickBot="1">
      <c r="A73" s="3">
        <v>5038385</v>
      </c>
      <c r="B73" s="5">
        <v>43245</v>
      </c>
      <c r="C73" s="4">
        <v>62</v>
      </c>
      <c r="D73" s="4">
        <v>22950</v>
      </c>
      <c r="E73" s="4">
        <v>13507</v>
      </c>
      <c r="F73" s="4">
        <v>7953</v>
      </c>
      <c r="G73" s="4" t="s">
        <v>16</v>
      </c>
      <c r="H73" s="40">
        <f>E73-'апрель 2018'!E73</f>
        <v>99</v>
      </c>
      <c r="I73" s="40">
        <f>F73-'апрель 2018'!F73</f>
        <v>46</v>
      </c>
    </row>
    <row r="74" spans="1:9" ht="15" thickBot="1">
      <c r="A74" s="3">
        <v>1851821</v>
      </c>
      <c r="B74" s="5">
        <v>43245</v>
      </c>
      <c r="C74" s="4">
        <v>63</v>
      </c>
      <c r="D74" s="4">
        <v>2147</v>
      </c>
      <c r="E74" s="4">
        <v>1496</v>
      </c>
      <c r="F74" s="4">
        <v>616</v>
      </c>
      <c r="G74" s="4" t="s">
        <v>9</v>
      </c>
      <c r="H74" s="40">
        <f>E74-'апрель 2018'!E74</f>
        <v>8</v>
      </c>
      <c r="I74" s="40">
        <f>F74-'апрель 2018'!F74</f>
        <v>1</v>
      </c>
    </row>
    <row r="75" spans="1:9" ht="15" thickBot="1">
      <c r="A75" s="3">
        <v>1832248</v>
      </c>
      <c r="B75" s="5">
        <v>43245</v>
      </c>
      <c r="C75" s="4" t="s">
        <v>17</v>
      </c>
      <c r="D75" s="4">
        <v>6431</v>
      </c>
      <c r="E75" s="4">
        <v>5232</v>
      </c>
      <c r="F75" s="4">
        <v>1175</v>
      </c>
      <c r="G75" s="4" t="s">
        <v>9</v>
      </c>
      <c r="H75" s="40">
        <f>E75-'апрель 2018'!E75</f>
        <v>15</v>
      </c>
      <c r="I75" s="40">
        <f>F75-'апрель 2018'!F75</f>
        <v>2</v>
      </c>
    </row>
    <row r="76" spans="1:9" ht="15" thickBot="1">
      <c r="A76" s="3">
        <v>1854020</v>
      </c>
      <c r="B76" s="5">
        <v>43245</v>
      </c>
      <c r="C76" s="4">
        <v>64</v>
      </c>
      <c r="D76" s="4">
        <v>15782</v>
      </c>
      <c r="E76" s="4">
        <v>9963</v>
      </c>
      <c r="F76" s="4">
        <v>5711</v>
      </c>
      <c r="G76" s="4" t="s">
        <v>9</v>
      </c>
      <c r="H76" s="40">
        <f>E76-'апрель 2018'!E76</f>
        <v>4</v>
      </c>
      <c r="I76" s="40">
        <f>F76-'апрель 2018'!F76</f>
        <v>0</v>
      </c>
    </row>
    <row r="77" spans="1:9" ht="15" thickBot="1">
      <c r="A77" s="3">
        <v>1899103</v>
      </c>
      <c r="B77" s="5">
        <v>43245</v>
      </c>
      <c r="C77" s="4">
        <v>65</v>
      </c>
      <c r="D77" s="4">
        <v>12138</v>
      </c>
      <c r="E77" s="4">
        <v>7770</v>
      </c>
      <c r="F77" s="4">
        <v>3799</v>
      </c>
      <c r="G77" s="4" t="s">
        <v>9</v>
      </c>
      <c r="H77" s="40">
        <f>E77-'апрель 2018'!E77</f>
        <v>149</v>
      </c>
      <c r="I77" s="40">
        <f>F77-'апрель 2018'!F77</f>
        <v>103</v>
      </c>
    </row>
    <row r="78" spans="1:9" ht="15" thickBot="1">
      <c r="A78" s="3">
        <v>1897162</v>
      </c>
      <c r="B78" s="5">
        <v>43245</v>
      </c>
      <c r="C78" s="4">
        <v>66</v>
      </c>
      <c r="D78" s="4">
        <v>9432</v>
      </c>
      <c r="E78" s="4">
        <v>5059</v>
      </c>
      <c r="F78" s="4">
        <v>3974</v>
      </c>
      <c r="G78" s="4" t="s">
        <v>9</v>
      </c>
      <c r="H78" s="40">
        <f>E78-'апрель 2018'!E78</f>
        <v>138</v>
      </c>
      <c r="I78" s="40">
        <f>F78-'апрель 2018'!F78</f>
        <v>111</v>
      </c>
    </row>
    <row r="79" spans="1:9" ht="15" thickBot="1">
      <c r="A79" s="3">
        <v>1897281</v>
      </c>
      <c r="B79" s="5">
        <v>43245</v>
      </c>
      <c r="C79" s="4">
        <v>67</v>
      </c>
      <c r="D79" s="4">
        <v>2171</v>
      </c>
      <c r="E79" s="4">
        <v>1366</v>
      </c>
      <c r="F79" s="4">
        <v>479</v>
      </c>
      <c r="G79" s="4" t="s">
        <v>9</v>
      </c>
      <c r="H79" s="40">
        <f>E79-'апрель 2018'!E79</f>
        <v>39</v>
      </c>
      <c r="I79" s="40">
        <f>F79-'апрель 2018'!F79</f>
        <v>16</v>
      </c>
    </row>
    <row r="80" spans="1:9" ht="15" thickBot="1">
      <c r="A80" s="3">
        <v>1896605</v>
      </c>
      <c r="B80" s="5">
        <v>43245</v>
      </c>
      <c r="C80" s="4">
        <v>68</v>
      </c>
      <c r="D80" s="4">
        <v>1448</v>
      </c>
      <c r="E80" s="4">
        <v>1001</v>
      </c>
      <c r="F80" s="4">
        <v>396</v>
      </c>
      <c r="G80" s="4" t="s">
        <v>9</v>
      </c>
      <c r="H80" s="40">
        <f>E80-'апрель 2018'!E80</f>
        <v>5</v>
      </c>
      <c r="I80" s="40">
        <f>F80-'апрель 2018'!F80</f>
        <v>1</v>
      </c>
    </row>
    <row r="81" spans="1:9" ht="15" thickBot="1">
      <c r="A81" s="3">
        <v>1897959</v>
      </c>
      <c r="B81" s="5">
        <v>43245</v>
      </c>
      <c r="C81" s="4">
        <v>69</v>
      </c>
      <c r="D81" s="4">
        <v>976</v>
      </c>
      <c r="E81" s="4">
        <v>466</v>
      </c>
      <c r="F81" s="4">
        <v>510</v>
      </c>
      <c r="G81" s="4" t="s">
        <v>9</v>
      </c>
      <c r="H81" s="40">
        <f>E81-'апрель 2018'!E81</f>
        <v>10</v>
      </c>
      <c r="I81" s="40">
        <f>F81-'апрель 2018'!F81</f>
        <v>14</v>
      </c>
    </row>
    <row r="82" spans="1:9" ht="15" thickBot="1">
      <c r="A82" s="3">
        <v>1899086</v>
      </c>
      <c r="B82" s="5">
        <v>43245</v>
      </c>
      <c r="C82" s="4">
        <v>70</v>
      </c>
      <c r="D82" s="4">
        <v>21899</v>
      </c>
      <c r="E82" s="4">
        <v>14620</v>
      </c>
      <c r="F82" s="4">
        <v>7038</v>
      </c>
      <c r="G82" s="4" t="s">
        <v>9</v>
      </c>
      <c r="H82" s="40">
        <f>E82-'апрель 2018'!E82</f>
        <v>171</v>
      </c>
      <c r="I82" s="40">
        <f>F82-'апрель 2018'!F82</f>
        <v>94</v>
      </c>
    </row>
    <row r="83" spans="1:9" ht="15" thickBot="1">
      <c r="A83" s="3">
        <v>1897136</v>
      </c>
      <c r="B83" s="5">
        <v>43245</v>
      </c>
      <c r="C83" s="4">
        <v>71</v>
      </c>
      <c r="D83" s="4">
        <v>22201</v>
      </c>
      <c r="E83" s="4">
        <v>13155</v>
      </c>
      <c r="F83" s="4">
        <v>7475</v>
      </c>
      <c r="G83" s="4" t="s">
        <v>9</v>
      </c>
      <c r="H83" s="40">
        <f>E83-'апрель 2018'!E83</f>
        <v>203</v>
      </c>
      <c r="I83" s="40">
        <f>F83-'апрель 2018'!F83</f>
        <v>60</v>
      </c>
    </row>
    <row r="84" spans="1:9" ht="15" thickBot="1">
      <c r="A84" s="3">
        <v>1898827</v>
      </c>
      <c r="B84" s="5">
        <v>43245</v>
      </c>
      <c r="C84" s="4">
        <v>72</v>
      </c>
      <c r="D84" s="4">
        <v>3524</v>
      </c>
      <c r="E84" s="4">
        <v>2030</v>
      </c>
      <c r="F84" s="4">
        <v>834</v>
      </c>
      <c r="G84" s="4" t="s">
        <v>9</v>
      </c>
      <c r="H84" s="40">
        <f>E84-'апрель 2018'!E84</f>
        <v>88</v>
      </c>
      <c r="I84" s="40">
        <f>F84-'апрель 2018'!F84</f>
        <v>42</v>
      </c>
    </row>
    <row r="85" spans="1:9" ht="15" thickBot="1">
      <c r="A85" s="3">
        <v>1894002</v>
      </c>
      <c r="B85" s="5">
        <v>43245</v>
      </c>
      <c r="C85" s="4">
        <v>73</v>
      </c>
      <c r="D85" s="4">
        <v>117</v>
      </c>
      <c r="E85" s="4">
        <v>82</v>
      </c>
      <c r="F85" s="4">
        <v>20</v>
      </c>
      <c r="G85" s="4" t="s">
        <v>9</v>
      </c>
      <c r="H85" s="40">
        <f>E85-'апрель 2018'!E85</f>
        <v>4</v>
      </c>
      <c r="I85" s="40">
        <f>F85-'апрель 2018'!F85</f>
        <v>1</v>
      </c>
    </row>
    <row r="86" spans="1:9" ht="15" thickBot="1">
      <c r="A86" s="3">
        <v>1895005</v>
      </c>
      <c r="B86" s="5">
        <v>43245</v>
      </c>
      <c r="C86" s="4">
        <v>74</v>
      </c>
      <c r="D86" s="4">
        <v>3667</v>
      </c>
      <c r="E86" s="4">
        <v>2943</v>
      </c>
      <c r="F86" s="4">
        <v>695</v>
      </c>
      <c r="G86" s="4" t="s">
        <v>9</v>
      </c>
      <c r="H86" s="40">
        <f>E86-'апрель 2018'!E86</f>
        <v>9</v>
      </c>
      <c r="I86" s="40">
        <f>F86-'апрель 2018'!F86</f>
        <v>2</v>
      </c>
    </row>
    <row r="87" spans="1:9" ht="15" thickBot="1">
      <c r="A87" s="3">
        <v>1895262</v>
      </c>
      <c r="B87" s="5">
        <v>43245</v>
      </c>
      <c r="C87" s="4">
        <v>75</v>
      </c>
      <c r="D87" s="4">
        <v>9654</v>
      </c>
      <c r="E87" s="4">
        <v>5960</v>
      </c>
      <c r="F87" s="4">
        <v>3455</v>
      </c>
      <c r="G87" s="4" t="s">
        <v>9</v>
      </c>
      <c r="H87" s="40">
        <f>E87-'апрель 2018'!E87</f>
        <v>60</v>
      </c>
      <c r="I87" s="40">
        <f>F87-'апрель 2018'!F87</f>
        <v>35</v>
      </c>
    </row>
    <row r="88" spans="1:9" ht="15" thickBot="1">
      <c r="A88" s="3">
        <v>1897097</v>
      </c>
      <c r="B88" s="5">
        <v>43245</v>
      </c>
      <c r="C88" s="4">
        <v>76</v>
      </c>
      <c r="D88" s="4">
        <v>3260</v>
      </c>
      <c r="E88" s="4">
        <v>1837</v>
      </c>
      <c r="F88" s="4">
        <v>1109</v>
      </c>
      <c r="G88" s="4" t="s">
        <v>9</v>
      </c>
      <c r="H88" s="40">
        <f>E88-'апрель 2018'!E88</f>
        <v>30</v>
      </c>
      <c r="I88" s="40">
        <f>F88-'апрель 2018'!F88</f>
        <v>20</v>
      </c>
    </row>
    <row r="89" spans="1:9" ht="15" thickBot="1">
      <c r="A89" s="3">
        <v>1899921</v>
      </c>
      <c r="B89" s="5">
        <v>43245</v>
      </c>
      <c r="C89" s="4">
        <v>77</v>
      </c>
      <c r="D89" s="4">
        <v>23786</v>
      </c>
      <c r="E89" s="4">
        <v>13088</v>
      </c>
      <c r="F89" s="4">
        <v>8889</v>
      </c>
      <c r="G89" s="4" t="s">
        <v>9</v>
      </c>
      <c r="H89" s="40">
        <f>E89-'апрель 2018'!E89</f>
        <v>0</v>
      </c>
      <c r="I89" s="40">
        <f>F89-'апрель 2018'!F89</f>
        <v>0</v>
      </c>
    </row>
    <row r="90" spans="1:9" ht="15" thickBot="1">
      <c r="A90" s="3">
        <v>5039191</v>
      </c>
      <c r="B90" s="5">
        <v>43245</v>
      </c>
      <c r="C90" s="4">
        <v>78</v>
      </c>
      <c r="D90" s="4">
        <v>9385</v>
      </c>
      <c r="E90" s="4">
        <v>2133</v>
      </c>
      <c r="F90" s="4">
        <v>859</v>
      </c>
      <c r="G90" s="4" t="s">
        <v>16</v>
      </c>
      <c r="H90" s="40">
        <f>E90-'апрель 2018'!E90</f>
        <v>163</v>
      </c>
      <c r="I90" s="40">
        <f>F90-'апрель 2018'!F90</f>
        <v>124</v>
      </c>
    </row>
    <row r="91" spans="1:9" ht="15" thickBot="1">
      <c r="A91" s="3">
        <v>1849142</v>
      </c>
      <c r="B91" s="5">
        <v>43245</v>
      </c>
      <c r="C91" s="4">
        <v>79</v>
      </c>
      <c r="D91" s="4">
        <v>39698</v>
      </c>
      <c r="E91" s="4">
        <v>22350</v>
      </c>
      <c r="F91" s="4">
        <v>15247</v>
      </c>
      <c r="G91" s="4" t="s">
        <v>9</v>
      </c>
      <c r="H91" s="40">
        <f>E91-'апрель 2018'!E91</f>
        <v>110</v>
      </c>
      <c r="I91" s="40">
        <f>F91-'апрель 2018'!F91</f>
        <v>54</v>
      </c>
    </row>
    <row r="92" spans="1:9" ht="15" thickBot="1">
      <c r="A92" s="3">
        <v>1847675</v>
      </c>
      <c r="B92" s="5">
        <v>43245</v>
      </c>
      <c r="C92" s="4">
        <v>80</v>
      </c>
      <c r="D92" s="4">
        <v>261</v>
      </c>
      <c r="E92" s="4">
        <v>153</v>
      </c>
      <c r="F92" s="4">
        <v>37</v>
      </c>
      <c r="G92" s="4" t="s">
        <v>9</v>
      </c>
      <c r="H92" s="40">
        <f>E92-'апрель 2018'!E92</f>
        <v>0</v>
      </c>
      <c r="I92" s="40">
        <f>F92-'апрель 2018'!F92</f>
        <v>0</v>
      </c>
    </row>
    <row r="93" spans="1:9" ht="15" thickBot="1">
      <c r="A93" s="3">
        <v>1900131</v>
      </c>
      <c r="B93" s="5">
        <v>43245</v>
      </c>
      <c r="C93" s="4">
        <v>81</v>
      </c>
      <c r="D93" s="4">
        <v>1391</v>
      </c>
      <c r="E93" s="4">
        <v>1129</v>
      </c>
      <c r="F93" s="4">
        <v>232</v>
      </c>
      <c r="G93" s="4" t="s">
        <v>9</v>
      </c>
      <c r="H93" s="40">
        <f>E93-'апрель 2018'!E93</f>
        <v>27</v>
      </c>
      <c r="I93" s="40">
        <f>F93-'апрель 2018'!F93</f>
        <v>4</v>
      </c>
    </row>
    <row r="94" spans="1:9" ht="15" thickBot="1">
      <c r="A94" s="3">
        <v>1898572</v>
      </c>
      <c r="B94" s="5">
        <v>43245</v>
      </c>
      <c r="C94" s="4">
        <v>82</v>
      </c>
      <c r="D94" s="4">
        <v>285</v>
      </c>
      <c r="E94" s="4">
        <v>243</v>
      </c>
      <c r="F94" s="4">
        <v>9</v>
      </c>
      <c r="G94" s="4" t="s">
        <v>9</v>
      </c>
      <c r="H94" s="40">
        <f>E94-'апрель 2018'!E94</f>
        <v>1</v>
      </c>
      <c r="I94" s="40">
        <f>F94-'апрель 2018'!F94</f>
        <v>0</v>
      </c>
    </row>
    <row r="95" spans="1:9" ht="15" thickBot="1">
      <c r="A95" s="3">
        <v>1892292</v>
      </c>
      <c r="B95" s="5">
        <v>43245</v>
      </c>
      <c r="C95" s="4">
        <v>83</v>
      </c>
      <c r="D95" s="4">
        <v>7359</v>
      </c>
      <c r="E95" s="4">
        <v>4886</v>
      </c>
      <c r="F95" s="4">
        <v>2172</v>
      </c>
      <c r="G95" s="4" t="s">
        <v>9</v>
      </c>
      <c r="H95" s="40">
        <f>E95-'апрель 2018'!E95</f>
        <v>116</v>
      </c>
      <c r="I95" s="40">
        <f>F95-'апрель 2018'!F95</f>
        <v>53</v>
      </c>
    </row>
    <row r="96" spans="1:9" ht="15" thickBot="1">
      <c r="A96" s="3">
        <v>1892681</v>
      </c>
      <c r="B96" s="5">
        <v>43245</v>
      </c>
      <c r="C96" s="4">
        <v>84</v>
      </c>
      <c r="D96" s="4">
        <v>1</v>
      </c>
      <c r="E96" s="4">
        <v>0</v>
      </c>
      <c r="F96" s="4">
        <v>0</v>
      </c>
      <c r="G96" s="4" t="s">
        <v>9</v>
      </c>
      <c r="H96" s="40">
        <f>E96-'апрель 2018'!E96</f>
        <v>0</v>
      </c>
      <c r="I96" s="40">
        <f>F96-'апрель 2018'!F96</f>
        <v>0</v>
      </c>
    </row>
    <row r="97" spans="1:9" ht="15" thickBot="1">
      <c r="A97" s="3">
        <v>1899849</v>
      </c>
      <c r="B97" s="5">
        <v>43245</v>
      </c>
      <c r="C97" s="4">
        <v>85</v>
      </c>
      <c r="D97" s="4">
        <v>6805</v>
      </c>
      <c r="E97" s="4">
        <v>3227</v>
      </c>
      <c r="F97" s="4">
        <v>3398</v>
      </c>
      <c r="G97" s="4" t="s">
        <v>9</v>
      </c>
      <c r="H97" s="40">
        <f>E97-'апрель 2018'!E97</f>
        <v>44</v>
      </c>
      <c r="I97" s="40">
        <f>F97-'апрель 2018'!F97</f>
        <v>28</v>
      </c>
    </row>
    <row r="98" spans="1:9" ht="15" thickBot="1">
      <c r="A98" s="3">
        <v>1899104</v>
      </c>
      <c r="B98" s="5">
        <v>43245</v>
      </c>
      <c r="C98" s="4">
        <v>86</v>
      </c>
      <c r="D98" s="4">
        <v>2521</v>
      </c>
      <c r="E98" s="4">
        <v>1844</v>
      </c>
      <c r="F98" s="4">
        <v>264</v>
      </c>
      <c r="G98" s="4" t="s">
        <v>9</v>
      </c>
      <c r="H98" s="40">
        <f>E98-'апрель 2018'!E98</f>
        <v>16</v>
      </c>
      <c r="I98" s="40">
        <f>F98-'апрель 2018'!F98</f>
        <v>2</v>
      </c>
    </row>
    <row r="99" spans="1:9" ht="15" thickBot="1">
      <c r="A99" s="3">
        <v>1889774</v>
      </c>
      <c r="B99" s="5">
        <v>43245</v>
      </c>
      <c r="C99" s="4">
        <v>87</v>
      </c>
      <c r="D99" s="4">
        <v>326</v>
      </c>
      <c r="E99" s="4">
        <v>181</v>
      </c>
      <c r="F99" s="4">
        <v>88</v>
      </c>
      <c r="G99" s="4" t="s">
        <v>9</v>
      </c>
      <c r="H99" s="40">
        <f>E99-'апрель 2018'!E99</f>
        <v>2</v>
      </c>
      <c r="I99" s="40">
        <f>F99-'апрель 2018'!F99</f>
        <v>1</v>
      </c>
    </row>
    <row r="100" spans="1:9" ht="15" thickBot="1">
      <c r="A100" s="3">
        <v>1898261</v>
      </c>
      <c r="B100" s="5">
        <v>43245</v>
      </c>
      <c r="C100" s="4">
        <v>88</v>
      </c>
      <c r="D100" s="4">
        <v>6702</v>
      </c>
      <c r="E100" s="4">
        <v>3888</v>
      </c>
      <c r="F100" s="4">
        <v>2431</v>
      </c>
      <c r="G100" s="4" t="s">
        <v>9</v>
      </c>
      <c r="H100" s="40">
        <f>E100-'апрель 2018'!E100</f>
        <v>22</v>
      </c>
      <c r="I100" s="40">
        <f>F100-'апрель 2018'!F100</f>
        <v>7</v>
      </c>
    </row>
    <row r="101" spans="1:9" ht="15" thickBot="1">
      <c r="A101" s="3">
        <v>1898826</v>
      </c>
      <c r="B101" s="5">
        <v>43245</v>
      </c>
      <c r="C101" s="4">
        <v>89</v>
      </c>
      <c r="D101" s="4">
        <v>10775</v>
      </c>
      <c r="E101" s="4">
        <v>6881</v>
      </c>
      <c r="F101" s="4">
        <v>2851</v>
      </c>
      <c r="G101" s="4" t="s">
        <v>9</v>
      </c>
      <c r="H101" s="40">
        <f>E101-'апрель 2018'!E101</f>
        <v>134</v>
      </c>
      <c r="I101" s="40">
        <f>F101-'апрель 2018'!F101</f>
        <v>67</v>
      </c>
    </row>
    <row r="102" spans="1:9" ht="15" thickBot="1">
      <c r="A102" s="3">
        <v>1898836</v>
      </c>
      <c r="B102" s="5">
        <v>43245</v>
      </c>
      <c r="C102" s="4">
        <v>90</v>
      </c>
      <c r="D102" s="4">
        <v>3271</v>
      </c>
      <c r="E102" s="4">
        <v>2117</v>
      </c>
      <c r="F102" s="4">
        <v>1074</v>
      </c>
      <c r="G102" s="4" t="s">
        <v>9</v>
      </c>
      <c r="H102" s="40">
        <f>E102-'апрель 2018'!E102</f>
        <v>0</v>
      </c>
      <c r="I102" s="40">
        <f>F102-'апрель 2018'!F102</f>
        <v>0</v>
      </c>
    </row>
    <row r="103" spans="1:9" ht="15" thickBot="1">
      <c r="A103" s="3">
        <v>1897224</v>
      </c>
      <c r="B103" s="5">
        <v>43245</v>
      </c>
      <c r="C103" s="4">
        <v>91</v>
      </c>
      <c r="D103" s="4">
        <v>9703</v>
      </c>
      <c r="E103" s="4">
        <v>5792</v>
      </c>
      <c r="F103" s="4">
        <v>3779</v>
      </c>
      <c r="G103" s="4" t="s">
        <v>9</v>
      </c>
      <c r="H103" s="40">
        <f>E103-'апрель 2018'!E103</f>
        <v>139</v>
      </c>
      <c r="I103" s="40">
        <f>F103-'апрель 2018'!F103</f>
        <v>129</v>
      </c>
    </row>
    <row r="104" spans="1:9" ht="27" thickBot="1">
      <c r="A104" s="34">
        <v>1898075</v>
      </c>
      <c r="B104" s="35">
        <v>43245</v>
      </c>
      <c r="C104" s="36" t="s">
        <v>18</v>
      </c>
      <c r="D104" s="36">
        <v>13387</v>
      </c>
      <c r="E104" s="36">
        <v>8359</v>
      </c>
      <c r="F104" s="36">
        <v>2508</v>
      </c>
      <c r="G104" s="36" t="s">
        <v>9</v>
      </c>
      <c r="H104" s="38">
        <f>E104-'апрель 2018'!E104</f>
        <v>3</v>
      </c>
      <c r="I104" s="38">
        <f>F104-'апрель 2018'!F104</f>
        <v>1</v>
      </c>
    </row>
    <row r="105" spans="1:9" ht="15" thickBot="1">
      <c r="A105" s="3">
        <v>1740325</v>
      </c>
      <c r="B105" s="5">
        <v>43245</v>
      </c>
      <c r="C105" s="4">
        <v>93</v>
      </c>
      <c r="D105" s="4">
        <v>5006</v>
      </c>
      <c r="E105" s="4">
        <v>3321</v>
      </c>
      <c r="F105" s="4">
        <v>1118</v>
      </c>
      <c r="G105" s="4" t="s">
        <v>9</v>
      </c>
      <c r="H105" s="40">
        <f>E105-'апрель 2018'!E105</f>
        <v>6</v>
      </c>
      <c r="I105" s="40">
        <f>F105-'апрель 2018'!F105</f>
        <v>0</v>
      </c>
    </row>
    <row r="106" spans="1:9" ht="15" thickBot="1">
      <c r="A106" s="3">
        <v>1832541</v>
      </c>
      <c r="B106" s="5">
        <v>43245</v>
      </c>
      <c r="C106" s="4">
        <v>94</v>
      </c>
      <c r="D106" s="4">
        <v>4280</v>
      </c>
      <c r="E106" s="4">
        <v>1882</v>
      </c>
      <c r="F106" s="4">
        <v>658</v>
      </c>
      <c r="G106" s="4" t="s">
        <v>9</v>
      </c>
      <c r="H106" s="40">
        <f>E106-'апрель 2018'!E106</f>
        <v>0</v>
      </c>
      <c r="I106" s="40">
        <f>F106-'апрель 2018'!F106</f>
        <v>0</v>
      </c>
    </row>
    <row r="107" spans="1:9" ht="15" thickBot="1">
      <c r="A107" s="3">
        <v>1848195</v>
      </c>
      <c r="B107" s="5">
        <v>43245</v>
      </c>
      <c r="C107" s="4">
        <v>95</v>
      </c>
      <c r="D107" s="4">
        <v>6718</v>
      </c>
      <c r="E107" s="4">
        <v>5045</v>
      </c>
      <c r="F107" s="4">
        <v>1592</v>
      </c>
      <c r="G107" s="4" t="s">
        <v>9</v>
      </c>
      <c r="H107" s="40">
        <f>E107-'апрель 2018'!E107</f>
        <v>53</v>
      </c>
      <c r="I107" s="40">
        <f>F107-'апрель 2018'!F107</f>
        <v>9</v>
      </c>
    </row>
    <row r="108" spans="1:9" ht="15" thickBot="1">
      <c r="A108" s="3">
        <v>1743508</v>
      </c>
      <c r="B108" s="5">
        <v>43245</v>
      </c>
      <c r="C108" s="4">
        <v>96</v>
      </c>
      <c r="D108" s="4">
        <v>4165</v>
      </c>
      <c r="E108" s="4">
        <v>2771</v>
      </c>
      <c r="F108" s="4">
        <v>1339</v>
      </c>
      <c r="G108" s="4" t="s">
        <v>9</v>
      </c>
      <c r="H108" s="40">
        <f>E108-'апрель 2018'!E108</f>
        <v>54</v>
      </c>
      <c r="I108" s="40">
        <f>F108-'апрель 2018'!F108</f>
        <v>24</v>
      </c>
    </row>
    <row r="109" spans="1:9" ht="15" thickBot="1">
      <c r="A109" s="3">
        <v>1731270</v>
      </c>
      <c r="B109" s="5">
        <v>42548</v>
      </c>
      <c r="C109" s="4">
        <v>97</v>
      </c>
      <c r="D109" s="4">
        <v>395</v>
      </c>
      <c r="E109" s="4">
        <v>15</v>
      </c>
      <c r="F109" s="4">
        <v>21</v>
      </c>
      <c r="G109" s="15" t="s">
        <v>9</v>
      </c>
      <c r="H109" s="40">
        <f>E109-'апрель 2018'!E109</f>
        <v>0</v>
      </c>
      <c r="I109" s="40">
        <f>F109-'апрель 2018'!F109</f>
        <v>0</v>
      </c>
    </row>
    <row r="110" spans="1:9" ht="15" thickBot="1">
      <c r="A110" s="3">
        <v>3832789</v>
      </c>
      <c r="B110" s="5">
        <v>43245</v>
      </c>
      <c r="C110" s="4" t="s">
        <v>19</v>
      </c>
      <c r="D110" s="4">
        <v>2</v>
      </c>
      <c r="E110" s="4">
        <v>0</v>
      </c>
      <c r="F110" s="4">
        <v>0</v>
      </c>
      <c r="G110" s="4" t="s">
        <v>9</v>
      </c>
      <c r="H110" s="40">
        <f>E110-'апрель 2018'!E110</f>
        <v>0</v>
      </c>
      <c r="I110" s="40">
        <f>F110-'апрель 2018'!F110</f>
        <v>0</v>
      </c>
    </row>
    <row r="111" spans="1:9" ht="15" thickBot="1">
      <c r="A111" s="3">
        <v>1768390</v>
      </c>
      <c r="B111" s="5">
        <v>42548</v>
      </c>
      <c r="C111" s="4">
        <v>98</v>
      </c>
      <c r="D111" s="4">
        <v>8210</v>
      </c>
      <c r="E111" s="4">
        <v>5156</v>
      </c>
      <c r="F111" s="4">
        <v>2362</v>
      </c>
      <c r="G111" s="15" t="s">
        <v>9</v>
      </c>
      <c r="H111" s="40">
        <f>E111-'апрель 2018'!E111</f>
        <v>0</v>
      </c>
      <c r="I111" s="40">
        <f>F111-'апрель 2018'!F111</f>
        <v>0</v>
      </c>
    </row>
    <row r="112" spans="1:9" ht="15" thickBot="1">
      <c r="A112" s="3">
        <v>3835219</v>
      </c>
      <c r="B112" s="5">
        <v>43245</v>
      </c>
      <c r="C112" s="4" t="s">
        <v>20</v>
      </c>
      <c r="D112" s="4">
        <v>1642</v>
      </c>
      <c r="E112" s="4">
        <v>1170</v>
      </c>
      <c r="F112" s="4">
        <v>464</v>
      </c>
      <c r="G112" s="4" t="s">
        <v>9</v>
      </c>
      <c r="H112" s="40">
        <f>E112-'апрель 2018'!E112</f>
        <v>14</v>
      </c>
      <c r="I112" s="40">
        <f>F112-'апрель 2018'!F112</f>
        <v>2</v>
      </c>
    </row>
    <row r="113" spans="1:12" ht="15" thickBot="1">
      <c r="A113" s="3">
        <v>1899042</v>
      </c>
      <c r="B113" s="5">
        <v>43245</v>
      </c>
      <c r="C113" s="4">
        <v>99</v>
      </c>
      <c r="D113" s="4">
        <v>29078</v>
      </c>
      <c r="E113" s="4">
        <v>14669</v>
      </c>
      <c r="F113" s="4">
        <v>8291</v>
      </c>
      <c r="G113" s="4" t="s">
        <v>9</v>
      </c>
      <c r="H113" s="40">
        <f>E113-'апрель 2018'!E113</f>
        <v>216</v>
      </c>
      <c r="I113" s="40">
        <f>F113-'апрель 2018'!F113</f>
        <v>137</v>
      </c>
    </row>
    <row r="114" spans="1:12" ht="15" thickBot="1">
      <c r="A114" s="3">
        <v>1740317</v>
      </c>
      <c r="B114" s="5">
        <v>43245</v>
      </c>
      <c r="C114" s="4">
        <v>100</v>
      </c>
      <c r="D114" s="4">
        <v>8055</v>
      </c>
      <c r="E114" s="4">
        <v>3522</v>
      </c>
      <c r="F114" s="4">
        <v>1206</v>
      </c>
      <c r="G114" s="4" t="s">
        <v>9</v>
      </c>
      <c r="H114" s="40">
        <f>E114-'апрель 2018'!E114</f>
        <v>116</v>
      </c>
      <c r="I114" s="40">
        <f>F114-'апрель 2018'!F114</f>
        <v>24</v>
      </c>
    </row>
    <row r="115" spans="1:12" ht="15" thickBot="1">
      <c r="A115" s="46"/>
      <c r="B115" s="47"/>
      <c r="C115" s="48"/>
      <c r="D115" s="48"/>
      <c r="E115" s="48"/>
      <c r="F115" s="48"/>
      <c r="G115" s="48"/>
      <c r="H115" s="49"/>
      <c r="I115" s="49"/>
      <c r="J115" s="50" t="s">
        <v>40</v>
      </c>
      <c r="K115" s="50"/>
      <c r="L115" s="50"/>
    </row>
    <row r="116" spans="1:12" ht="15" thickBot="1">
      <c r="A116" s="3">
        <v>1893330</v>
      </c>
      <c r="B116" s="5">
        <v>43245</v>
      </c>
      <c r="C116" s="4">
        <v>101</v>
      </c>
      <c r="D116" s="4">
        <v>4749</v>
      </c>
      <c r="E116" s="4">
        <v>3427</v>
      </c>
      <c r="F116" s="4">
        <v>1235</v>
      </c>
      <c r="G116" s="4" t="s">
        <v>9</v>
      </c>
      <c r="H116" s="40">
        <f>E116-'апрель 2018'!E115</f>
        <v>1</v>
      </c>
      <c r="I116" s="40">
        <f>F116-'апрель 2018'!F115</f>
        <v>0</v>
      </c>
    </row>
    <row r="117" spans="1:12" ht="15" thickBot="1">
      <c r="A117" s="6">
        <v>1896381</v>
      </c>
      <c r="B117" s="7">
        <v>43245</v>
      </c>
      <c r="C117" s="8">
        <v>102</v>
      </c>
      <c r="D117" s="8">
        <v>3480</v>
      </c>
      <c r="E117" s="8">
        <v>2138</v>
      </c>
      <c r="F117" s="8">
        <v>866</v>
      </c>
      <c r="G117" s="8" t="s">
        <v>9</v>
      </c>
      <c r="H117" s="40">
        <f>E117-'апрель 2018'!E116</f>
        <v>4</v>
      </c>
      <c r="I117" s="40">
        <f>F117-'апрель 2018'!F116</f>
        <v>1</v>
      </c>
    </row>
    <row r="118" spans="1:12" ht="15" thickBot="1">
      <c r="A118" s="3">
        <v>1898961</v>
      </c>
      <c r="B118" s="5">
        <v>43245</v>
      </c>
      <c r="C118" s="4">
        <v>103</v>
      </c>
      <c r="D118" s="4">
        <v>75</v>
      </c>
      <c r="E118" s="4">
        <v>60</v>
      </c>
      <c r="F118" s="4">
        <v>15</v>
      </c>
      <c r="G118" s="4" t="s">
        <v>9</v>
      </c>
      <c r="H118" s="40">
        <f>E118-'апрель 2018'!E117</f>
        <v>0</v>
      </c>
      <c r="I118" s="40">
        <f>F118-'апрель 2018'!F117</f>
        <v>0</v>
      </c>
    </row>
    <row r="119" spans="1:12" ht="15" thickBot="1">
      <c r="A119" s="3">
        <v>1897205</v>
      </c>
      <c r="B119" s="5">
        <v>43245</v>
      </c>
      <c r="C119" s="4">
        <v>104</v>
      </c>
      <c r="D119" s="4">
        <v>4811</v>
      </c>
      <c r="E119" s="4">
        <v>2693</v>
      </c>
      <c r="F119" s="4">
        <v>1963</v>
      </c>
      <c r="G119" s="4" t="s">
        <v>9</v>
      </c>
      <c r="H119" s="40">
        <f>E119-'апрель 2018'!E118</f>
        <v>0</v>
      </c>
      <c r="I119" s="40">
        <f>F119-'апрель 2018'!F118</f>
        <v>0</v>
      </c>
    </row>
    <row r="120" spans="1:12" ht="15" thickBot="1">
      <c r="A120" s="3">
        <v>1897116</v>
      </c>
      <c r="B120" s="5">
        <v>43245</v>
      </c>
      <c r="C120" s="4">
        <v>105</v>
      </c>
      <c r="D120" s="4">
        <v>29276</v>
      </c>
      <c r="E120" s="4">
        <v>19560</v>
      </c>
      <c r="F120" s="4">
        <v>9499</v>
      </c>
      <c r="G120" s="4" t="s">
        <v>9</v>
      </c>
      <c r="H120" s="40">
        <f>E120-'апрель 2018'!E119</f>
        <v>106</v>
      </c>
      <c r="I120" s="40">
        <f>F120-'апрель 2018'!F119</f>
        <v>97</v>
      </c>
    </row>
    <row r="121" spans="1:12" ht="15" thickBot="1">
      <c r="A121" s="3">
        <v>1899053</v>
      </c>
      <c r="B121" s="5">
        <v>43245</v>
      </c>
      <c r="C121" s="4">
        <v>106</v>
      </c>
      <c r="D121" s="4">
        <v>6775</v>
      </c>
      <c r="E121" s="4">
        <v>5130</v>
      </c>
      <c r="F121" s="4">
        <v>1608</v>
      </c>
      <c r="G121" s="4" t="s">
        <v>9</v>
      </c>
      <c r="H121" s="40">
        <f>E121-'апрель 2018'!E120</f>
        <v>279</v>
      </c>
      <c r="I121" s="40">
        <f>F121-'апрель 2018'!F120</f>
        <v>127</v>
      </c>
    </row>
    <row r="122" spans="1:12" ht="15" thickBot="1">
      <c r="A122" s="3">
        <v>1893680</v>
      </c>
      <c r="B122" s="5">
        <v>43245</v>
      </c>
      <c r="C122" s="4">
        <v>107</v>
      </c>
      <c r="D122" s="4">
        <v>8851</v>
      </c>
      <c r="E122" s="4">
        <v>3813</v>
      </c>
      <c r="F122" s="4">
        <v>4540</v>
      </c>
      <c r="G122" s="4" t="s">
        <v>9</v>
      </c>
      <c r="H122" s="40">
        <f>E122-'апрель 2018'!E121</f>
        <v>73</v>
      </c>
      <c r="I122" s="40">
        <f>F122-'апрель 2018'!F121</f>
        <v>161</v>
      </c>
    </row>
    <row r="123" spans="1:12" ht="15" thickBot="1">
      <c r="A123" s="3">
        <v>1897160</v>
      </c>
      <c r="B123" s="5">
        <v>43245</v>
      </c>
      <c r="C123" s="4">
        <v>108</v>
      </c>
      <c r="D123" s="4">
        <v>3687</v>
      </c>
      <c r="E123" s="4">
        <v>2420</v>
      </c>
      <c r="F123" s="4">
        <v>978</v>
      </c>
      <c r="G123" s="4" t="s">
        <v>9</v>
      </c>
      <c r="H123" s="40">
        <f>E123-'апрель 2018'!E122</f>
        <v>7</v>
      </c>
      <c r="I123" s="40">
        <f>F123-'апрель 2018'!F122</f>
        <v>2</v>
      </c>
    </row>
    <row r="124" spans="1:12" ht="15" thickBot="1">
      <c r="A124" s="3">
        <v>1899649</v>
      </c>
      <c r="B124" s="5">
        <v>43245</v>
      </c>
      <c r="C124" s="4" t="s">
        <v>21</v>
      </c>
      <c r="D124" s="4">
        <v>5622</v>
      </c>
      <c r="E124" s="4">
        <v>4419</v>
      </c>
      <c r="F124" s="4">
        <v>1191</v>
      </c>
      <c r="G124" s="4" t="s">
        <v>9</v>
      </c>
      <c r="H124" s="40">
        <f>E124-'апрель 2018'!E123</f>
        <v>12</v>
      </c>
      <c r="I124" s="40">
        <f>F124-'апрель 2018'!F123</f>
        <v>2</v>
      </c>
    </row>
    <row r="125" spans="1:12" ht="15" thickBot="1">
      <c r="A125" s="3">
        <v>1853060</v>
      </c>
      <c r="B125" s="5">
        <v>43245</v>
      </c>
      <c r="C125" s="4">
        <v>109</v>
      </c>
      <c r="D125" s="4">
        <v>3988</v>
      </c>
      <c r="E125" s="4">
        <v>2816</v>
      </c>
      <c r="F125" s="4">
        <v>929</v>
      </c>
      <c r="G125" s="4" t="s">
        <v>9</v>
      </c>
      <c r="H125" s="40">
        <f>E125-'апрель 2018'!E124</f>
        <v>45</v>
      </c>
      <c r="I125" s="40">
        <f>F125-'апрель 2018'!F124</f>
        <v>37</v>
      </c>
    </row>
    <row r="126" spans="1:12" ht="15" thickBot="1">
      <c r="A126" s="3">
        <v>1740051</v>
      </c>
      <c r="B126" s="5">
        <v>43245</v>
      </c>
      <c r="C126" s="4">
        <v>110</v>
      </c>
      <c r="D126" s="4">
        <v>2697</v>
      </c>
      <c r="E126" s="4">
        <v>2074</v>
      </c>
      <c r="F126" s="4">
        <v>594</v>
      </c>
      <c r="G126" s="4" t="s">
        <v>9</v>
      </c>
      <c r="H126" s="40">
        <f>E126-'апрель 2018'!E125</f>
        <v>11</v>
      </c>
      <c r="I126" s="40">
        <f>F126-'апрель 2018'!F125</f>
        <v>0</v>
      </c>
    </row>
    <row r="127" spans="1:12" ht="15" thickBot="1">
      <c r="A127" s="3">
        <v>1844087</v>
      </c>
      <c r="B127" s="5">
        <v>43245</v>
      </c>
      <c r="C127" s="4">
        <v>111</v>
      </c>
      <c r="D127" s="4">
        <v>14168</v>
      </c>
      <c r="E127" s="4">
        <v>9301</v>
      </c>
      <c r="F127" s="4">
        <v>3440</v>
      </c>
      <c r="G127" s="4" t="s">
        <v>9</v>
      </c>
      <c r="H127" s="40">
        <f>E127-'апрель 2018'!E126</f>
        <v>233</v>
      </c>
      <c r="I127" s="40">
        <f>F127-'апрель 2018'!F126</f>
        <v>63</v>
      </c>
    </row>
    <row r="128" spans="1:12" ht="15" thickBot="1">
      <c r="A128" s="3">
        <v>1740041</v>
      </c>
      <c r="B128" s="5">
        <v>43245</v>
      </c>
      <c r="C128" s="4">
        <v>112</v>
      </c>
      <c r="D128" s="4">
        <v>12779</v>
      </c>
      <c r="E128" s="4">
        <v>6704</v>
      </c>
      <c r="F128" s="4">
        <v>5851</v>
      </c>
      <c r="G128" s="4" t="s">
        <v>9</v>
      </c>
      <c r="H128" s="40">
        <f>E128-'апрель 2018'!E127</f>
        <v>77</v>
      </c>
      <c r="I128" s="40">
        <f>F128-'апрель 2018'!F127</f>
        <v>100</v>
      </c>
    </row>
    <row r="129" spans="1:9" ht="15" thickBot="1">
      <c r="A129" s="3">
        <v>1844432</v>
      </c>
      <c r="B129" s="5">
        <v>42548</v>
      </c>
      <c r="C129" s="4">
        <v>113</v>
      </c>
      <c r="D129" s="4">
        <v>4728</v>
      </c>
      <c r="E129" s="4">
        <v>2866</v>
      </c>
      <c r="F129" s="4">
        <v>1775</v>
      </c>
      <c r="G129" s="15" t="s">
        <v>9</v>
      </c>
      <c r="H129" s="40">
        <f>E129-'апрель 2018'!E128</f>
        <v>0</v>
      </c>
      <c r="I129" s="40">
        <f>F129-'апрель 2018'!F128</f>
        <v>0</v>
      </c>
    </row>
    <row r="130" spans="1:9" ht="27" thickBot="1">
      <c r="A130" s="3">
        <v>2824151</v>
      </c>
      <c r="B130" s="5">
        <v>43245</v>
      </c>
      <c r="C130" s="4" t="s">
        <v>22</v>
      </c>
      <c r="D130" s="4">
        <v>2015</v>
      </c>
      <c r="E130" s="4">
        <v>1208</v>
      </c>
      <c r="F130" s="4">
        <v>806</v>
      </c>
      <c r="G130" s="4" t="s">
        <v>9</v>
      </c>
      <c r="H130" s="40">
        <f>E130-'апрель 2018'!E129</f>
        <v>82</v>
      </c>
      <c r="I130" s="40">
        <f>F130-'апрель 2018'!F129</f>
        <v>73</v>
      </c>
    </row>
    <row r="131" spans="1:9" ht="15" thickBot="1">
      <c r="A131" s="3">
        <v>1828071</v>
      </c>
      <c r="B131" s="5">
        <v>43245</v>
      </c>
      <c r="C131" s="4">
        <v>114</v>
      </c>
      <c r="D131" s="4">
        <v>7340</v>
      </c>
      <c r="E131" s="4">
        <v>4906</v>
      </c>
      <c r="F131" s="4">
        <v>2214</v>
      </c>
      <c r="G131" s="4" t="s">
        <v>9</v>
      </c>
      <c r="H131" s="40">
        <f>E131-'апрель 2018'!E130</f>
        <v>123</v>
      </c>
      <c r="I131" s="40">
        <f>F131-'апрель 2018'!F130</f>
        <v>76</v>
      </c>
    </row>
    <row r="132" spans="1:9" ht="15" thickBot="1">
      <c r="A132" s="3">
        <v>1893485</v>
      </c>
      <c r="B132" s="5">
        <v>43245</v>
      </c>
      <c r="C132" s="4">
        <v>115</v>
      </c>
      <c r="D132" s="4">
        <v>10284</v>
      </c>
      <c r="E132" s="4">
        <v>6935</v>
      </c>
      <c r="F132" s="4">
        <v>3261</v>
      </c>
      <c r="G132" s="4" t="s">
        <v>9</v>
      </c>
      <c r="H132" s="40">
        <f>E132-'апрель 2018'!E131</f>
        <v>54</v>
      </c>
      <c r="I132" s="40">
        <f>F132-'апрель 2018'!F131</f>
        <v>17</v>
      </c>
    </row>
    <row r="133" spans="1:9" ht="15" thickBot="1">
      <c r="A133" s="3">
        <v>1898971</v>
      </c>
      <c r="B133" s="5">
        <v>43245</v>
      </c>
      <c r="C133" s="4">
        <v>116</v>
      </c>
      <c r="D133" s="4">
        <v>4527</v>
      </c>
      <c r="E133" s="4">
        <v>3254</v>
      </c>
      <c r="F133" s="4">
        <v>1194</v>
      </c>
      <c r="G133" s="4" t="s">
        <v>9</v>
      </c>
      <c r="H133" s="40">
        <f>E133-'апрель 2018'!E132</f>
        <v>49</v>
      </c>
      <c r="I133" s="40">
        <f>F133-'апрель 2018'!F132</f>
        <v>14</v>
      </c>
    </row>
    <row r="134" spans="1:9" ht="15" thickBot="1">
      <c r="A134" s="3">
        <v>1853943</v>
      </c>
      <c r="B134" s="5">
        <v>43245</v>
      </c>
      <c r="C134" s="4">
        <v>117</v>
      </c>
      <c r="D134" s="4">
        <v>1924</v>
      </c>
      <c r="E134" s="4">
        <v>1068</v>
      </c>
      <c r="F134" s="4">
        <v>585</v>
      </c>
      <c r="G134" s="4" t="s">
        <v>9</v>
      </c>
      <c r="H134" s="40">
        <f>E134-'апрель 2018'!E133</f>
        <v>23</v>
      </c>
      <c r="I134" s="40">
        <f>F134-'апрель 2018'!F133</f>
        <v>12</v>
      </c>
    </row>
    <row r="135" spans="1:9" ht="15" thickBot="1">
      <c r="A135" s="3">
        <v>1893475</v>
      </c>
      <c r="B135" s="5">
        <v>43245</v>
      </c>
      <c r="C135" s="4">
        <v>118</v>
      </c>
      <c r="D135" s="4">
        <v>3902</v>
      </c>
      <c r="E135" s="4">
        <v>2334</v>
      </c>
      <c r="F135" s="4">
        <v>1466</v>
      </c>
      <c r="G135" s="4" t="s">
        <v>9</v>
      </c>
      <c r="H135" s="40">
        <f>E135-'апрель 2018'!E134</f>
        <v>25</v>
      </c>
      <c r="I135" s="40">
        <f>F135-'апрель 2018'!F134</f>
        <v>26</v>
      </c>
    </row>
    <row r="136" spans="1:9" ht="15" thickBot="1">
      <c r="A136" s="3">
        <v>1897276</v>
      </c>
      <c r="B136" s="5">
        <v>43245</v>
      </c>
      <c r="C136" s="4">
        <v>119</v>
      </c>
      <c r="D136" s="4">
        <v>17706</v>
      </c>
      <c r="E136" s="4">
        <v>9992</v>
      </c>
      <c r="F136" s="4">
        <v>5194</v>
      </c>
      <c r="G136" s="4" t="s">
        <v>9</v>
      </c>
      <c r="H136" s="40">
        <f>E136-'апрель 2018'!E135</f>
        <v>71</v>
      </c>
      <c r="I136" s="40">
        <f>F136-'апрель 2018'!F135</f>
        <v>21</v>
      </c>
    </row>
    <row r="137" spans="1:9" ht="15" thickBot="1">
      <c r="A137" s="3">
        <v>1899038</v>
      </c>
      <c r="B137" s="5">
        <v>43245</v>
      </c>
      <c r="C137" s="4">
        <v>120</v>
      </c>
      <c r="D137" s="4">
        <v>2525</v>
      </c>
      <c r="E137" s="4">
        <v>1913</v>
      </c>
      <c r="F137" s="4">
        <v>611</v>
      </c>
      <c r="G137" s="4" t="s">
        <v>9</v>
      </c>
      <c r="H137" s="40">
        <f>E137-'апрель 2018'!E136</f>
        <v>9</v>
      </c>
      <c r="I137" s="40">
        <f>F137-'апрель 2018'!F136</f>
        <v>5</v>
      </c>
    </row>
    <row r="138" spans="1:9" ht="15" thickBot="1">
      <c r="A138" s="3">
        <v>1897322</v>
      </c>
      <c r="B138" s="5">
        <v>43245</v>
      </c>
      <c r="C138" s="4">
        <v>121</v>
      </c>
      <c r="D138" s="4">
        <v>2841</v>
      </c>
      <c r="E138" s="4">
        <v>1971</v>
      </c>
      <c r="F138" s="4">
        <v>819</v>
      </c>
      <c r="G138" s="4" t="s">
        <v>9</v>
      </c>
      <c r="H138" s="40">
        <f>E138-'апрель 2018'!E137</f>
        <v>4</v>
      </c>
      <c r="I138" s="40">
        <f>F138-'апрель 2018'!F137</f>
        <v>0</v>
      </c>
    </row>
    <row r="139" spans="1:9" ht="15" thickBot="1">
      <c r="A139" s="3">
        <v>1898412</v>
      </c>
      <c r="B139" s="5">
        <v>43245</v>
      </c>
      <c r="C139" s="4">
        <v>122</v>
      </c>
      <c r="D139" s="4">
        <v>11428</v>
      </c>
      <c r="E139" s="4">
        <v>7913</v>
      </c>
      <c r="F139" s="4">
        <v>3417</v>
      </c>
      <c r="G139" s="4" t="s">
        <v>9</v>
      </c>
      <c r="H139" s="40">
        <f>E139-'апрель 2018'!E138</f>
        <v>141</v>
      </c>
      <c r="I139" s="40">
        <f>F139-'апрель 2018'!F138</f>
        <v>53</v>
      </c>
    </row>
    <row r="140" spans="1:9" ht="15" thickBot="1">
      <c r="A140" s="3">
        <v>1899090</v>
      </c>
      <c r="B140" s="5">
        <v>43245</v>
      </c>
      <c r="C140" s="4" t="s">
        <v>23</v>
      </c>
      <c r="D140" s="4">
        <v>1852</v>
      </c>
      <c r="E140" s="4">
        <v>1402</v>
      </c>
      <c r="F140" s="4">
        <v>378</v>
      </c>
      <c r="G140" s="4" t="s">
        <v>9</v>
      </c>
      <c r="H140" s="40">
        <f>E140-'апрель 2018'!E139</f>
        <v>12</v>
      </c>
      <c r="I140" s="40">
        <f>F140-'апрель 2018'!F139</f>
        <v>0</v>
      </c>
    </row>
    <row r="141" spans="1:9" ht="15" thickBot="1">
      <c r="A141" s="3">
        <v>1893707</v>
      </c>
      <c r="B141" s="5">
        <v>43245</v>
      </c>
      <c r="C141" s="4">
        <v>123</v>
      </c>
      <c r="D141" s="4">
        <v>7813</v>
      </c>
      <c r="E141" s="4">
        <v>3649</v>
      </c>
      <c r="F141" s="4">
        <v>3466</v>
      </c>
      <c r="G141" s="4" t="s">
        <v>9</v>
      </c>
      <c r="H141" s="40">
        <f>E141-'апрель 2018'!E140</f>
        <v>40</v>
      </c>
      <c r="I141" s="40">
        <f>F141-'апрель 2018'!F140</f>
        <v>37</v>
      </c>
    </row>
    <row r="142" spans="1:9" ht="15" thickBot="1">
      <c r="A142" s="3">
        <v>1897603</v>
      </c>
      <c r="B142" s="5">
        <v>43245</v>
      </c>
      <c r="C142" s="4" t="s">
        <v>24</v>
      </c>
      <c r="D142" s="4">
        <v>146</v>
      </c>
      <c r="E142" s="4">
        <v>72</v>
      </c>
      <c r="F142" s="4">
        <v>28</v>
      </c>
      <c r="G142" s="4" t="s">
        <v>9</v>
      </c>
      <c r="H142" s="40">
        <f>E142-'апрель 2018'!E141</f>
        <v>0</v>
      </c>
      <c r="I142" s="40">
        <f>F142-'апрель 2018'!F141</f>
        <v>0</v>
      </c>
    </row>
    <row r="143" spans="1:9" ht="15" thickBot="1">
      <c r="A143" s="3">
        <v>1899008</v>
      </c>
      <c r="B143" s="5">
        <v>43245</v>
      </c>
      <c r="C143" s="4">
        <v>124</v>
      </c>
      <c r="D143" s="4">
        <v>24140</v>
      </c>
      <c r="E143" s="4">
        <v>11492</v>
      </c>
      <c r="F143" s="4">
        <v>8877</v>
      </c>
      <c r="G143" s="4" t="s">
        <v>9</v>
      </c>
      <c r="H143" s="40">
        <f>E143-'апрель 2018'!E142</f>
        <v>7</v>
      </c>
      <c r="I143" s="40">
        <f>F143-'апрель 2018'!F142</f>
        <v>37</v>
      </c>
    </row>
    <row r="144" spans="1:9" ht="15" thickBot="1">
      <c r="A144" s="3">
        <v>1832288</v>
      </c>
      <c r="B144" s="5">
        <v>43245</v>
      </c>
      <c r="C144" s="4">
        <v>125</v>
      </c>
      <c r="D144" s="4">
        <v>1204</v>
      </c>
      <c r="E144" s="4">
        <v>960</v>
      </c>
      <c r="F144" s="4">
        <v>223</v>
      </c>
      <c r="G144" s="4" t="s">
        <v>9</v>
      </c>
      <c r="H144" s="40">
        <f>E144-'апрель 2018'!E143</f>
        <v>1</v>
      </c>
      <c r="I144" s="40">
        <f>F144-'апрель 2018'!F143</f>
        <v>0</v>
      </c>
    </row>
    <row r="145" spans="1:9" ht="15" thickBot="1">
      <c r="A145" s="3">
        <v>1897580</v>
      </c>
      <c r="B145" s="5">
        <v>43245</v>
      </c>
      <c r="C145" s="4">
        <v>126</v>
      </c>
      <c r="D145" s="4">
        <v>3</v>
      </c>
      <c r="E145" s="4">
        <v>2</v>
      </c>
      <c r="F145" s="4">
        <v>0</v>
      </c>
      <c r="G145" s="4" t="s">
        <v>9</v>
      </c>
      <c r="H145" s="40">
        <f>E145-'апрель 2018'!E144</f>
        <v>0</v>
      </c>
      <c r="I145" s="40">
        <f>F145-'апрель 2018'!F144</f>
        <v>0</v>
      </c>
    </row>
    <row r="146" spans="1:9" ht="15" thickBot="1">
      <c r="A146" s="3">
        <v>1740485</v>
      </c>
      <c r="B146" s="5">
        <v>42363</v>
      </c>
      <c r="C146" s="4">
        <v>127</v>
      </c>
      <c r="D146" s="4">
        <v>1950</v>
      </c>
      <c r="E146" s="4">
        <v>1461</v>
      </c>
      <c r="F146" s="4">
        <v>271</v>
      </c>
      <c r="G146" s="15" t="s">
        <v>9</v>
      </c>
      <c r="H146" s="40">
        <f>E146-'апрель 2018'!E145</f>
        <v>0</v>
      </c>
      <c r="I146" s="40">
        <f>F146-'апрель 2018'!F145</f>
        <v>0</v>
      </c>
    </row>
    <row r="147" spans="1:9" ht="27" thickBot="1">
      <c r="A147" s="3">
        <v>2826458</v>
      </c>
      <c r="B147" s="5">
        <v>43245</v>
      </c>
      <c r="C147" s="4" t="s">
        <v>25</v>
      </c>
      <c r="D147" s="4">
        <v>48</v>
      </c>
      <c r="E147" s="4">
        <v>45</v>
      </c>
      <c r="F147" s="4">
        <v>3</v>
      </c>
      <c r="G147" s="4" t="s">
        <v>9</v>
      </c>
      <c r="H147" s="40">
        <f>E147-'апрель 2018'!E146</f>
        <v>40</v>
      </c>
      <c r="I147" s="40">
        <f>F147-'апрель 2018'!F146</f>
        <v>3</v>
      </c>
    </row>
    <row r="148" spans="1:9" ht="15" thickBot="1">
      <c r="A148" s="3">
        <v>1793478</v>
      </c>
      <c r="B148" s="5">
        <v>43245</v>
      </c>
      <c r="C148" s="4">
        <v>128</v>
      </c>
      <c r="D148" s="4">
        <v>7695</v>
      </c>
      <c r="E148" s="4">
        <v>3375</v>
      </c>
      <c r="F148" s="4">
        <v>3157</v>
      </c>
      <c r="G148" s="4" t="s">
        <v>9</v>
      </c>
      <c r="H148" s="40">
        <f>E148-'апрель 2018'!E147</f>
        <v>0</v>
      </c>
      <c r="I148" s="40">
        <f>F148-'апрель 2018'!F147</f>
        <v>0</v>
      </c>
    </row>
    <row r="149" spans="1:9" ht="15" thickBot="1">
      <c r="A149" s="3">
        <v>1895482</v>
      </c>
      <c r="B149" s="5">
        <v>43245</v>
      </c>
      <c r="C149" s="4">
        <v>129</v>
      </c>
      <c r="D149" s="4">
        <v>3454</v>
      </c>
      <c r="E149" s="4">
        <v>2251</v>
      </c>
      <c r="F149" s="4">
        <v>764</v>
      </c>
      <c r="G149" s="4" t="s">
        <v>9</v>
      </c>
      <c r="H149" s="40">
        <f>E149-'апрель 2018'!E148</f>
        <v>76</v>
      </c>
      <c r="I149" s="40">
        <f>F149-'апрель 2018'!F148</f>
        <v>18</v>
      </c>
    </row>
    <row r="150" spans="1:9" ht="15" thickBot="1">
      <c r="A150" s="3">
        <v>1895484</v>
      </c>
      <c r="B150" s="5">
        <v>43245</v>
      </c>
      <c r="C150" s="4">
        <v>130</v>
      </c>
      <c r="D150" s="4">
        <v>35</v>
      </c>
      <c r="E150" s="4">
        <v>34</v>
      </c>
      <c r="F150" s="4">
        <v>0</v>
      </c>
      <c r="G150" s="4" t="s">
        <v>9</v>
      </c>
      <c r="H150" s="40">
        <f>E150-'апрель 2018'!E149</f>
        <v>3</v>
      </c>
      <c r="I150" s="40">
        <f>F150-'апрель 2018'!F149</f>
        <v>0</v>
      </c>
    </row>
    <row r="151" spans="1:9" ht="15" thickBot="1">
      <c r="A151" s="3">
        <v>1740042</v>
      </c>
      <c r="B151" s="5">
        <v>43245</v>
      </c>
      <c r="C151" s="4">
        <v>131</v>
      </c>
      <c r="D151" s="4">
        <v>3178</v>
      </c>
      <c r="E151" s="4">
        <v>1623</v>
      </c>
      <c r="F151" s="4">
        <v>1130</v>
      </c>
      <c r="G151" s="4" t="s">
        <v>9</v>
      </c>
      <c r="H151" s="40">
        <f>E151-'апрель 2018'!E150</f>
        <v>17</v>
      </c>
      <c r="I151" s="40">
        <f>F151-'апрель 2018'!F150</f>
        <v>48</v>
      </c>
    </row>
    <row r="152" spans="1:9" ht="15" thickBot="1">
      <c r="A152" s="3">
        <v>1886448</v>
      </c>
      <c r="B152" s="5">
        <v>42976</v>
      </c>
      <c r="C152" s="4">
        <v>132</v>
      </c>
      <c r="D152" s="4">
        <v>4551</v>
      </c>
      <c r="E152" s="4">
        <v>2952</v>
      </c>
      <c r="F152" s="4">
        <v>1489</v>
      </c>
      <c r="G152" s="4" t="s">
        <v>9</v>
      </c>
      <c r="H152" s="40">
        <f>E152-'апрель 2018'!E151</f>
        <v>0</v>
      </c>
      <c r="I152" s="40">
        <f>F152-'апрель 2018'!F151</f>
        <v>0</v>
      </c>
    </row>
    <row r="153" spans="1:9" ht="15" thickBot="1">
      <c r="A153" s="3">
        <v>1829521</v>
      </c>
      <c r="B153" s="5">
        <v>43245</v>
      </c>
      <c r="C153" s="4">
        <v>133</v>
      </c>
      <c r="D153" s="4">
        <v>303</v>
      </c>
      <c r="E153" s="4">
        <v>234</v>
      </c>
      <c r="F153" s="4">
        <v>53</v>
      </c>
      <c r="G153" s="4" t="s">
        <v>9</v>
      </c>
      <c r="H153" s="40">
        <f>E153-'апрель 2018'!E152</f>
        <v>1</v>
      </c>
      <c r="I153" s="40">
        <f>F153-'апрель 2018'!F152</f>
        <v>0</v>
      </c>
    </row>
    <row r="154" spans="1:9" ht="15" thickBot="1">
      <c r="A154" s="3">
        <v>1853926</v>
      </c>
      <c r="B154" s="5">
        <v>43245</v>
      </c>
      <c r="C154" s="4">
        <v>134</v>
      </c>
      <c r="D154" s="4">
        <v>50</v>
      </c>
      <c r="E154" s="4">
        <v>37</v>
      </c>
      <c r="F154" s="4">
        <v>12</v>
      </c>
      <c r="G154" s="4" t="s">
        <v>9</v>
      </c>
      <c r="H154" s="40">
        <f>E154-'апрель 2018'!E153</f>
        <v>1</v>
      </c>
      <c r="I154" s="40">
        <f>F154-'апрель 2018'!F153</f>
        <v>0</v>
      </c>
    </row>
    <row r="155" spans="1:9" ht="15" thickBot="1">
      <c r="A155" s="3">
        <v>1897133</v>
      </c>
      <c r="B155" s="5">
        <v>43245</v>
      </c>
      <c r="C155" s="4">
        <v>135</v>
      </c>
      <c r="D155" s="4">
        <v>1304</v>
      </c>
      <c r="E155" s="4">
        <v>861</v>
      </c>
      <c r="F155" s="4">
        <v>321</v>
      </c>
      <c r="G155" s="4" t="s">
        <v>9</v>
      </c>
      <c r="H155" s="40">
        <f>E155-'апрель 2018'!E154</f>
        <v>10</v>
      </c>
      <c r="I155" s="40">
        <f>F155-'апрель 2018'!F154</f>
        <v>14</v>
      </c>
    </row>
    <row r="156" spans="1:9" ht="15" thickBot="1">
      <c r="A156" s="3">
        <v>1844030</v>
      </c>
      <c r="B156" s="5">
        <v>43245</v>
      </c>
      <c r="C156" s="4">
        <v>136</v>
      </c>
      <c r="D156" s="4">
        <v>8415</v>
      </c>
      <c r="E156" s="4">
        <v>5285</v>
      </c>
      <c r="F156" s="4">
        <v>2769</v>
      </c>
      <c r="G156" s="4" t="s">
        <v>9</v>
      </c>
      <c r="H156" s="40">
        <f>E156-'апрель 2018'!E155</f>
        <v>164</v>
      </c>
      <c r="I156" s="40">
        <f>F156-'апрель 2018'!F155</f>
        <v>99</v>
      </c>
    </row>
    <row r="157" spans="1:9" ht="15" thickBot="1">
      <c r="A157" s="3">
        <v>1851816</v>
      </c>
      <c r="B157" s="5">
        <v>43245</v>
      </c>
      <c r="C157" s="4">
        <v>137</v>
      </c>
      <c r="D157" s="4">
        <v>5340</v>
      </c>
      <c r="E157" s="4">
        <v>2472</v>
      </c>
      <c r="F157" s="4">
        <v>2864</v>
      </c>
      <c r="G157" s="4" t="s">
        <v>9</v>
      </c>
      <c r="H157" s="40">
        <f>E157-'апрель 2018'!E156</f>
        <v>2</v>
      </c>
      <c r="I157" s="40">
        <f>F157-'апрель 2018'!F156</f>
        <v>0</v>
      </c>
    </row>
    <row r="158" spans="1:9" ht="15" thickBot="1">
      <c r="A158" s="3">
        <v>1896619</v>
      </c>
      <c r="B158" s="5">
        <v>43245</v>
      </c>
      <c r="C158" s="4">
        <v>138</v>
      </c>
      <c r="D158" s="4">
        <v>2032</v>
      </c>
      <c r="E158" s="4">
        <v>1265</v>
      </c>
      <c r="F158" s="4">
        <v>741</v>
      </c>
      <c r="G158" s="4" t="s">
        <v>9</v>
      </c>
      <c r="H158" s="40">
        <f>E158-'апрель 2018'!E157</f>
        <v>20</v>
      </c>
      <c r="I158" s="40">
        <f>F158-'апрель 2018'!F157</f>
        <v>20</v>
      </c>
    </row>
    <row r="159" spans="1:9" ht="15" thickBot="1">
      <c r="A159" s="3">
        <v>1897179</v>
      </c>
      <c r="B159" s="5">
        <v>43245</v>
      </c>
      <c r="C159" s="4">
        <v>139</v>
      </c>
      <c r="D159" s="4">
        <v>2841</v>
      </c>
      <c r="E159" s="4">
        <v>1774</v>
      </c>
      <c r="F159" s="4">
        <v>738</v>
      </c>
      <c r="G159" s="4" t="s">
        <v>9</v>
      </c>
      <c r="H159" s="40">
        <f>E159-'апрель 2018'!E158</f>
        <v>12</v>
      </c>
      <c r="I159" s="40">
        <f>F159-'апрель 2018'!F158</f>
        <v>0</v>
      </c>
    </row>
    <row r="160" spans="1:9" ht="15" thickBot="1">
      <c r="A160" s="3">
        <v>1739235</v>
      </c>
      <c r="B160" s="5">
        <v>43245</v>
      </c>
      <c r="C160" s="4">
        <v>140</v>
      </c>
      <c r="D160" s="4">
        <v>30499</v>
      </c>
      <c r="E160" s="4">
        <v>13288</v>
      </c>
      <c r="F160" s="4">
        <v>16508</v>
      </c>
      <c r="G160" s="4" t="s">
        <v>9</v>
      </c>
      <c r="H160" s="40">
        <f>E160-'апрель 2018'!E159</f>
        <v>72</v>
      </c>
      <c r="I160" s="40">
        <f>F160-'апрель 2018'!F159</f>
        <v>111</v>
      </c>
    </row>
    <row r="161" spans="1:9" ht="15" thickBot="1">
      <c r="A161" s="3">
        <v>1899119</v>
      </c>
      <c r="B161" s="5">
        <v>43245</v>
      </c>
      <c r="C161" s="4" t="s">
        <v>26</v>
      </c>
      <c r="D161" s="4">
        <v>10643</v>
      </c>
      <c r="E161" s="4">
        <v>6956</v>
      </c>
      <c r="F161" s="4">
        <v>3461</v>
      </c>
      <c r="G161" s="4" t="s">
        <v>9</v>
      </c>
      <c r="H161" s="40">
        <f>E161-'апрель 2018'!E160</f>
        <v>185</v>
      </c>
      <c r="I161" s="40">
        <f>F161-'апрель 2018'!F160</f>
        <v>106</v>
      </c>
    </row>
    <row r="162" spans="1:9" ht="15" thickBot="1">
      <c r="A162" s="3">
        <v>1896362</v>
      </c>
      <c r="B162" s="5">
        <v>43245</v>
      </c>
      <c r="C162" s="4">
        <v>141</v>
      </c>
      <c r="D162" s="4">
        <v>7972</v>
      </c>
      <c r="E162" s="4">
        <v>5190</v>
      </c>
      <c r="F162" s="4">
        <v>2713</v>
      </c>
      <c r="G162" s="4" t="s">
        <v>9</v>
      </c>
      <c r="H162" s="40">
        <f>E162-'апрель 2018'!E161</f>
        <v>0</v>
      </c>
      <c r="I162" s="40">
        <f>F162-'апрель 2018'!F161</f>
        <v>0</v>
      </c>
    </row>
    <row r="163" spans="1:9" ht="15" thickBot="1">
      <c r="A163" s="3">
        <v>1893444</v>
      </c>
      <c r="B163" s="5">
        <v>43245</v>
      </c>
      <c r="C163" s="4">
        <v>142</v>
      </c>
      <c r="D163" s="4">
        <v>12676</v>
      </c>
      <c r="E163" s="4">
        <v>7882</v>
      </c>
      <c r="F163" s="4">
        <v>3772</v>
      </c>
      <c r="G163" s="4" t="s">
        <v>9</v>
      </c>
      <c r="H163" s="40">
        <f>E163-'апрель 2018'!E162</f>
        <v>272</v>
      </c>
      <c r="I163" s="40">
        <f>F163-'апрель 2018'!F162</f>
        <v>162</v>
      </c>
    </row>
    <row r="164" spans="1:9" ht="15" thickBot="1">
      <c r="A164" s="3">
        <v>1900250</v>
      </c>
      <c r="B164" s="5">
        <v>43245</v>
      </c>
      <c r="C164" s="4">
        <v>143</v>
      </c>
      <c r="D164" s="4">
        <v>3887</v>
      </c>
      <c r="E164" s="4">
        <v>1909</v>
      </c>
      <c r="F164" s="4">
        <v>1251</v>
      </c>
      <c r="G164" s="4" t="s">
        <v>9</v>
      </c>
      <c r="H164" s="40">
        <f>E164-'апрель 2018'!E163</f>
        <v>0</v>
      </c>
      <c r="I164" s="40">
        <f>F164-'апрель 2018'!F163</f>
        <v>0</v>
      </c>
    </row>
    <row r="165" spans="1:9" ht="15" thickBot="1">
      <c r="A165" s="3">
        <v>1770770</v>
      </c>
      <c r="B165" s="5">
        <v>43245</v>
      </c>
      <c r="C165" s="4">
        <v>144</v>
      </c>
      <c r="D165" s="4">
        <v>1038</v>
      </c>
      <c r="E165" s="4">
        <v>681</v>
      </c>
      <c r="F165" s="4">
        <v>357</v>
      </c>
      <c r="G165" s="4" t="s">
        <v>9</v>
      </c>
      <c r="H165" s="40">
        <f>E165-'апрель 2018'!E164</f>
        <v>0</v>
      </c>
      <c r="I165" s="40">
        <f>F165-'апрель 2018'!F164</f>
        <v>0</v>
      </c>
    </row>
    <row r="166" spans="1:9" ht="15" thickBot="1">
      <c r="A166" s="3">
        <v>1740112</v>
      </c>
      <c r="B166" s="5">
        <v>43245</v>
      </c>
      <c r="C166" s="4">
        <v>145</v>
      </c>
      <c r="D166" s="4">
        <v>3809</v>
      </c>
      <c r="E166" s="4">
        <v>2627</v>
      </c>
      <c r="F166" s="4">
        <v>804</v>
      </c>
      <c r="G166" s="4" t="s">
        <v>9</v>
      </c>
      <c r="H166" s="40">
        <f>E166-'апрель 2018'!E165</f>
        <v>69</v>
      </c>
      <c r="I166" s="40">
        <f>F166-'апрель 2018'!F165</f>
        <v>29</v>
      </c>
    </row>
    <row r="167" spans="1:9" ht="15" thickBot="1">
      <c r="A167" s="3">
        <v>1899173</v>
      </c>
      <c r="B167" s="5">
        <v>43245</v>
      </c>
      <c r="C167" s="4">
        <v>146</v>
      </c>
      <c r="D167" s="4">
        <v>8019</v>
      </c>
      <c r="E167" s="4">
        <v>4788</v>
      </c>
      <c r="F167" s="4">
        <v>2019</v>
      </c>
      <c r="G167" s="4" t="s">
        <v>9</v>
      </c>
      <c r="H167" s="40">
        <f>E167-'апрель 2018'!E166</f>
        <v>81</v>
      </c>
      <c r="I167" s="40">
        <f>F167-'апрель 2018'!F166</f>
        <v>34</v>
      </c>
    </row>
    <row r="168" spans="1:9" ht="15" thickBot="1">
      <c r="A168" s="3">
        <v>1898859</v>
      </c>
      <c r="B168" s="5">
        <v>43245</v>
      </c>
      <c r="C168" s="4" t="s">
        <v>27</v>
      </c>
      <c r="D168" s="4">
        <v>11621</v>
      </c>
      <c r="E168" s="4">
        <v>7812</v>
      </c>
      <c r="F168" s="4">
        <v>3476</v>
      </c>
      <c r="G168" s="4" t="s">
        <v>9</v>
      </c>
      <c r="H168" s="40">
        <f>E168-'апрель 2018'!E167</f>
        <v>54</v>
      </c>
      <c r="I168" s="40">
        <f>F168-'апрель 2018'!F167</f>
        <v>44</v>
      </c>
    </row>
    <row r="169" spans="1:9" ht="27" thickBot="1">
      <c r="A169" s="3">
        <v>1852606</v>
      </c>
      <c r="B169" s="5">
        <v>43245</v>
      </c>
      <c r="C169" s="4" t="s">
        <v>28</v>
      </c>
      <c r="D169" s="4">
        <v>19903</v>
      </c>
      <c r="E169" s="4">
        <v>13118</v>
      </c>
      <c r="F169" s="4">
        <v>6775</v>
      </c>
      <c r="G169" s="4" t="s">
        <v>9</v>
      </c>
      <c r="H169" s="40">
        <f>E169-'апрель 2018'!E168</f>
        <v>254</v>
      </c>
      <c r="I169" s="40">
        <f>F169-'апрель 2018'!F168</f>
        <v>113</v>
      </c>
    </row>
    <row r="170" spans="1:9" ht="15" thickBot="1">
      <c r="A170" s="3">
        <v>1844503</v>
      </c>
      <c r="B170" s="5">
        <v>43245</v>
      </c>
      <c r="C170" s="4">
        <v>148</v>
      </c>
      <c r="D170" s="4">
        <v>7978</v>
      </c>
      <c r="E170" s="4">
        <v>6233</v>
      </c>
      <c r="F170" s="4">
        <v>1728</v>
      </c>
      <c r="G170" s="4" t="s">
        <v>9</v>
      </c>
      <c r="H170" s="40">
        <f>E170-'апрель 2018'!E169</f>
        <v>10</v>
      </c>
      <c r="I170" s="40">
        <f>F170-'апрель 2018'!F169</f>
        <v>7</v>
      </c>
    </row>
    <row r="171" spans="1:9" ht="15" thickBot="1">
      <c r="A171" s="3">
        <v>1894449</v>
      </c>
      <c r="B171" s="5">
        <v>43245</v>
      </c>
      <c r="C171" s="4">
        <v>149</v>
      </c>
      <c r="D171" s="4">
        <v>1014</v>
      </c>
      <c r="E171" s="4">
        <v>719</v>
      </c>
      <c r="F171" s="4">
        <v>231</v>
      </c>
      <c r="G171" s="4" t="s">
        <v>9</v>
      </c>
      <c r="H171" s="40">
        <f>E171-'апрель 2018'!E170</f>
        <v>0</v>
      </c>
      <c r="I171" s="40">
        <f>F171-'апрель 2018'!F170</f>
        <v>0</v>
      </c>
    </row>
    <row r="172" spans="1:9" ht="15" thickBot="1">
      <c r="A172" s="3">
        <v>1897134</v>
      </c>
      <c r="B172" s="5">
        <v>43245</v>
      </c>
      <c r="C172" s="4">
        <v>150</v>
      </c>
      <c r="D172" s="4">
        <v>4163</v>
      </c>
      <c r="E172" s="4">
        <v>3114</v>
      </c>
      <c r="F172" s="4">
        <v>960</v>
      </c>
      <c r="G172" s="4" t="s">
        <v>9</v>
      </c>
      <c r="H172" s="40">
        <f>E172-'апрель 2018'!E171</f>
        <v>0</v>
      </c>
      <c r="I172" s="40">
        <f>F172-'апрель 2018'!F171</f>
        <v>0</v>
      </c>
    </row>
    <row r="173" spans="1:9" ht="15" thickBot="1">
      <c r="A173" s="3">
        <v>1899097</v>
      </c>
      <c r="B173" s="5">
        <v>43245</v>
      </c>
      <c r="C173" s="4">
        <v>151</v>
      </c>
      <c r="D173" s="4">
        <v>3759</v>
      </c>
      <c r="E173" s="4">
        <v>2444</v>
      </c>
      <c r="F173" s="4">
        <v>987</v>
      </c>
      <c r="G173" s="4" t="s">
        <v>9</v>
      </c>
      <c r="H173" s="40">
        <f>E173-'апрель 2018'!E172</f>
        <v>33</v>
      </c>
      <c r="I173" s="40">
        <f>F173-'апрель 2018'!F172</f>
        <v>11</v>
      </c>
    </row>
    <row r="174" spans="1:9" ht="15" thickBot="1">
      <c r="A174" s="3">
        <v>1853571</v>
      </c>
      <c r="B174" s="5">
        <v>43245</v>
      </c>
      <c r="C174" s="4">
        <v>152</v>
      </c>
      <c r="D174" s="4">
        <v>20902</v>
      </c>
      <c r="E174" s="4">
        <v>13772</v>
      </c>
      <c r="F174" s="4">
        <v>4881</v>
      </c>
      <c r="G174" s="4" t="s">
        <v>9</v>
      </c>
      <c r="H174" s="40">
        <f>E174-'апрель 2018'!E173</f>
        <v>295</v>
      </c>
      <c r="I174" s="40">
        <f>F174-'апрель 2018'!F173</f>
        <v>102</v>
      </c>
    </row>
    <row r="175" spans="1:9" ht="15" thickBot="1">
      <c r="A175" s="3">
        <v>1741005</v>
      </c>
      <c r="B175" s="5">
        <v>43245</v>
      </c>
      <c r="C175" s="4">
        <v>153</v>
      </c>
      <c r="D175" s="4">
        <v>50218</v>
      </c>
      <c r="E175" s="4">
        <v>27057</v>
      </c>
      <c r="F175" s="4">
        <v>16276</v>
      </c>
      <c r="G175" s="4" t="s">
        <v>9</v>
      </c>
      <c r="H175" s="40">
        <f>E175-'апрель 2018'!E174</f>
        <v>128</v>
      </c>
      <c r="I175" s="40">
        <f>F175-'апрель 2018'!F174</f>
        <v>49</v>
      </c>
    </row>
    <row r="176" spans="1:9" ht="15" thickBot="1">
      <c r="A176" s="3">
        <v>1897507</v>
      </c>
      <c r="B176" s="5">
        <v>43245</v>
      </c>
      <c r="C176" s="4">
        <v>154</v>
      </c>
      <c r="D176" s="4">
        <v>9577</v>
      </c>
      <c r="E176" s="4">
        <v>6395</v>
      </c>
      <c r="F176" s="4">
        <v>3179</v>
      </c>
      <c r="G176" s="4" t="s">
        <v>9</v>
      </c>
      <c r="H176" s="40">
        <f>E176-'апрель 2018'!E175</f>
        <v>1</v>
      </c>
      <c r="I176" s="40">
        <f>F176-'апрель 2018'!F175</f>
        <v>0</v>
      </c>
    </row>
    <row r="177" spans="1:9" ht="15" thickBot="1">
      <c r="A177" s="6">
        <v>1892309</v>
      </c>
      <c r="B177" s="7">
        <v>43245</v>
      </c>
      <c r="C177" s="8">
        <v>155</v>
      </c>
      <c r="D177" s="8">
        <v>2860</v>
      </c>
      <c r="E177" s="8">
        <v>2257</v>
      </c>
      <c r="F177" s="8">
        <v>545</v>
      </c>
      <c r="G177" s="8" t="s">
        <v>9</v>
      </c>
      <c r="H177" s="40">
        <f>E177-'апрель 2018'!E176</f>
        <v>12</v>
      </c>
      <c r="I177" s="40">
        <f>F177-'апрель 2018'!F176</f>
        <v>0</v>
      </c>
    </row>
    <row r="178" spans="1:9" ht="15" thickBot="1">
      <c r="A178" s="3">
        <v>1899011</v>
      </c>
      <c r="B178" s="5">
        <v>43245</v>
      </c>
      <c r="C178" s="4">
        <v>156</v>
      </c>
      <c r="D178" s="4">
        <v>16469</v>
      </c>
      <c r="E178" s="4">
        <v>11568</v>
      </c>
      <c r="F178" s="4">
        <v>4355</v>
      </c>
      <c r="G178" s="4" t="s">
        <v>9</v>
      </c>
      <c r="H178" s="40">
        <f>E178-'апрель 2018'!E177</f>
        <v>219</v>
      </c>
      <c r="I178" s="40">
        <f>F178-'апрель 2018'!F177</f>
        <v>75</v>
      </c>
    </row>
    <row r="179" spans="1:9" ht="15" thickBot="1">
      <c r="A179" s="3">
        <v>1898974</v>
      </c>
      <c r="B179" s="5">
        <v>43245</v>
      </c>
      <c r="C179" s="4">
        <v>157</v>
      </c>
      <c r="D179" s="4">
        <v>8451</v>
      </c>
      <c r="E179" s="4">
        <v>3120</v>
      </c>
      <c r="F179" s="4">
        <v>2356</v>
      </c>
      <c r="G179" s="4" t="s">
        <v>9</v>
      </c>
      <c r="H179" s="40">
        <f>E179-'апрель 2018'!E178</f>
        <v>71</v>
      </c>
      <c r="I179" s="40">
        <f>F179-'апрель 2018'!F178</f>
        <v>61</v>
      </c>
    </row>
    <row r="180" spans="1:9" ht="15" thickBot="1">
      <c r="A180" s="3">
        <v>1899285</v>
      </c>
      <c r="B180" s="5">
        <v>43245</v>
      </c>
      <c r="C180" s="4">
        <v>158</v>
      </c>
      <c r="D180" s="4">
        <v>6070</v>
      </c>
      <c r="E180" s="4">
        <v>4435</v>
      </c>
      <c r="F180" s="4">
        <v>1552</v>
      </c>
      <c r="G180" s="4" t="s">
        <v>9</v>
      </c>
      <c r="H180" s="40">
        <f>E180-'апрель 2018'!E179</f>
        <v>39</v>
      </c>
      <c r="I180" s="40">
        <f>F180-'апрель 2018'!F179</f>
        <v>6</v>
      </c>
    </row>
    <row r="181" spans="1:9" ht="15" thickBot="1">
      <c r="A181" s="3">
        <v>1898973</v>
      </c>
      <c r="B181" s="5">
        <v>43245</v>
      </c>
      <c r="C181" s="4">
        <v>159</v>
      </c>
      <c r="D181" s="4">
        <v>9998</v>
      </c>
      <c r="E181" s="4">
        <v>6998</v>
      </c>
      <c r="F181" s="4">
        <v>2030</v>
      </c>
      <c r="G181" s="4" t="s">
        <v>9</v>
      </c>
      <c r="H181" s="40">
        <f>E181-'апрель 2018'!E180</f>
        <v>112</v>
      </c>
      <c r="I181" s="40">
        <f>F181-'апрель 2018'!F180</f>
        <v>41</v>
      </c>
    </row>
    <row r="182" spans="1:9" ht="15" thickBot="1">
      <c r="A182" s="3">
        <v>1851675</v>
      </c>
      <c r="B182" s="5">
        <v>43245</v>
      </c>
      <c r="C182" s="4">
        <v>160</v>
      </c>
      <c r="D182" s="4">
        <v>42149</v>
      </c>
      <c r="E182" s="4">
        <v>27321</v>
      </c>
      <c r="F182" s="4">
        <v>13550</v>
      </c>
      <c r="G182" s="4" t="s">
        <v>9</v>
      </c>
      <c r="H182" s="40">
        <f>E182-'апрель 2018'!E181</f>
        <v>406</v>
      </c>
      <c r="I182" s="40">
        <f>F182-'апрель 2018'!F181</f>
        <v>166</v>
      </c>
    </row>
    <row r="183" spans="1:9" ht="15" thickBot="1">
      <c r="A183" s="3">
        <v>1899396</v>
      </c>
      <c r="B183" s="5">
        <v>43245</v>
      </c>
      <c r="C183" s="4">
        <v>161</v>
      </c>
      <c r="D183" s="4">
        <v>20405</v>
      </c>
      <c r="E183" s="4">
        <v>12471</v>
      </c>
      <c r="F183" s="4">
        <v>7262</v>
      </c>
      <c r="G183" s="4" t="s">
        <v>9</v>
      </c>
      <c r="H183" s="40">
        <f>E183-'апрель 2018'!E182</f>
        <v>242</v>
      </c>
      <c r="I183" s="40">
        <f>F183-'апрель 2018'!F182</f>
        <v>164</v>
      </c>
    </row>
    <row r="184" spans="1:9" ht="15" thickBot="1">
      <c r="A184" s="3">
        <v>1892485</v>
      </c>
      <c r="B184" s="5">
        <v>43245</v>
      </c>
      <c r="C184" s="4">
        <v>162</v>
      </c>
      <c r="D184" s="4">
        <v>4</v>
      </c>
      <c r="E184" s="4">
        <v>2</v>
      </c>
      <c r="F184" s="4">
        <v>0</v>
      </c>
      <c r="G184" s="4" t="s">
        <v>9</v>
      </c>
      <c r="H184" s="40">
        <f>E184-'апрель 2018'!E183</f>
        <v>0</v>
      </c>
      <c r="I184" s="40">
        <f>F184-'апрель 2018'!F183</f>
        <v>0</v>
      </c>
    </row>
    <row r="185" spans="1:9" ht="15" thickBot="1">
      <c r="A185" s="3">
        <v>1844150</v>
      </c>
      <c r="B185" s="5">
        <v>43245</v>
      </c>
      <c r="C185" s="4">
        <v>163</v>
      </c>
      <c r="D185" s="4">
        <v>7592</v>
      </c>
      <c r="E185" s="4">
        <v>4602</v>
      </c>
      <c r="F185" s="4">
        <v>2978</v>
      </c>
      <c r="G185" s="4" t="s">
        <v>9</v>
      </c>
      <c r="H185" s="40">
        <f>E185-'апрель 2018'!E184</f>
        <v>111</v>
      </c>
      <c r="I185" s="40">
        <f>F185-'апрель 2018'!F184</f>
        <v>81</v>
      </c>
    </row>
    <row r="186" spans="1:9" ht="15" thickBot="1">
      <c r="A186" s="3">
        <v>1847550</v>
      </c>
      <c r="B186" s="5">
        <v>43245</v>
      </c>
      <c r="C186" s="4">
        <v>164</v>
      </c>
      <c r="D186" s="4">
        <v>9121</v>
      </c>
      <c r="E186" s="4">
        <v>5246</v>
      </c>
      <c r="F186" s="4">
        <v>3607</v>
      </c>
      <c r="G186" s="4" t="s">
        <v>9</v>
      </c>
      <c r="H186" s="40">
        <f>E186-'апрель 2018'!E185</f>
        <v>175</v>
      </c>
      <c r="I186" s="40">
        <f>F186-'апрель 2018'!F185</f>
        <v>194</v>
      </c>
    </row>
    <row r="187" spans="1:9" ht="15" thickBot="1">
      <c r="A187" s="3">
        <v>1895259</v>
      </c>
      <c r="B187" s="5">
        <v>43245</v>
      </c>
      <c r="C187" s="4">
        <v>165</v>
      </c>
      <c r="D187" s="4">
        <v>7019</v>
      </c>
      <c r="E187" s="4">
        <v>4029</v>
      </c>
      <c r="F187" s="4">
        <v>2970</v>
      </c>
      <c r="G187" s="4" t="s">
        <v>9</v>
      </c>
      <c r="H187" s="40">
        <f>E187-'апрель 2018'!E186</f>
        <v>108</v>
      </c>
      <c r="I187" s="40">
        <f>F187-'апрель 2018'!F186</f>
        <v>68</v>
      </c>
    </row>
    <row r="188" spans="1:9" ht="15" thickBot="1">
      <c r="A188" s="3">
        <v>1895492</v>
      </c>
      <c r="B188" s="5">
        <v>43245</v>
      </c>
      <c r="C188" s="4">
        <v>166</v>
      </c>
      <c r="D188" s="4">
        <v>3481</v>
      </c>
      <c r="E188" s="4">
        <v>2403</v>
      </c>
      <c r="F188" s="4">
        <v>969</v>
      </c>
      <c r="G188" s="4" t="s">
        <v>9</v>
      </c>
      <c r="H188" s="40">
        <f>E188-'апрель 2018'!E187</f>
        <v>4</v>
      </c>
      <c r="I188" s="40">
        <f>F188-'апрель 2018'!F187</f>
        <v>0</v>
      </c>
    </row>
    <row r="189" spans="1:9" ht="15" thickBot="1">
      <c r="A189" s="3">
        <v>1899219</v>
      </c>
      <c r="B189" s="5">
        <v>43245</v>
      </c>
      <c r="C189" s="4" t="s">
        <v>29</v>
      </c>
      <c r="D189" s="4">
        <v>5083</v>
      </c>
      <c r="E189" s="4">
        <v>2855</v>
      </c>
      <c r="F189" s="4">
        <v>1848</v>
      </c>
      <c r="G189" s="4" t="s">
        <v>9</v>
      </c>
      <c r="H189" s="40">
        <f>E189-'апрель 2018'!E188</f>
        <v>6</v>
      </c>
      <c r="I189" s="40">
        <f>F189-'апрель 2018'!F188</f>
        <v>5</v>
      </c>
    </row>
    <row r="190" spans="1:9" ht="15" thickBot="1">
      <c r="A190" s="3">
        <v>1706423</v>
      </c>
      <c r="B190" s="5">
        <v>43245</v>
      </c>
      <c r="C190" s="4">
        <v>167</v>
      </c>
      <c r="D190" s="4">
        <v>4440</v>
      </c>
      <c r="E190" s="4">
        <v>3303</v>
      </c>
      <c r="F190" s="4">
        <v>1085</v>
      </c>
      <c r="G190" s="4" t="s">
        <v>9</v>
      </c>
      <c r="H190" s="40">
        <f>E190-'апрель 2018'!E189</f>
        <v>69</v>
      </c>
      <c r="I190" s="40">
        <f>F190-'апрель 2018'!F189</f>
        <v>26</v>
      </c>
    </row>
    <row r="191" spans="1:9" ht="15" thickBot="1">
      <c r="A191" s="3">
        <v>1897839</v>
      </c>
      <c r="B191" s="5">
        <v>43245</v>
      </c>
      <c r="C191" s="4">
        <v>168</v>
      </c>
      <c r="D191" s="4">
        <v>5033</v>
      </c>
      <c r="E191" s="4">
        <v>3151</v>
      </c>
      <c r="F191" s="4">
        <v>1073</v>
      </c>
      <c r="G191" s="4" t="s">
        <v>9</v>
      </c>
      <c r="H191" s="40">
        <f>E191-'апрель 2018'!E190</f>
        <v>4</v>
      </c>
      <c r="I191" s="40">
        <f>F191-'апрель 2018'!F190</f>
        <v>0</v>
      </c>
    </row>
    <row r="192" spans="1:9" ht="15" thickBot="1">
      <c r="A192" s="3">
        <v>1897681</v>
      </c>
      <c r="B192" s="5">
        <v>43245</v>
      </c>
      <c r="C192" s="4">
        <v>169</v>
      </c>
      <c r="D192" s="4">
        <v>2299</v>
      </c>
      <c r="E192" s="4">
        <v>1254</v>
      </c>
      <c r="F192" s="4">
        <v>936</v>
      </c>
      <c r="G192" s="4" t="s">
        <v>9</v>
      </c>
      <c r="H192" s="40">
        <f>E192-'апрель 2018'!E191</f>
        <v>3</v>
      </c>
      <c r="I192" s="40">
        <f>F192-'апрель 2018'!F191</f>
        <v>0</v>
      </c>
    </row>
    <row r="193" spans="1:9" ht="15" thickBot="1">
      <c r="A193" s="3">
        <v>1771061</v>
      </c>
      <c r="B193" s="5">
        <v>43245</v>
      </c>
      <c r="C193" s="4">
        <v>170</v>
      </c>
      <c r="D193" s="4">
        <v>6391</v>
      </c>
      <c r="E193" s="4">
        <v>3723</v>
      </c>
      <c r="F193" s="4">
        <v>1067</v>
      </c>
      <c r="G193" s="4" t="s">
        <v>9</v>
      </c>
      <c r="H193" s="40">
        <f>E193-'апрель 2018'!E192</f>
        <v>1</v>
      </c>
      <c r="I193" s="40">
        <f>F193-'апрель 2018'!F192</f>
        <v>0</v>
      </c>
    </row>
    <row r="194" spans="1:9" ht="15" thickBot="1">
      <c r="A194" s="3">
        <v>1896588</v>
      </c>
      <c r="B194" s="5">
        <v>43245</v>
      </c>
      <c r="C194" s="4">
        <v>171</v>
      </c>
      <c r="D194" s="4">
        <v>4099</v>
      </c>
      <c r="E194" s="4">
        <v>2556</v>
      </c>
      <c r="F194" s="4">
        <v>1449</v>
      </c>
      <c r="G194" s="4" t="s">
        <v>9</v>
      </c>
      <c r="H194" s="40">
        <f>E194-'апрель 2018'!E193</f>
        <v>66</v>
      </c>
      <c r="I194" s="40">
        <f>F194-'апрель 2018'!F193</f>
        <v>55</v>
      </c>
    </row>
    <row r="195" spans="1:9" ht="15" thickBot="1">
      <c r="A195" s="3">
        <v>1896729</v>
      </c>
      <c r="B195" s="5">
        <v>43245</v>
      </c>
      <c r="C195" s="4">
        <v>172</v>
      </c>
      <c r="D195" s="4">
        <v>11834</v>
      </c>
      <c r="E195" s="4">
        <v>7618</v>
      </c>
      <c r="F195" s="4">
        <v>4011</v>
      </c>
      <c r="G195" s="4" t="s">
        <v>9</v>
      </c>
      <c r="H195" s="40">
        <f>E195-'апрель 2018'!E194</f>
        <v>131</v>
      </c>
      <c r="I195" s="40">
        <f>F195-'апрель 2018'!F194</f>
        <v>67</v>
      </c>
    </row>
    <row r="196" spans="1:9" ht="15" thickBot="1">
      <c r="A196" s="3">
        <v>1826974</v>
      </c>
      <c r="B196" s="5">
        <v>43245</v>
      </c>
      <c r="C196" s="4">
        <v>173</v>
      </c>
      <c r="D196" s="4">
        <v>4740</v>
      </c>
      <c r="E196" s="4">
        <v>3080</v>
      </c>
      <c r="F196" s="4">
        <v>1086</v>
      </c>
      <c r="G196" s="4" t="s">
        <v>9</v>
      </c>
      <c r="H196" s="40">
        <f>E196-'апрель 2018'!E195</f>
        <v>65</v>
      </c>
      <c r="I196" s="40">
        <f>F196-'апрель 2018'!F195</f>
        <v>46</v>
      </c>
    </row>
    <row r="197" spans="1:9" ht="15" thickBot="1">
      <c r="A197" s="3">
        <v>1887627</v>
      </c>
      <c r="B197" s="5">
        <v>43245</v>
      </c>
      <c r="C197" s="4">
        <v>174</v>
      </c>
      <c r="D197" s="4">
        <v>18979</v>
      </c>
      <c r="E197" s="4">
        <v>12068</v>
      </c>
      <c r="F197" s="4">
        <v>6215</v>
      </c>
      <c r="G197" s="4" t="s">
        <v>9</v>
      </c>
      <c r="H197" s="40">
        <f>E197-'апрель 2018'!E196</f>
        <v>253</v>
      </c>
      <c r="I197" s="40">
        <f>F197-'апрель 2018'!F196</f>
        <v>134</v>
      </c>
    </row>
    <row r="198" spans="1:9" ht="15" thickBot="1">
      <c r="A198" s="3">
        <v>1853779</v>
      </c>
      <c r="B198" s="5">
        <v>43245</v>
      </c>
      <c r="C198" s="4">
        <v>175</v>
      </c>
      <c r="D198" s="4">
        <v>10130</v>
      </c>
      <c r="E198" s="4">
        <v>5925</v>
      </c>
      <c r="F198" s="4">
        <v>1798</v>
      </c>
      <c r="G198" s="4" t="s">
        <v>9</v>
      </c>
      <c r="H198" s="40">
        <f>E198-'апрель 2018'!E197</f>
        <v>62</v>
      </c>
      <c r="I198" s="40">
        <f>F198-'апрель 2018'!F197</f>
        <v>19</v>
      </c>
    </row>
    <row r="199" spans="1:9" ht="15" thickBot="1">
      <c r="A199" s="3">
        <v>1893362</v>
      </c>
      <c r="B199" s="5">
        <v>43245</v>
      </c>
      <c r="C199" s="4" t="s">
        <v>30</v>
      </c>
      <c r="D199" s="4">
        <v>24217</v>
      </c>
      <c r="E199" s="4">
        <v>15368</v>
      </c>
      <c r="F199" s="4">
        <v>7946</v>
      </c>
      <c r="G199" s="4" t="s">
        <v>9</v>
      </c>
      <c r="H199" s="40">
        <f>E199-'апрель 2018'!E198</f>
        <v>146</v>
      </c>
      <c r="I199" s="40">
        <f>F199-'апрель 2018'!F198</f>
        <v>107</v>
      </c>
    </row>
    <row r="200" spans="1:9" ht="15" thickBot="1">
      <c r="A200" s="3">
        <v>1852677</v>
      </c>
      <c r="B200" s="5">
        <v>43245</v>
      </c>
      <c r="C200" s="4">
        <v>176</v>
      </c>
      <c r="D200" s="4">
        <v>8894</v>
      </c>
      <c r="E200" s="4">
        <v>5900</v>
      </c>
      <c r="F200" s="4">
        <v>2925</v>
      </c>
      <c r="G200" s="4" t="s">
        <v>9</v>
      </c>
      <c r="H200" s="40">
        <f>E200-'апрель 2018'!E199</f>
        <v>256</v>
      </c>
      <c r="I200" s="40">
        <f>F200-'апрель 2018'!F199</f>
        <v>167</v>
      </c>
    </row>
    <row r="201" spans="1:9" ht="15" thickBot="1">
      <c r="A201" s="3">
        <v>1897108</v>
      </c>
      <c r="B201" s="5">
        <v>43245</v>
      </c>
      <c r="C201" s="4">
        <v>177</v>
      </c>
      <c r="D201" s="4">
        <v>46407</v>
      </c>
      <c r="E201" s="4">
        <v>30016</v>
      </c>
      <c r="F201" s="4">
        <v>16123</v>
      </c>
      <c r="G201" s="4" t="s">
        <v>9</v>
      </c>
      <c r="H201" s="40">
        <f>E201-'апрель 2018'!E200</f>
        <v>191</v>
      </c>
      <c r="I201" s="40">
        <f>F201-'апрель 2018'!F200</f>
        <v>98</v>
      </c>
    </row>
    <row r="202" spans="1:9" ht="15" thickBot="1">
      <c r="A202" s="3">
        <v>2824353</v>
      </c>
      <c r="B202" s="5">
        <v>43245</v>
      </c>
      <c r="C202" s="4">
        <v>178</v>
      </c>
      <c r="D202" s="4">
        <v>246</v>
      </c>
      <c r="E202" s="4">
        <v>7</v>
      </c>
      <c r="F202" s="4">
        <v>0</v>
      </c>
      <c r="G202" s="4" t="s">
        <v>9</v>
      </c>
      <c r="H202" s="40">
        <f>E202-'апрель 2018'!E201</f>
        <v>2</v>
      </c>
      <c r="I202" s="40">
        <f>F202-'апрель 2018'!F201</f>
        <v>0</v>
      </c>
    </row>
    <row r="203" spans="1:9" ht="15" thickBot="1">
      <c r="A203" s="3">
        <v>1894742</v>
      </c>
      <c r="B203" s="5">
        <v>43245</v>
      </c>
      <c r="C203" s="4">
        <v>179</v>
      </c>
      <c r="D203" s="4">
        <v>1500</v>
      </c>
      <c r="E203" s="4">
        <v>975</v>
      </c>
      <c r="F203" s="4">
        <v>525</v>
      </c>
      <c r="G203" s="4" t="s">
        <v>9</v>
      </c>
      <c r="H203" s="40">
        <f>E203-'апрель 2018'!E202</f>
        <v>42</v>
      </c>
      <c r="I203" s="40">
        <f>F203-'апрель 2018'!F202</f>
        <v>61</v>
      </c>
    </row>
    <row r="204" spans="1:9" ht="15" thickBot="1">
      <c r="A204" s="3">
        <v>1831785</v>
      </c>
      <c r="B204" s="5">
        <v>43245</v>
      </c>
      <c r="C204" s="4">
        <v>180</v>
      </c>
      <c r="D204" s="4">
        <v>2885</v>
      </c>
      <c r="E204" s="4">
        <v>1905</v>
      </c>
      <c r="F204" s="4">
        <v>797</v>
      </c>
      <c r="G204" s="4" t="s">
        <v>9</v>
      </c>
      <c r="H204" s="40">
        <f>E204-'апрель 2018'!E203</f>
        <v>9</v>
      </c>
      <c r="I204" s="40">
        <f>F204-'апрель 2018'!F203</f>
        <v>3</v>
      </c>
    </row>
    <row r="205" spans="1:9" ht="15" thickBot="1">
      <c r="A205" s="3">
        <v>1897779</v>
      </c>
      <c r="B205" s="5">
        <v>43245</v>
      </c>
      <c r="C205" s="4">
        <v>181</v>
      </c>
      <c r="D205" s="4">
        <v>10557</v>
      </c>
      <c r="E205" s="4">
        <v>5785</v>
      </c>
      <c r="F205" s="4">
        <v>3271</v>
      </c>
      <c r="G205" s="4" t="s">
        <v>9</v>
      </c>
      <c r="H205" s="40">
        <f>E205-'апрель 2018'!E204</f>
        <v>186</v>
      </c>
      <c r="I205" s="40">
        <f>F205-'апрель 2018'!F204</f>
        <v>106</v>
      </c>
    </row>
    <row r="206" spans="1:9" ht="15" thickBot="1">
      <c r="A206" s="3">
        <v>1897632</v>
      </c>
      <c r="B206" s="5">
        <v>43235</v>
      </c>
      <c r="C206" s="4">
        <v>182</v>
      </c>
      <c r="D206" s="4">
        <v>10256</v>
      </c>
      <c r="E206" s="4">
        <v>4928</v>
      </c>
      <c r="F206" s="4">
        <v>4503</v>
      </c>
      <c r="G206" s="4" t="s">
        <v>9</v>
      </c>
      <c r="H206" s="40">
        <f>E206-'апрель 2018'!E205</f>
        <v>77</v>
      </c>
      <c r="I206" s="40">
        <f>F206-'апрель 2018'!F205</f>
        <v>93</v>
      </c>
    </row>
    <row r="207" spans="1:9" ht="15" thickBot="1">
      <c r="A207" s="3">
        <v>1853681</v>
      </c>
      <c r="B207" s="5">
        <v>43245</v>
      </c>
      <c r="C207" s="4">
        <v>183</v>
      </c>
      <c r="D207" s="4">
        <v>5511</v>
      </c>
      <c r="E207" s="4">
        <v>2858</v>
      </c>
      <c r="F207" s="4">
        <v>1516</v>
      </c>
      <c r="G207" s="4" t="s">
        <v>9</v>
      </c>
      <c r="H207" s="40">
        <f>E207-'апрель 2018'!E206</f>
        <v>94</v>
      </c>
      <c r="I207" s="40">
        <f>F207-'апрель 2018'!F206</f>
        <v>80</v>
      </c>
    </row>
    <row r="208" spans="1:9" ht="15" thickBot="1">
      <c r="A208" s="3">
        <v>1853630</v>
      </c>
      <c r="B208" s="5">
        <v>43245</v>
      </c>
      <c r="C208" s="4">
        <v>184</v>
      </c>
      <c r="D208" s="4">
        <v>3254</v>
      </c>
      <c r="E208" s="4">
        <v>2452</v>
      </c>
      <c r="F208" s="4">
        <v>735</v>
      </c>
      <c r="G208" s="4" t="s">
        <v>9</v>
      </c>
      <c r="H208" s="40">
        <f>E208-'апрель 2018'!E207</f>
        <v>3</v>
      </c>
      <c r="I208" s="40">
        <f>F208-'апрель 2018'!F207</f>
        <v>0</v>
      </c>
    </row>
    <row r="209" spans="1:9" ht="15" thickBot="1">
      <c r="A209" s="3">
        <v>1893327</v>
      </c>
      <c r="B209" s="5">
        <v>43245</v>
      </c>
      <c r="C209" s="4">
        <v>185</v>
      </c>
      <c r="D209" s="4">
        <v>2</v>
      </c>
      <c r="E209" s="4">
        <v>0</v>
      </c>
      <c r="F209" s="4">
        <v>1</v>
      </c>
      <c r="G209" s="4" t="s">
        <v>9</v>
      </c>
      <c r="H209" s="40">
        <f>E209-'апрель 2018'!E208</f>
        <v>0</v>
      </c>
      <c r="I209" s="40">
        <f>F209-'апрель 2018'!F208</f>
        <v>0</v>
      </c>
    </row>
    <row r="210" spans="1:9" ht="15" thickBot="1">
      <c r="A210" s="3">
        <v>1899423</v>
      </c>
      <c r="B210" s="5">
        <v>43245</v>
      </c>
      <c r="C210" s="4">
        <v>186</v>
      </c>
      <c r="D210" s="4">
        <v>2277</v>
      </c>
      <c r="E210" s="4">
        <v>1401</v>
      </c>
      <c r="F210" s="4">
        <v>688</v>
      </c>
      <c r="G210" s="4" t="s">
        <v>9</v>
      </c>
      <c r="H210" s="40">
        <f>E210-'апрель 2018'!E209</f>
        <v>126</v>
      </c>
      <c r="I210" s="40">
        <f>F210-'апрель 2018'!F209</f>
        <v>55</v>
      </c>
    </row>
    <row r="211" spans="1:9" ht="15" thickBot="1">
      <c r="A211" s="3">
        <v>1899629</v>
      </c>
      <c r="B211" s="5">
        <v>43245</v>
      </c>
      <c r="C211" s="4">
        <v>187</v>
      </c>
      <c r="D211" s="4">
        <v>4110</v>
      </c>
      <c r="E211" s="4">
        <v>2599</v>
      </c>
      <c r="F211" s="4">
        <v>1050</v>
      </c>
      <c r="G211" s="4" t="s">
        <v>9</v>
      </c>
      <c r="H211" s="40">
        <f>E211-'апрель 2018'!E210</f>
        <v>23</v>
      </c>
      <c r="I211" s="40">
        <f>F211-'апрель 2018'!F210</f>
        <v>13</v>
      </c>
    </row>
    <row r="212" spans="1:9" ht="15" thickBot="1">
      <c r="A212" s="3">
        <v>1899972</v>
      </c>
      <c r="B212" s="5">
        <v>43245</v>
      </c>
      <c r="C212" s="4">
        <v>188</v>
      </c>
      <c r="D212" s="4">
        <v>5646</v>
      </c>
      <c r="E212" s="4">
        <v>3103</v>
      </c>
      <c r="F212" s="4">
        <v>2017</v>
      </c>
      <c r="G212" s="4" t="s">
        <v>9</v>
      </c>
      <c r="H212" s="40">
        <f>E212-'апрель 2018'!E211</f>
        <v>0</v>
      </c>
      <c r="I212" s="40">
        <f>F212-'апрель 2018'!F211</f>
        <v>0</v>
      </c>
    </row>
    <row r="213" spans="1:9" ht="15" thickBot="1">
      <c r="A213" s="3">
        <v>1896976</v>
      </c>
      <c r="B213" s="5">
        <v>43245</v>
      </c>
      <c r="C213" s="4">
        <v>189</v>
      </c>
      <c r="D213" s="4">
        <v>690</v>
      </c>
      <c r="E213" s="4">
        <v>498</v>
      </c>
      <c r="F213" s="4">
        <v>177</v>
      </c>
      <c r="G213" s="4" t="s">
        <v>9</v>
      </c>
      <c r="H213" s="40">
        <f>E213-'апрель 2018'!E212</f>
        <v>10</v>
      </c>
      <c r="I213" s="40">
        <f>F213-'апрель 2018'!F212</f>
        <v>2</v>
      </c>
    </row>
    <row r="214" spans="1:9" ht="15" thickBot="1">
      <c r="A214" s="3">
        <v>1897847</v>
      </c>
      <c r="B214" s="5">
        <v>43245</v>
      </c>
      <c r="C214" s="4">
        <v>190</v>
      </c>
      <c r="D214" s="4">
        <v>502</v>
      </c>
      <c r="E214" s="4">
        <v>175</v>
      </c>
      <c r="F214" s="4">
        <v>141</v>
      </c>
      <c r="G214" s="4" t="s">
        <v>9</v>
      </c>
      <c r="H214" s="40">
        <f>E214-'апрель 2018'!E213</f>
        <v>0</v>
      </c>
      <c r="I214" s="40">
        <f>F214-'апрель 2018'!F213</f>
        <v>0</v>
      </c>
    </row>
    <row r="215" spans="1:9" ht="15" thickBot="1">
      <c r="A215" s="3">
        <v>1898127</v>
      </c>
      <c r="B215" s="5">
        <v>43245</v>
      </c>
      <c r="C215" s="4">
        <v>191</v>
      </c>
      <c r="D215" s="4">
        <v>221</v>
      </c>
      <c r="E215" s="4">
        <v>127</v>
      </c>
      <c r="F215" s="4">
        <v>64</v>
      </c>
      <c r="G215" s="4" t="s">
        <v>9</v>
      </c>
      <c r="H215" s="40">
        <f>E215-'апрель 2018'!E214</f>
        <v>0</v>
      </c>
      <c r="I215" s="40">
        <f>F215-'апрель 2018'!F214</f>
        <v>0</v>
      </c>
    </row>
    <row r="216" spans="1:9" ht="15" thickBot="1">
      <c r="A216" s="3">
        <v>1889667</v>
      </c>
      <c r="B216" s="5">
        <v>43245</v>
      </c>
      <c r="C216" s="4">
        <v>192</v>
      </c>
      <c r="D216" s="4">
        <v>44704</v>
      </c>
      <c r="E216" s="4">
        <v>26604</v>
      </c>
      <c r="F216" s="4">
        <v>15660</v>
      </c>
      <c r="G216" s="4" t="s">
        <v>9</v>
      </c>
      <c r="H216" s="40">
        <f>E216-'апрель 2018'!E215</f>
        <v>182</v>
      </c>
      <c r="I216" s="40">
        <f>F216-'апрель 2018'!F215</f>
        <v>77</v>
      </c>
    </row>
    <row r="217" spans="1:9" ht="15" thickBot="1">
      <c r="A217" s="3">
        <v>1740272</v>
      </c>
      <c r="B217" s="5">
        <v>43245</v>
      </c>
      <c r="C217" s="4">
        <v>193</v>
      </c>
      <c r="D217" s="4">
        <v>1743</v>
      </c>
      <c r="E217" s="4">
        <v>1149</v>
      </c>
      <c r="F217" s="4">
        <v>321</v>
      </c>
      <c r="G217" s="4" t="s">
        <v>9</v>
      </c>
      <c r="H217" s="40">
        <f>E217-'апрель 2018'!E216</f>
        <v>14</v>
      </c>
      <c r="I217" s="40">
        <f>F217-'апрель 2018'!F216</f>
        <v>2</v>
      </c>
    </row>
    <row r="218" spans="1:9" ht="15" thickBot="1">
      <c r="A218" s="3">
        <v>1852311</v>
      </c>
      <c r="B218" s="5">
        <v>43245</v>
      </c>
      <c r="C218" s="4">
        <v>194</v>
      </c>
      <c r="D218" s="4">
        <v>26749</v>
      </c>
      <c r="E218" s="4">
        <v>15841</v>
      </c>
      <c r="F218" s="4">
        <v>10445</v>
      </c>
      <c r="G218" s="4" t="s">
        <v>9</v>
      </c>
      <c r="H218" s="40">
        <f>E218-'апрель 2018'!E217</f>
        <v>145</v>
      </c>
      <c r="I218" s="40">
        <f>F218-'апрель 2018'!F217</f>
        <v>195</v>
      </c>
    </row>
    <row r="219" spans="1:9" ht="15" thickBot="1">
      <c r="A219" s="3">
        <v>1895326</v>
      </c>
      <c r="B219" s="5">
        <v>43245</v>
      </c>
      <c r="C219" s="4">
        <v>195</v>
      </c>
      <c r="D219" s="4">
        <v>4</v>
      </c>
      <c r="E219" s="4">
        <v>4</v>
      </c>
      <c r="F219" s="4">
        <v>0</v>
      </c>
      <c r="G219" s="4" t="s">
        <v>9</v>
      </c>
      <c r="H219" s="40">
        <f>E219-'апрель 2018'!E218</f>
        <v>1</v>
      </c>
      <c r="I219" s="40">
        <f>F219-'апрель 2018'!F218</f>
        <v>0</v>
      </c>
    </row>
    <row r="220" spans="1:9" ht="15" thickBot="1">
      <c r="A220" s="3">
        <v>1843877</v>
      </c>
      <c r="B220" s="5">
        <v>43245</v>
      </c>
      <c r="C220" s="4">
        <v>196</v>
      </c>
      <c r="D220" s="4">
        <v>16093</v>
      </c>
      <c r="E220" s="4">
        <v>11731</v>
      </c>
      <c r="F220" s="4">
        <v>3807</v>
      </c>
      <c r="G220" s="4" t="s">
        <v>9</v>
      </c>
      <c r="H220" s="40">
        <f>E220-'апрель 2018'!E219</f>
        <v>283</v>
      </c>
      <c r="I220" s="40">
        <f>F220-'апрель 2018'!F219</f>
        <v>148</v>
      </c>
    </row>
    <row r="221" spans="1:9" ht="15" thickBot="1">
      <c r="A221" s="3">
        <v>1848923</v>
      </c>
      <c r="B221" s="5">
        <v>43245</v>
      </c>
      <c r="C221" s="4">
        <v>197</v>
      </c>
      <c r="D221" s="4">
        <v>1175</v>
      </c>
      <c r="E221" s="4">
        <v>649</v>
      </c>
      <c r="F221" s="4">
        <v>421</v>
      </c>
      <c r="G221" s="4" t="s">
        <v>9</v>
      </c>
      <c r="H221" s="40">
        <f>E221-'апрель 2018'!E220</f>
        <v>9</v>
      </c>
      <c r="I221" s="40">
        <f>F221-'апрель 2018'!F220</f>
        <v>0</v>
      </c>
    </row>
    <row r="222" spans="1:9" ht="15" thickBot="1">
      <c r="A222" s="3">
        <v>1847481</v>
      </c>
      <c r="B222" s="5">
        <v>43245</v>
      </c>
      <c r="C222" s="4">
        <v>198</v>
      </c>
      <c r="D222" s="4">
        <v>30</v>
      </c>
      <c r="E222" s="4">
        <v>21</v>
      </c>
      <c r="F222" s="4">
        <v>5</v>
      </c>
      <c r="G222" s="4" t="s">
        <v>9</v>
      </c>
      <c r="H222" s="40">
        <f>E222-'апрель 2018'!E221</f>
        <v>0</v>
      </c>
      <c r="I222" s="40">
        <f>F222-'апрель 2018'!F221</f>
        <v>0</v>
      </c>
    </row>
    <row r="223" spans="1:9" ht="15" thickBot="1">
      <c r="A223" s="3">
        <v>1740207</v>
      </c>
      <c r="B223" s="5">
        <v>43245</v>
      </c>
      <c r="C223" s="4">
        <v>199</v>
      </c>
      <c r="D223" s="4">
        <v>203</v>
      </c>
      <c r="E223" s="4">
        <v>128</v>
      </c>
      <c r="F223" s="4">
        <v>14</v>
      </c>
      <c r="G223" s="4" t="s">
        <v>9</v>
      </c>
      <c r="H223" s="40">
        <f>E223-'апрель 2018'!E222</f>
        <v>1</v>
      </c>
      <c r="I223" s="40">
        <f>F223-'апрель 2018'!F222</f>
        <v>0</v>
      </c>
    </row>
    <row r="224" spans="1:9" ht="15" thickBot="1">
      <c r="A224" s="3">
        <v>1848269</v>
      </c>
      <c r="B224" s="5">
        <v>43245</v>
      </c>
      <c r="C224" s="4">
        <v>200</v>
      </c>
      <c r="D224" s="4">
        <v>2593</v>
      </c>
      <c r="E224" s="4">
        <v>1379</v>
      </c>
      <c r="F224" s="4">
        <v>671</v>
      </c>
      <c r="G224" s="4" t="s">
        <v>9</v>
      </c>
      <c r="H224" s="40">
        <f>E224-'апрель 2018'!E223</f>
        <v>6</v>
      </c>
      <c r="I224" s="40">
        <f>F224-'апрель 2018'!F223</f>
        <v>0</v>
      </c>
    </row>
    <row r="225" spans="1:9" ht="15" thickBot="1">
      <c r="A225" s="3">
        <v>1898657</v>
      </c>
      <c r="B225" s="5">
        <v>43245</v>
      </c>
      <c r="C225" s="4">
        <v>201</v>
      </c>
      <c r="D225" s="4">
        <v>2780</v>
      </c>
      <c r="E225" s="4">
        <v>2009</v>
      </c>
      <c r="F225" s="4">
        <v>433</v>
      </c>
      <c r="G225" s="4" t="s">
        <v>9</v>
      </c>
      <c r="H225" s="40">
        <f>E225-'апрель 2018'!E224</f>
        <v>0</v>
      </c>
      <c r="I225" s="40">
        <f>F225-'апрель 2018'!F224</f>
        <v>0</v>
      </c>
    </row>
    <row r="226" spans="1:9" ht="15" thickBot="1">
      <c r="A226" s="28"/>
      <c r="B226" s="29"/>
      <c r="C226" s="30">
        <v>202</v>
      </c>
      <c r="D226" s="30"/>
      <c r="E226" s="30"/>
      <c r="F226" s="30"/>
      <c r="G226" s="30"/>
      <c r="H226" s="32"/>
      <c r="I226" s="32"/>
    </row>
    <row r="227" spans="1:9" ht="15" thickBot="1">
      <c r="A227" s="3">
        <v>1896502</v>
      </c>
      <c r="B227" s="5">
        <v>43245</v>
      </c>
      <c r="C227" s="4">
        <v>203</v>
      </c>
      <c r="D227" s="4">
        <v>508</v>
      </c>
      <c r="E227" s="4">
        <v>368</v>
      </c>
      <c r="F227" s="4">
        <v>96</v>
      </c>
      <c r="G227" s="4" t="s">
        <v>9</v>
      </c>
      <c r="H227" s="40">
        <f>E227-'апрель 2018'!E226</f>
        <v>13</v>
      </c>
      <c r="I227" s="40">
        <f>F227-'апрель 2018'!F226</f>
        <v>0</v>
      </c>
    </row>
    <row r="228" spans="1:9" ht="15" thickBot="1">
      <c r="A228" s="3">
        <v>1894950</v>
      </c>
      <c r="B228" s="5">
        <v>43245</v>
      </c>
      <c r="C228" s="4">
        <v>204</v>
      </c>
      <c r="D228" s="4">
        <v>2105</v>
      </c>
      <c r="E228" s="4">
        <v>1312</v>
      </c>
      <c r="F228" s="4">
        <v>791</v>
      </c>
      <c r="G228" s="4" t="s">
        <v>9</v>
      </c>
      <c r="H228" s="40">
        <f>E228-'апрель 2018'!E227</f>
        <v>3</v>
      </c>
      <c r="I228" s="40">
        <f>F228-'апрель 2018'!F227</f>
        <v>0</v>
      </c>
    </row>
    <row r="229" spans="1:9" ht="15" thickBot="1">
      <c r="A229" s="3">
        <v>1895371</v>
      </c>
      <c r="B229" s="5">
        <v>43245</v>
      </c>
      <c r="C229" s="4">
        <v>205</v>
      </c>
      <c r="D229" s="4">
        <v>17873</v>
      </c>
      <c r="E229" s="4">
        <v>11079</v>
      </c>
      <c r="F229" s="4">
        <v>4541</v>
      </c>
      <c r="G229" s="4" t="s">
        <v>9</v>
      </c>
      <c r="H229" s="40">
        <f>E229-'апрель 2018'!E228</f>
        <v>79</v>
      </c>
      <c r="I229" s="40">
        <f>F229-'апрель 2018'!F228</f>
        <v>17</v>
      </c>
    </row>
    <row r="230" spans="1:9" ht="15" thickBot="1">
      <c r="A230" s="3">
        <v>1889777</v>
      </c>
      <c r="B230" s="5">
        <v>43245</v>
      </c>
      <c r="C230" s="4">
        <v>206</v>
      </c>
      <c r="D230" s="4">
        <v>11000</v>
      </c>
      <c r="E230" s="4">
        <v>6112</v>
      </c>
      <c r="F230" s="4">
        <v>3027</v>
      </c>
      <c r="G230" s="4" t="s">
        <v>9</v>
      </c>
      <c r="H230" s="40">
        <f>E230-'апрель 2018'!E229</f>
        <v>17</v>
      </c>
      <c r="I230" s="40">
        <f>F230-'апрель 2018'!F229</f>
        <v>14</v>
      </c>
    </row>
    <row r="231" spans="1:9" ht="15" thickBot="1">
      <c r="A231" s="3">
        <v>1894390</v>
      </c>
      <c r="B231" s="5">
        <v>43245</v>
      </c>
      <c r="C231" s="4">
        <v>207</v>
      </c>
      <c r="D231" s="4">
        <v>4767</v>
      </c>
      <c r="E231" s="4">
        <v>3264</v>
      </c>
      <c r="F231" s="4">
        <v>796</v>
      </c>
      <c r="G231" s="4" t="s">
        <v>9</v>
      </c>
      <c r="H231" s="40">
        <f>E231-'апрель 2018'!E230</f>
        <v>25</v>
      </c>
      <c r="I231" s="40">
        <f>F231-'апрель 2018'!F230</f>
        <v>10</v>
      </c>
    </row>
    <row r="232" spans="1:9" ht="15" thickBot="1">
      <c r="A232" s="3">
        <v>1899670</v>
      </c>
      <c r="B232" s="5">
        <v>43245</v>
      </c>
      <c r="C232" s="4">
        <v>208</v>
      </c>
      <c r="D232" s="4">
        <v>1177</v>
      </c>
      <c r="E232" s="4">
        <v>715</v>
      </c>
      <c r="F232" s="4">
        <v>300</v>
      </c>
      <c r="G232" s="4" t="s">
        <v>9</v>
      </c>
      <c r="H232" s="40">
        <f>E232-'апрель 2018'!E231</f>
        <v>1</v>
      </c>
      <c r="I232" s="40">
        <f>F232-'апрель 2018'!F231</f>
        <v>1</v>
      </c>
    </row>
    <row r="233" spans="1:9" ht="15" thickBot="1">
      <c r="A233" s="3">
        <v>1897013</v>
      </c>
      <c r="B233" s="5">
        <v>43245</v>
      </c>
      <c r="C233" s="4">
        <v>209</v>
      </c>
      <c r="D233" s="4">
        <v>2373</v>
      </c>
      <c r="E233" s="4">
        <v>1771</v>
      </c>
      <c r="F233" s="4">
        <v>418</v>
      </c>
      <c r="G233" s="4" t="s">
        <v>9</v>
      </c>
      <c r="H233" s="40">
        <f>E233-'апрель 2018'!E232</f>
        <v>0</v>
      </c>
      <c r="I233" s="40">
        <f>F233-'апрель 2018'!F232</f>
        <v>0</v>
      </c>
    </row>
    <row r="234" spans="1:9" ht="15" thickBot="1">
      <c r="A234" s="3">
        <v>1899197</v>
      </c>
      <c r="B234" s="5">
        <v>43245</v>
      </c>
      <c r="C234" s="4">
        <v>210</v>
      </c>
      <c r="D234" s="4">
        <v>5270</v>
      </c>
      <c r="E234" s="4">
        <v>3650</v>
      </c>
      <c r="F234" s="4">
        <v>1578</v>
      </c>
      <c r="G234" s="4" t="s">
        <v>9</v>
      </c>
      <c r="H234" s="40">
        <f>E234-'апрель 2018'!E233</f>
        <v>197</v>
      </c>
      <c r="I234" s="40">
        <f>F234-'апрель 2018'!F233</f>
        <v>91</v>
      </c>
    </row>
    <row r="235" spans="1:9" ht="15" thickBot="1">
      <c r="A235" s="3">
        <v>5038466</v>
      </c>
      <c r="B235" s="5">
        <v>43245</v>
      </c>
      <c r="C235" s="4" t="s">
        <v>31</v>
      </c>
      <c r="D235" s="4">
        <v>173925</v>
      </c>
      <c r="E235" s="4">
        <v>91259</v>
      </c>
      <c r="F235" s="4">
        <v>54182</v>
      </c>
      <c r="G235" s="4" t="s">
        <v>16</v>
      </c>
      <c r="H235" s="40">
        <f>E235-'апрель 2018'!E234</f>
        <v>224</v>
      </c>
      <c r="I235" s="40">
        <f>F235-'апрель 2018'!F234</f>
        <v>115</v>
      </c>
    </row>
    <row r="236" spans="1:9" ht="15" thickBot="1">
      <c r="A236" s="6">
        <v>1892442</v>
      </c>
      <c r="B236" s="7">
        <v>43245</v>
      </c>
      <c r="C236" s="8">
        <v>212</v>
      </c>
      <c r="D236" s="8">
        <v>7252</v>
      </c>
      <c r="E236" s="8">
        <v>3398</v>
      </c>
      <c r="F236" s="8">
        <v>1811</v>
      </c>
      <c r="G236" s="8" t="s">
        <v>9</v>
      </c>
      <c r="H236" s="40">
        <f>E236-'апрель 2018'!E235</f>
        <v>214</v>
      </c>
      <c r="I236" s="40">
        <f>F236-'апрель 2018'!F235</f>
        <v>126</v>
      </c>
    </row>
    <row r="237" spans="1:9" ht="15" thickBot="1">
      <c r="A237" s="3">
        <v>1899368</v>
      </c>
      <c r="B237" s="5">
        <v>43245</v>
      </c>
      <c r="C237" s="4">
        <v>213</v>
      </c>
      <c r="D237" s="4">
        <v>1127</v>
      </c>
      <c r="E237" s="4">
        <v>805</v>
      </c>
      <c r="F237" s="4">
        <v>322</v>
      </c>
      <c r="G237" s="4" t="s">
        <v>9</v>
      </c>
      <c r="H237" s="40">
        <f>E237-'апрель 2018'!E236</f>
        <v>2</v>
      </c>
      <c r="I237" s="40">
        <f>F237-'апрель 2018'!F236</f>
        <v>1</v>
      </c>
    </row>
    <row r="238" spans="1:9" ht="15" thickBot="1">
      <c r="A238" s="3">
        <v>1899373</v>
      </c>
      <c r="B238" s="5">
        <v>43245</v>
      </c>
      <c r="C238" s="4">
        <v>214</v>
      </c>
      <c r="D238" s="4">
        <v>1305</v>
      </c>
      <c r="E238" s="4">
        <v>777</v>
      </c>
      <c r="F238" s="4">
        <v>311</v>
      </c>
      <c r="G238" s="4" t="s">
        <v>9</v>
      </c>
      <c r="H238" s="40">
        <f>E238-'апрель 2018'!E237</f>
        <v>1</v>
      </c>
      <c r="I238" s="40">
        <f>F238-'апрель 2018'!F237</f>
        <v>0</v>
      </c>
    </row>
    <row r="239" spans="1:9" ht="15" thickBot="1">
      <c r="A239" s="3">
        <v>1892709</v>
      </c>
      <c r="B239" s="5">
        <v>43245</v>
      </c>
      <c r="C239" s="4">
        <v>215</v>
      </c>
      <c r="D239" s="4">
        <v>4861</v>
      </c>
      <c r="E239" s="4">
        <v>2439</v>
      </c>
      <c r="F239" s="4">
        <v>1939</v>
      </c>
      <c r="G239" s="4" t="s">
        <v>9</v>
      </c>
      <c r="H239" s="40">
        <f>E239-'апрель 2018'!E238</f>
        <v>61</v>
      </c>
      <c r="I239" s="40">
        <f>F239-'апрель 2018'!F238</f>
        <v>50</v>
      </c>
    </row>
    <row r="240" spans="1:9" ht="15" thickBot="1">
      <c r="A240" s="3">
        <v>1893414</v>
      </c>
      <c r="B240" s="5">
        <v>43245</v>
      </c>
      <c r="C240" s="4">
        <v>216</v>
      </c>
      <c r="D240" s="4">
        <v>3151</v>
      </c>
      <c r="E240" s="4">
        <v>1756</v>
      </c>
      <c r="F240" s="4">
        <v>1165</v>
      </c>
      <c r="G240" s="4" t="s">
        <v>9</v>
      </c>
      <c r="H240" s="40">
        <f>E240-'апрель 2018'!E239</f>
        <v>2</v>
      </c>
      <c r="I240" s="40">
        <f>F240-'апрель 2018'!F239</f>
        <v>0</v>
      </c>
    </row>
    <row r="241" spans="1:9" ht="15" thickBot="1">
      <c r="A241" s="3">
        <v>1898643</v>
      </c>
      <c r="B241" s="5">
        <v>43245</v>
      </c>
      <c r="C241" s="4">
        <v>217</v>
      </c>
      <c r="D241" s="4">
        <v>11261</v>
      </c>
      <c r="E241" s="4">
        <v>6722</v>
      </c>
      <c r="F241" s="4">
        <v>4142</v>
      </c>
      <c r="G241" s="4" t="s">
        <v>9</v>
      </c>
      <c r="H241" s="40">
        <f>E241-'апрель 2018'!E240</f>
        <v>52</v>
      </c>
      <c r="I241" s="40">
        <f>F241-'апрель 2018'!F240</f>
        <v>12</v>
      </c>
    </row>
    <row r="242" spans="1:9" ht="15" thickBot="1">
      <c r="A242" s="3">
        <v>1896535</v>
      </c>
      <c r="B242" s="5">
        <v>43245</v>
      </c>
      <c r="C242" s="4">
        <v>218</v>
      </c>
      <c r="D242" s="4">
        <v>3743</v>
      </c>
      <c r="E242" s="4">
        <v>2416</v>
      </c>
      <c r="F242" s="4">
        <v>1094</v>
      </c>
      <c r="G242" s="4" t="s">
        <v>9</v>
      </c>
      <c r="H242" s="40">
        <f>E242-'апрель 2018'!E241</f>
        <v>3</v>
      </c>
      <c r="I242" s="40">
        <f>F242-'апрель 2018'!F241</f>
        <v>2</v>
      </c>
    </row>
    <row r="243" spans="1:9" ht="15" thickBot="1">
      <c r="A243" s="3">
        <v>1740616</v>
      </c>
      <c r="B243" s="5">
        <v>43245</v>
      </c>
      <c r="C243" s="4">
        <v>219</v>
      </c>
      <c r="D243" s="4">
        <v>1157</v>
      </c>
      <c r="E243" s="4">
        <v>721</v>
      </c>
      <c r="F243" s="4">
        <v>175</v>
      </c>
      <c r="G243" s="4" t="s">
        <v>9</v>
      </c>
      <c r="H243" s="40">
        <f>E243-'апрель 2018'!E242</f>
        <v>0</v>
      </c>
      <c r="I243" s="40">
        <f>F243-'апрель 2018'!F242</f>
        <v>0</v>
      </c>
    </row>
    <row r="244" spans="1:9" ht="15" thickBot="1">
      <c r="A244" s="3">
        <v>1792893</v>
      </c>
      <c r="B244" s="5">
        <v>43245</v>
      </c>
      <c r="C244" s="4">
        <v>220</v>
      </c>
      <c r="D244" s="4">
        <v>4787</v>
      </c>
      <c r="E244" s="4">
        <v>2744</v>
      </c>
      <c r="F244" s="4">
        <v>1537</v>
      </c>
      <c r="G244" s="4" t="s">
        <v>9</v>
      </c>
      <c r="H244" s="40">
        <f>E244-'апрель 2018'!E243</f>
        <v>109</v>
      </c>
      <c r="I244" s="40">
        <f>F244-'апрель 2018'!F243</f>
        <v>52</v>
      </c>
    </row>
    <row r="245" spans="1:9" ht="15" thickBot="1">
      <c r="A245" s="3">
        <v>1897101</v>
      </c>
      <c r="B245" s="5">
        <v>43245</v>
      </c>
      <c r="C245" s="4">
        <v>221</v>
      </c>
      <c r="D245" s="4">
        <v>4563</v>
      </c>
      <c r="E245" s="4">
        <v>3060</v>
      </c>
      <c r="F245" s="4">
        <v>882</v>
      </c>
      <c r="G245" s="4" t="s">
        <v>9</v>
      </c>
      <c r="H245" s="40">
        <f>E245-'апрель 2018'!E244</f>
        <v>71</v>
      </c>
      <c r="I245" s="40">
        <f>F245-'апрель 2018'!F244</f>
        <v>16</v>
      </c>
    </row>
    <row r="246" spans="1:9" ht="15" thickBot="1">
      <c r="A246" s="3">
        <v>1899043</v>
      </c>
      <c r="B246" s="5">
        <v>43245</v>
      </c>
      <c r="C246" s="4">
        <v>222</v>
      </c>
      <c r="D246" s="4">
        <v>40633</v>
      </c>
      <c r="E246" s="4">
        <v>26106</v>
      </c>
      <c r="F246" s="4">
        <v>14413</v>
      </c>
      <c r="G246" s="4" t="s">
        <v>9</v>
      </c>
      <c r="H246" s="40">
        <f>E246-'апрель 2018'!E245</f>
        <v>159</v>
      </c>
      <c r="I246" s="40">
        <f>F246-'апрель 2018'!F245</f>
        <v>91</v>
      </c>
    </row>
    <row r="247" spans="1:9" ht="15" thickBot="1">
      <c r="A247" s="3">
        <v>1899227</v>
      </c>
      <c r="B247" s="5">
        <v>43245</v>
      </c>
      <c r="C247" s="4">
        <v>223</v>
      </c>
      <c r="D247" s="4">
        <v>1490</v>
      </c>
      <c r="E247" s="4">
        <v>793</v>
      </c>
      <c r="F247" s="4">
        <v>692</v>
      </c>
      <c r="G247" s="4" t="s">
        <v>9</v>
      </c>
      <c r="H247" s="40">
        <f>E247-'апрель 2018'!E246</f>
        <v>48</v>
      </c>
      <c r="I247" s="40">
        <f>F247-'апрель 2018'!F246</f>
        <v>29</v>
      </c>
    </row>
    <row r="248" spans="1:9" ht="15" thickBot="1">
      <c r="A248" s="3">
        <v>1889771</v>
      </c>
      <c r="B248" s="5">
        <v>43245</v>
      </c>
      <c r="C248" s="4">
        <v>224</v>
      </c>
      <c r="D248" s="4">
        <v>15533</v>
      </c>
      <c r="E248" s="4">
        <v>10404</v>
      </c>
      <c r="F248" s="4">
        <v>5121</v>
      </c>
      <c r="G248" s="4" t="s">
        <v>9</v>
      </c>
      <c r="H248" s="40">
        <f>E248-'апрель 2018'!E247</f>
        <v>256</v>
      </c>
      <c r="I248" s="40">
        <f>F248-'апрель 2018'!F247</f>
        <v>141</v>
      </c>
    </row>
    <row r="249" spans="1:9" ht="15" thickBot="1">
      <c r="A249" s="3">
        <v>1899013</v>
      </c>
      <c r="B249" s="5">
        <v>43245</v>
      </c>
      <c r="C249" s="4">
        <v>225</v>
      </c>
      <c r="D249" s="4">
        <v>12508</v>
      </c>
      <c r="E249" s="4">
        <v>7972</v>
      </c>
      <c r="F249" s="4">
        <v>3360</v>
      </c>
      <c r="G249" s="4" t="s">
        <v>9</v>
      </c>
      <c r="H249" s="40">
        <f>E249-'апрель 2018'!E248</f>
        <v>73</v>
      </c>
      <c r="I249" s="40">
        <f>F249-'апрель 2018'!F248</f>
        <v>27</v>
      </c>
    </row>
    <row r="250" spans="1:9" ht="15" thickBot="1">
      <c r="A250" s="3">
        <v>1899223</v>
      </c>
      <c r="B250" s="5">
        <v>43245</v>
      </c>
      <c r="C250" s="4">
        <v>226</v>
      </c>
      <c r="D250" s="4">
        <v>20319</v>
      </c>
      <c r="E250" s="4">
        <v>13253</v>
      </c>
      <c r="F250" s="4">
        <v>7035</v>
      </c>
      <c r="G250" s="4" t="s">
        <v>9</v>
      </c>
      <c r="H250" s="40">
        <f>E250-'апрель 2018'!E249</f>
        <v>119</v>
      </c>
      <c r="I250" s="40">
        <f>F250-'апрель 2018'!F249</f>
        <v>36</v>
      </c>
    </row>
    <row r="251" spans="1:9" ht="15" thickBot="1">
      <c r="A251" s="3">
        <v>1899128</v>
      </c>
      <c r="B251" s="5">
        <v>43245</v>
      </c>
      <c r="C251" s="4">
        <v>227</v>
      </c>
      <c r="D251" s="4">
        <v>5516</v>
      </c>
      <c r="E251" s="4">
        <v>3116</v>
      </c>
      <c r="F251" s="4">
        <v>2314</v>
      </c>
      <c r="G251" s="4" t="s">
        <v>9</v>
      </c>
      <c r="H251" s="40">
        <f>E251-'апрель 2018'!E250</f>
        <v>0</v>
      </c>
      <c r="I251" s="40">
        <f>F251-'апрель 2018'!F250</f>
        <v>0</v>
      </c>
    </row>
    <row r="252" spans="1:9" ht="15" thickBot="1">
      <c r="A252" s="3">
        <v>1899037</v>
      </c>
      <c r="B252" s="5">
        <v>43245</v>
      </c>
      <c r="C252" s="4">
        <v>228</v>
      </c>
      <c r="D252" s="4">
        <v>17450</v>
      </c>
      <c r="E252" s="4">
        <v>11698</v>
      </c>
      <c r="F252" s="4">
        <v>5564</v>
      </c>
      <c r="G252" s="4" t="s">
        <v>9</v>
      </c>
      <c r="H252" s="40">
        <f>E252-'апрель 2018'!E251</f>
        <v>172</v>
      </c>
      <c r="I252" s="40">
        <f>F252-'апрель 2018'!F251</f>
        <v>84</v>
      </c>
    </row>
    <row r="253" spans="1:9" ht="15" thickBot="1">
      <c r="A253" s="28"/>
      <c r="B253" s="29"/>
      <c r="C253" s="30">
        <v>229</v>
      </c>
      <c r="D253" s="30"/>
      <c r="E253" s="30"/>
      <c r="F253" s="30"/>
      <c r="G253" s="30"/>
      <c r="H253" s="32"/>
      <c r="I253" s="32"/>
    </row>
    <row r="254" spans="1:9" ht="15" thickBot="1">
      <c r="A254" s="3">
        <v>1899092</v>
      </c>
      <c r="B254" s="5">
        <v>43245</v>
      </c>
      <c r="C254" s="4">
        <v>230</v>
      </c>
      <c r="D254" s="4">
        <v>3871</v>
      </c>
      <c r="E254" s="4">
        <v>2827</v>
      </c>
      <c r="F254" s="4">
        <v>934</v>
      </c>
      <c r="G254" s="4" t="s">
        <v>9</v>
      </c>
      <c r="H254" s="40">
        <f>E254-'апрель 2018'!E253</f>
        <v>6</v>
      </c>
      <c r="I254" s="40">
        <f>F254-'апрель 2018'!F253</f>
        <v>0</v>
      </c>
    </row>
    <row r="255" spans="1:9" ht="15" thickBot="1">
      <c r="A255" s="3">
        <v>1897345</v>
      </c>
      <c r="B255" s="5">
        <v>43245</v>
      </c>
      <c r="C255" s="4">
        <v>231</v>
      </c>
      <c r="D255" s="4">
        <v>2887</v>
      </c>
      <c r="E255" s="4">
        <v>1715</v>
      </c>
      <c r="F255" s="4">
        <v>1078</v>
      </c>
      <c r="G255" s="4" t="s">
        <v>9</v>
      </c>
      <c r="H255" s="40">
        <f>E255-'апрель 2018'!E254</f>
        <v>5</v>
      </c>
      <c r="I255" s="40">
        <f>F255-'апрель 2018'!F254</f>
        <v>2</v>
      </c>
    </row>
    <row r="256" spans="1:9" ht="15" thickBot="1">
      <c r="A256" s="3">
        <v>1896384</v>
      </c>
      <c r="B256" s="5">
        <v>43245</v>
      </c>
      <c r="C256" s="4">
        <v>232</v>
      </c>
      <c r="D256" s="4">
        <v>3547</v>
      </c>
      <c r="E256" s="4">
        <v>2682</v>
      </c>
      <c r="F256" s="4">
        <v>850</v>
      </c>
      <c r="G256" s="4" t="s">
        <v>9</v>
      </c>
      <c r="H256" s="40">
        <f>E256-'апрель 2018'!E255</f>
        <v>345</v>
      </c>
      <c r="I256" s="40">
        <f>F256-'апрель 2018'!F255</f>
        <v>121</v>
      </c>
    </row>
    <row r="257" spans="1:9" ht="15" thickBot="1">
      <c r="A257" s="3">
        <v>1892172</v>
      </c>
      <c r="B257" s="5">
        <v>43245</v>
      </c>
      <c r="C257" s="4">
        <v>233</v>
      </c>
      <c r="D257" s="4">
        <v>3673</v>
      </c>
      <c r="E257" s="4">
        <v>3077</v>
      </c>
      <c r="F257" s="4">
        <v>576</v>
      </c>
      <c r="G257" s="4" t="s">
        <v>9</v>
      </c>
      <c r="H257" s="40">
        <f>E257-'апрель 2018'!E256</f>
        <v>22</v>
      </c>
      <c r="I257" s="40">
        <f>F257-'апрель 2018'!F256</f>
        <v>8</v>
      </c>
    </row>
    <row r="258" spans="1:9" ht="15" thickBot="1">
      <c r="A258" s="3">
        <v>1771036</v>
      </c>
      <c r="B258" s="5">
        <v>43245</v>
      </c>
      <c r="C258" s="4">
        <v>234</v>
      </c>
      <c r="D258" s="4">
        <v>0</v>
      </c>
      <c r="E258" s="4">
        <v>0</v>
      </c>
      <c r="F258" s="4">
        <v>0</v>
      </c>
      <c r="G258" s="4" t="s">
        <v>9</v>
      </c>
      <c r="H258" s="40">
        <f>E258-'апрель 2018'!E257</f>
        <v>0</v>
      </c>
      <c r="I258" s="40">
        <f>F258-'апрель 2018'!F257</f>
        <v>0</v>
      </c>
    </row>
    <row r="259" spans="1:9" ht="15" thickBot="1">
      <c r="A259" s="13" t="s">
        <v>35</v>
      </c>
      <c r="B259" s="14"/>
      <c r="C259" s="14"/>
      <c r="D259" s="14"/>
      <c r="E259" s="14"/>
      <c r="F259" s="14"/>
      <c r="G259" s="14"/>
      <c r="H259" s="43">
        <f>SUM(H8:H258)-H104</f>
        <v>16881</v>
      </c>
      <c r="I259" s="44">
        <f>SUM(I8:I258)-I104</f>
        <v>9796</v>
      </c>
    </row>
    <row r="260" spans="1:9">
      <c r="D260" s="26" t="s">
        <v>36</v>
      </c>
      <c r="E260" s="26"/>
      <c r="F260" s="26"/>
      <c r="G260" s="26"/>
      <c r="H260" s="45">
        <f>H7+H104</f>
        <v>137</v>
      </c>
      <c r="I260" s="45">
        <f>I7+I104</f>
        <v>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0"/>
  <sheetViews>
    <sheetView workbookViewId="0">
      <selection activeCell="Z81" sqref="Z81"/>
    </sheetView>
  </sheetViews>
  <sheetFormatPr defaultRowHeight="14.4"/>
  <cols>
    <col min="1" max="1" width="9" customWidth="1"/>
    <col min="2" max="2" width="14.44140625" customWidth="1"/>
    <col min="4" max="4" width="14.6640625" customWidth="1"/>
    <col min="5" max="5" width="14" customWidth="1"/>
    <col min="6" max="6" width="13.6640625" customWidth="1"/>
    <col min="7" max="7" width="15.109375" hidden="1" customWidth="1"/>
    <col min="8" max="9" width="0" style="27" hidden="1" customWidth="1"/>
    <col min="17" max="17" width="12.6640625" customWidth="1"/>
    <col min="18" max="18" width="9.88671875" bestFit="1" customWidth="1"/>
    <col min="28" max="28" width="10.33203125" customWidth="1"/>
    <col min="29" max="29" width="10.6640625" customWidth="1"/>
    <col min="30" max="30" width="13.44140625" customWidth="1"/>
  </cols>
  <sheetData>
    <row r="1" spans="1:31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31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31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31" ht="15" thickBot="1">
      <c r="A4" s="3"/>
      <c r="B4" s="5"/>
      <c r="C4" s="4"/>
      <c r="D4" s="4"/>
      <c r="E4" s="4"/>
      <c r="F4" s="4"/>
      <c r="G4" s="4"/>
      <c r="H4" s="40"/>
      <c r="I4" s="42"/>
    </row>
    <row r="5" spans="1:31" ht="15" thickBot="1">
      <c r="A5" s="3">
        <v>1901533</v>
      </c>
      <c r="B5" s="4"/>
      <c r="C5" s="4"/>
      <c r="D5" s="4"/>
      <c r="E5" s="4"/>
      <c r="F5" s="4"/>
      <c r="G5" s="4" t="s">
        <v>10</v>
      </c>
      <c r="H5" s="40"/>
      <c r="I5" s="42"/>
    </row>
    <row r="6" spans="1:31" ht="44.4" thickBot="1">
      <c r="A6" s="3">
        <v>2876912</v>
      </c>
      <c r="B6" s="4"/>
      <c r="C6" s="4"/>
      <c r="D6" s="4"/>
      <c r="E6" s="4"/>
      <c r="F6" s="4"/>
      <c r="G6" s="4" t="s">
        <v>7</v>
      </c>
      <c r="H6" s="40"/>
      <c r="I6" s="42"/>
      <c r="J6" s="53" t="s">
        <v>45</v>
      </c>
      <c r="K6" s="53" t="s">
        <v>46</v>
      </c>
      <c r="L6" s="53" t="s">
        <v>47</v>
      </c>
      <c r="M6" s="53" t="s">
        <v>48</v>
      </c>
      <c r="N6" s="53" t="s">
        <v>43</v>
      </c>
      <c r="O6" s="53" t="s">
        <v>44</v>
      </c>
      <c r="P6" s="53" t="s">
        <v>41</v>
      </c>
      <c r="Q6" s="53"/>
      <c r="R6" s="53" t="s">
        <v>42</v>
      </c>
      <c r="T6" s="53" t="s">
        <v>49</v>
      </c>
      <c r="U6" s="53" t="s">
        <v>50</v>
      </c>
      <c r="V6" s="53" t="s">
        <v>47</v>
      </c>
      <c r="W6" s="53" t="s">
        <v>48</v>
      </c>
      <c r="X6" s="53" t="s">
        <v>43</v>
      </c>
      <c r="Y6" s="53" t="s">
        <v>44</v>
      </c>
      <c r="Z6" s="53" t="s">
        <v>41</v>
      </c>
      <c r="AB6" s="53" t="s">
        <v>51</v>
      </c>
      <c r="AC6" s="61" t="s">
        <v>52</v>
      </c>
      <c r="AD6" s="74" t="s">
        <v>58</v>
      </c>
      <c r="AE6" t="s">
        <v>53</v>
      </c>
    </row>
    <row r="7" spans="1:31" ht="15" thickBot="1">
      <c r="A7" s="34">
        <v>1897429</v>
      </c>
      <c r="B7" s="35">
        <v>43278</v>
      </c>
      <c r="C7" s="36" t="s">
        <v>11</v>
      </c>
      <c r="D7" s="36">
        <v>29163</v>
      </c>
      <c r="E7" s="36">
        <v>15253</v>
      </c>
      <c r="F7" s="36">
        <v>10030</v>
      </c>
      <c r="G7" s="36" t="s">
        <v>9</v>
      </c>
      <c r="H7" s="38">
        <f>E7-'май 2018'!E7</f>
        <v>164</v>
      </c>
      <c r="I7" s="39">
        <f>F7-'май 2018'!F7</f>
        <v>110</v>
      </c>
      <c r="J7">
        <v>12383</v>
      </c>
      <c r="K7">
        <v>8011</v>
      </c>
      <c r="L7">
        <f t="shared" ref="L7:L70" si="0">E7-J7</f>
        <v>2870</v>
      </c>
      <c r="M7">
        <f t="shared" ref="M7:M70" si="1">F7-K7</f>
        <v>2019</v>
      </c>
      <c r="N7">
        <f t="shared" ref="N7:N70" si="2">L7*5.8</f>
        <v>16646</v>
      </c>
      <c r="O7">
        <f t="shared" ref="O7:O70" si="3">M7*2.09</f>
        <v>4219.71</v>
      </c>
      <c r="Q7" s="52">
        <f t="shared" ref="Q7:Q10" si="4">N7+O7-P7</f>
        <v>20865.71</v>
      </c>
      <c r="T7" s="51">
        <v>15388</v>
      </c>
      <c r="U7" s="51">
        <v>10136</v>
      </c>
      <c r="V7">
        <f>T7-E7</f>
        <v>135</v>
      </c>
      <c r="W7">
        <f>U7-F7</f>
        <v>106</v>
      </c>
      <c r="X7">
        <f>V7*6.08</f>
        <v>820.8</v>
      </c>
      <c r="Y7">
        <f>W7*2.25</f>
        <v>238.5</v>
      </c>
      <c r="AA7">
        <f>X7+Y7</f>
        <v>1059.3</v>
      </c>
      <c r="AB7" s="52">
        <f>AA7+AA7*3%</f>
        <v>1091.079</v>
      </c>
      <c r="AC7" s="77">
        <f>AB7+R7</f>
        <v>1091.079</v>
      </c>
      <c r="AD7" s="76">
        <f>AC7</f>
        <v>1091.079</v>
      </c>
    </row>
    <row r="8" spans="1:31" ht="15" thickBot="1">
      <c r="A8" s="3">
        <v>1899148</v>
      </c>
      <c r="B8" s="5">
        <v>43278</v>
      </c>
      <c r="C8" s="4">
        <v>1</v>
      </c>
      <c r="D8" s="4">
        <v>23358</v>
      </c>
      <c r="E8" s="4">
        <v>15112</v>
      </c>
      <c r="F8" s="4">
        <v>7942</v>
      </c>
      <c r="G8" s="4" t="s">
        <v>9</v>
      </c>
      <c r="H8" s="40">
        <f>E8-'май 2018'!E8</f>
        <v>206</v>
      </c>
      <c r="I8" s="42">
        <f>F8-'май 2018'!F8</f>
        <v>148</v>
      </c>
      <c r="J8">
        <v>15112</v>
      </c>
      <c r="K8">
        <v>7942</v>
      </c>
      <c r="L8">
        <f t="shared" si="0"/>
        <v>0</v>
      </c>
      <c r="M8">
        <f t="shared" si="1"/>
        <v>0</v>
      </c>
      <c r="N8">
        <f t="shared" si="2"/>
        <v>0</v>
      </c>
      <c r="O8">
        <f t="shared" si="3"/>
        <v>0</v>
      </c>
      <c r="Q8" s="52">
        <f t="shared" si="4"/>
        <v>0</v>
      </c>
      <c r="R8" s="52">
        <f t="shared" ref="R8:R45" si="5">Q8+Q8*3%</f>
        <v>0</v>
      </c>
      <c r="T8" s="51">
        <v>15321</v>
      </c>
      <c r="U8" s="51">
        <v>8074</v>
      </c>
      <c r="V8">
        <f>T8-E8</f>
        <v>209</v>
      </c>
      <c r="W8">
        <f>U8-F8</f>
        <v>132</v>
      </c>
      <c r="X8">
        <f>V8*6.08</f>
        <v>1270.72</v>
      </c>
      <c r="Y8">
        <f>W8*2.25</f>
        <v>297</v>
      </c>
      <c r="AA8">
        <f>X8+Y8</f>
        <v>1567.72</v>
      </c>
      <c r="AB8" s="52">
        <f>AA8+AA8*3%</f>
        <v>1614.7516000000001</v>
      </c>
      <c r="AC8" s="62">
        <f>AB8+R8</f>
        <v>1614.7516000000001</v>
      </c>
      <c r="AD8" s="75"/>
    </row>
    <row r="9" spans="1:31" ht="15" thickBot="1">
      <c r="A9" s="3">
        <v>1899138</v>
      </c>
      <c r="B9" s="5">
        <v>43278</v>
      </c>
      <c r="C9" s="4">
        <v>2</v>
      </c>
      <c r="D9" s="4">
        <v>7244</v>
      </c>
      <c r="E9" s="4">
        <v>4564</v>
      </c>
      <c r="F9" s="4">
        <v>2644</v>
      </c>
      <c r="G9" s="4" t="s">
        <v>9</v>
      </c>
      <c r="H9" s="40">
        <f>E9-'май 2018'!E9</f>
        <v>50</v>
      </c>
      <c r="I9" s="42">
        <f>F9-'май 2018'!F9</f>
        <v>29</v>
      </c>
      <c r="J9">
        <v>4043</v>
      </c>
      <c r="K9">
        <v>2309</v>
      </c>
      <c r="L9">
        <f t="shared" si="0"/>
        <v>521</v>
      </c>
      <c r="M9">
        <f t="shared" si="1"/>
        <v>335</v>
      </c>
      <c r="N9">
        <f t="shared" si="2"/>
        <v>3021.7999999999997</v>
      </c>
      <c r="O9">
        <f t="shared" si="3"/>
        <v>700.15</v>
      </c>
      <c r="Q9" s="52">
        <f t="shared" si="4"/>
        <v>3721.95</v>
      </c>
      <c r="R9" s="52">
        <f t="shared" si="5"/>
        <v>3833.6084999999998</v>
      </c>
      <c r="T9" s="51">
        <v>4601</v>
      </c>
      <c r="U9" s="51">
        <v>2661</v>
      </c>
      <c r="V9">
        <f t="shared" ref="V9:V72" si="6">T9-E9</f>
        <v>37</v>
      </c>
      <c r="W9">
        <f t="shared" ref="W9:W72" si="7">U9-F9</f>
        <v>17</v>
      </c>
      <c r="X9">
        <f t="shared" ref="X9:X72" si="8">V9*6.08</f>
        <v>224.96</v>
      </c>
      <c r="Y9">
        <f t="shared" ref="Y9:Y72" si="9">W9*2.25</f>
        <v>38.25</v>
      </c>
      <c r="AA9">
        <f t="shared" ref="AA9:AA72" si="10">X9+Y9</f>
        <v>263.21000000000004</v>
      </c>
      <c r="AB9" s="52">
        <f t="shared" ref="AB9:AB72" si="11">AA9+AA9*3%</f>
        <v>271.10630000000003</v>
      </c>
      <c r="AC9" s="62">
        <f t="shared" ref="AC9:AC72" si="12">AB9+R9</f>
        <v>4104.7147999999997</v>
      </c>
      <c r="AD9" s="75"/>
      <c r="AE9">
        <v>4895</v>
      </c>
    </row>
    <row r="10" spans="1:31" ht="15" thickBot="1">
      <c r="A10" s="3">
        <v>1896559</v>
      </c>
      <c r="B10" s="5">
        <v>43278</v>
      </c>
      <c r="C10" s="4">
        <v>3</v>
      </c>
      <c r="D10" s="4">
        <v>3173</v>
      </c>
      <c r="E10" s="4">
        <v>2002</v>
      </c>
      <c r="F10" s="4">
        <v>939</v>
      </c>
      <c r="G10" s="4" t="s">
        <v>9</v>
      </c>
      <c r="H10" s="40">
        <f>E10-'май 2018'!E10</f>
        <v>123</v>
      </c>
      <c r="I10" s="42">
        <f>F10-'май 2018'!F10</f>
        <v>63</v>
      </c>
      <c r="J10">
        <v>1879</v>
      </c>
      <c r="K10">
        <v>876</v>
      </c>
      <c r="L10">
        <f t="shared" si="0"/>
        <v>123</v>
      </c>
      <c r="M10">
        <f t="shared" si="1"/>
        <v>63</v>
      </c>
      <c r="N10">
        <f t="shared" si="2"/>
        <v>713.4</v>
      </c>
      <c r="O10">
        <f t="shared" si="3"/>
        <v>131.66999999999999</v>
      </c>
      <c r="Q10" s="52">
        <f t="shared" si="4"/>
        <v>845.06999999999994</v>
      </c>
      <c r="R10" s="52">
        <f t="shared" si="5"/>
        <v>870.42209999999989</v>
      </c>
      <c r="T10" s="51">
        <v>2129</v>
      </c>
      <c r="U10" s="51">
        <v>965</v>
      </c>
      <c r="V10">
        <f t="shared" si="6"/>
        <v>127</v>
      </c>
      <c r="W10">
        <f t="shared" si="7"/>
        <v>26</v>
      </c>
      <c r="X10">
        <f t="shared" si="8"/>
        <v>772.16</v>
      </c>
      <c r="Y10">
        <f t="shared" si="9"/>
        <v>58.5</v>
      </c>
      <c r="AA10">
        <f t="shared" si="10"/>
        <v>830.66</v>
      </c>
      <c r="AB10" s="52">
        <f t="shared" si="11"/>
        <v>855.57979999999998</v>
      </c>
      <c r="AC10" s="69">
        <f t="shared" si="12"/>
        <v>1726.0018999999998</v>
      </c>
      <c r="AD10" s="76">
        <f>AC10</f>
        <v>1726.0018999999998</v>
      </c>
    </row>
    <row r="11" spans="1:31" ht="15" thickBot="1">
      <c r="A11" s="3">
        <v>1898264</v>
      </c>
      <c r="B11" s="5">
        <v>43278</v>
      </c>
      <c r="C11" s="4">
        <v>4</v>
      </c>
      <c r="D11" s="4">
        <v>5462</v>
      </c>
      <c r="E11" s="4">
        <v>3255</v>
      </c>
      <c r="F11" s="4">
        <v>1745</v>
      </c>
      <c r="G11" s="4" t="s">
        <v>9</v>
      </c>
      <c r="H11" s="40">
        <f>E11-'май 2018'!E11</f>
        <v>82</v>
      </c>
      <c r="I11" s="42">
        <f>F11-'май 2018'!F11</f>
        <v>69</v>
      </c>
      <c r="J11">
        <v>3173</v>
      </c>
      <c r="K11">
        <v>1676</v>
      </c>
      <c r="L11">
        <f t="shared" si="0"/>
        <v>82</v>
      </c>
      <c r="M11">
        <f t="shared" si="1"/>
        <v>69</v>
      </c>
      <c r="N11">
        <f t="shared" si="2"/>
        <v>475.59999999999997</v>
      </c>
      <c r="O11">
        <f t="shared" si="3"/>
        <v>144.20999999999998</v>
      </c>
      <c r="Q11" s="52">
        <f>N11+O11-P11</f>
        <v>619.80999999999995</v>
      </c>
      <c r="R11" s="52">
        <f t="shared" si="5"/>
        <v>638.40429999999992</v>
      </c>
      <c r="T11" s="51">
        <v>3355</v>
      </c>
      <c r="U11" s="51">
        <v>1817</v>
      </c>
      <c r="V11">
        <f t="shared" si="6"/>
        <v>100</v>
      </c>
      <c r="W11">
        <f t="shared" si="7"/>
        <v>72</v>
      </c>
      <c r="X11">
        <f t="shared" si="8"/>
        <v>608</v>
      </c>
      <c r="Y11">
        <f t="shared" si="9"/>
        <v>162</v>
      </c>
      <c r="AA11">
        <f t="shared" si="10"/>
        <v>770</v>
      </c>
      <c r="AB11" s="52">
        <f t="shared" si="11"/>
        <v>793.1</v>
      </c>
      <c r="AC11" s="62">
        <f t="shared" si="12"/>
        <v>1431.5043000000001</v>
      </c>
      <c r="AD11" s="75"/>
    </row>
    <row r="12" spans="1:31" ht="15" thickBot="1">
      <c r="A12" s="3">
        <v>1899140</v>
      </c>
      <c r="B12" s="5">
        <v>43278</v>
      </c>
      <c r="C12" s="4">
        <v>5</v>
      </c>
      <c r="D12" s="4">
        <v>3261</v>
      </c>
      <c r="E12" s="4">
        <v>2186</v>
      </c>
      <c r="F12" s="4">
        <v>1038</v>
      </c>
      <c r="G12" s="4" t="s">
        <v>9</v>
      </c>
      <c r="H12" s="40">
        <f>E12-'май 2018'!E12</f>
        <v>111</v>
      </c>
      <c r="I12" s="42">
        <f>F12-'май 2018'!F12</f>
        <v>71</v>
      </c>
      <c r="J12">
        <v>2186</v>
      </c>
      <c r="K12">
        <v>1038</v>
      </c>
      <c r="L12">
        <f t="shared" si="0"/>
        <v>0</v>
      </c>
      <c r="M12">
        <f t="shared" si="1"/>
        <v>0</v>
      </c>
      <c r="N12">
        <f t="shared" si="2"/>
        <v>0</v>
      </c>
      <c r="O12">
        <f t="shared" si="3"/>
        <v>0</v>
      </c>
      <c r="Q12" s="52">
        <f t="shared" ref="Q12:Q75" si="13">N12+O12-P12</f>
        <v>0</v>
      </c>
      <c r="R12" s="52">
        <f t="shared" si="5"/>
        <v>0</v>
      </c>
      <c r="T12" s="51">
        <v>2281</v>
      </c>
      <c r="U12" s="51">
        <v>1101</v>
      </c>
      <c r="V12">
        <f t="shared" si="6"/>
        <v>95</v>
      </c>
      <c r="W12">
        <f t="shared" si="7"/>
        <v>63</v>
      </c>
      <c r="X12">
        <f t="shared" si="8"/>
        <v>577.6</v>
      </c>
      <c r="Y12">
        <f t="shared" si="9"/>
        <v>141.75</v>
      </c>
      <c r="AA12">
        <f t="shared" si="10"/>
        <v>719.35</v>
      </c>
      <c r="AB12" s="52">
        <f t="shared" si="11"/>
        <v>740.93050000000005</v>
      </c>
      <c r="AC12" s="62">
        <f t="shared" si="12"/>
        <v>740.93050000000005</v>
      </c>
      <c r="AD12" s="75"/>
    </row>
    <row r="13" spans="1:31" ht="15" thickBot="1">
      <c r="A13" s="3">
        <v>1898866</v>
      </c>
      <c r="B13" s="5">
        <v>43278</v>
      </c>
      <c r="C13" s="4">
        <v>6</v>
      </c>
      <c r="D13" s="4">
        <v>2382</v>
      </c>
      <c r="E13" s="4">
        <v>1431</v>
      </c>
      <c r="F13" s="4">
        <v>612</v>
      </c>
      <c r="G13" s="4" t="s">
        <v>9</v>
      </c>
      <c r="H13" s="40">
        <f>E13-'май 2018'!E13</f>
        <v>45</v>
      </c>
      <c r="I13" s="42">
        <f>F13-'май 2018'!F13</f>
        <v>16</v>
      </c>
      <c r="J13">
        <v>1263</v>
      </c>
      <c r="K13">
        <v>535</v>
      </c>
      <c r="L13">
        <f t="shared" si="0"/>
        <v>168</v>
      </c>
      <c r="M13">
        <f t="shared" si="1"/>
        <v>77</v>
      </c>
      <c r="N13">
        <f t="shared" si="2"/>
        <v>974.4</v>
      </c>
      <c r="O13">
        <f t="shared" si="3"/>
        <v>160.92999999999998</v>
      </c>
      <c r="Q13" s="52">
        <f t="shared" si="13"/>
        <v>1135.33</v>
      </c>
      <c r="R13" s="52">
        <f t="shared" si="5"/>
        <v>1169.3898999999999</v>
      </c>
      <c r="T13" s="51">
        <v>1463</v>
      </c>
      <c r="U13" s="51">
        <v>626</v>
      </c>
      <c r="V13">
        <f t="shared" si="6"/>
        <v>32</v>
      </c>
      <c r="W13">
        <f t="shared" si="7"/>
        <v>14</v>
      </c>
      <c r="X13">
        <f t="shared" si="8"/>
        <v>194.56</v>
      </c>
      <c r="Y13">
        <f t="shared" si="9"/>
        <v>31.5</v>
      </c>
      <c r="AA13">
        <f t="shared" si="10"/>
        <v>226.06</v>
      </c>
      <c r="AB13" s="52">
        <f t="shared" si="11"/>
        <v>232.84180000000001</v>
      </c>
      <c r="AC13" s="62">
        <f t="shared" si="12"/>
        <v>1402.2316999999998</v>
      </c>
      <c r="AD13" s="75"/>
      <c r="AE13">
        <v>1000</v>
      </c>
    </row>
    <row r="14" spans="1:31" ht="15" thickBot="1">
      <c r="A14" s="3">
        <v>1899216</v>
      </c>
      <c r="B14" s="5">
        <v>43278</v>
      </c>
      <c r="C14" s="4">
        <v>7</v>
      </c>
      <c r="D14" s="4">
        <v>45376</v>
      </c>
      <c r="E14" s="4">
        <v>28915</v>
      </c>
      <c r="F14" s="4">
        <v>15988</v>
      </c>
      <c r="G14" s="4" t="s">
        <v>9</v>
      </c>
      <c r="H14" s="40">
        <f>E14-'май 2018'!E14</f>
        <v>195</v>
      </c>
      <c r="I14" s="42">
        <f>F14-'май 2018'!F14</f>
        <v>148</v>
      </c>
      <c r="J14">
        <v>28720</v>
      </c>
      <c r="K14">
        <v>15840</v>
      </c>
      <c r="L14">
        <f t="shared" si="0"/>
        <v>195</v>
      </c>
      <c r="M14">
        <f t="shared" si="1"/>
        <v>148</v>
      </c>
      <c r="N14">
        <f t="shared" si="2"/>
        <v>1131</v>
      </c>
      <c r="O14">
        <f t="shared" si="3"/>
        <v>309.32</v>
      </c>
      <c r="Q14" s="52">
        <f t="shared" si="13"/>
        <v>1440.32</v>
      </c>
      <c r="R14" s="52">
        <f t="shared" si="5"/>
        <v>1483.5295999999998</v>
      </c>
      <c r="T14" s="51">
        <v>29055</v>
      </c>
      <c r="U14" s="51">
        <v>16043</v>
      </c>
      <c r="V14">
        <f t="shared" si="6"/>
        <v>140</v>
      </c>
      <c r="W14">
        <f t="shared" si="7"/>
        <v>55</v>
      </c>
      <c r="X14">
        <f t="shared" si="8"/>
        <v>851.2</v>
      </c>
      <c r="Y14">
        <f t="shared" si="9"/>
        <v>123.75</v>
      </c>
      <c r="AA14">
        <f t="shared" si="10"/>
        <v>974.95</v>
      </c>
      <c r="AB14" s="52">
        <f t="shared" si="11"/>
        <v>1004.1985000000001</v>
      </c>
      <c r="AC14" s="69">
        <f t="shared" si="12"/>
        <v>2487.7280999999998</v>
      </c>
      <c r="AD14" s="76">
        <f>AC14</f>
        <v>2487.7280999999998</v>
      </c>
    </row>
    <row r="15" spans="1:31" ht="15" thickBot="1">
      <c r="A15" s="3">
        <v>1892234</v>
      </c>
      <c r="B15" s="5">
        <v>43278</v>
      </c>
      <c r="C15" s="4">
        <v>8</v>
      </c>
      <c r="D15" s="4">
        <v>2809</v>
      </c>
      <c r="E15" s="4">
        <v>2097</v>
      </c>
      <c r="F15" s="4">
        <v>633</v>
      </c>
      <c r="G15" s="4" t="s">
        <v>9</v>
      </c>
      <c r="H15" s="40">
        <f>E15-'май 2018'!E15</f>
        <v>27</v>
      </c>
      <c r="I15" s="42">
        <f>F15-'май 2018'!F15</f>
        <v>11</v>
      </c>
      <c r="J15">
        <v>2032</v>
      </c>
      <c r="K15">
        <v>615</v>
      </c>
      <c r="L15">
        <f t="shared" si="0"/>
        <v>65</v>
      </c>
      <c r="M15">
        <f t="shared" si="1"/>
        <v>18</v>
      </c>
      <c r="N15">
        <f t="shared" si="2"/>
        <v>377</v>
      </c>
      <c r="O15">
        <f t="shared" si="3"/>
        <v>37.619999999999997</v>
      </c>
      <c r="Q15" s="52">
        <f t="shared" si="13"/>
        <v>414.62</v>
      </c>
      <c r="R15" s="52">
        <f t="shared" si="5"/>
        <v>427.05860000000001</v>
      </c>
      <c r="T15" s="51">
        <v>2141</v>
      </c>
      <c r="U15" s="51">
        <v>645</v>
      </c>
      <c r="V15">
        <f t="shared" si="6"/>
        <v>44</v>
      </c>
      <c r="W15">
        <f t="shared" si="7"/>
        <v>12</v>
      </c>
      <c r="X15">
        <f t="shared" si="8"/>
        <v>267.52</v>
      </c>
      <c r="Y15">
        <f t="shared" si="9"/>
        <v>27</v>
      </c>
      <c r="AA15">
        <f t="shared" si="10"/>
        <v>294.52</v>
      </c>
      <c r="AB15" s="52">
        <f t="shared" si="11"/>
        <v>303.35559999999998</v>
      </c>
      <c r="AC15" s="62">
        <f t="shared" si="12"/>
        <v>730.41419999999994</v>
      </c>
      <c r="AD15" s="75"/>
    </row>
    <row r="16" spans="1:31" ht="15" thickBot="1">
      <c r="A16" s="3">
        <v>1897340</v>
      </c>
      <c r="B16" s="5">
        <v>43278</v>
      </c>
      <c r="C16" s="4">
        <v>9</v>
      </c>
      <c r="D16" s="4">
        <v>24</v>
      </c>
      <c r="E16" s="4">
        <v>0</v>
      </c>
      <c r="F16" s="4">
        <v>0</v>
      </c>
      <c r="G16" s="4" t="s">
        <v>9</v>
      </c>
      <c r="H16" s="40">
        <f>E16-'май 2018'!E16</f>
        <v>0</v>
      </c>
      <c r="I16" s="42">
        <f>F16-'май 2018'!F16</f>
        <v>0</v>
      </c>
      <c r="J16">
        <v>0</v>
      </c>
      <c r="K16">
        <v>0</v>
      </c>
      <c r="L16">
        <f t="shared" si="0"/>
        <v>0</v>
      </c>
      <c r="M16">
        <f t="shared" si="1"/>
        <v>0</v>
      </c>
      <c r="N16">
        <f t="shared" si="2"/>
        <v>0</v>
      </c>
      <c r="O16">
        <f t="shared" si="3"/>
        <v>0</v>
      </c>
      <c r="Q16" s="52">
        <f t="shared" si="13"/>
        <v>0</v>
      </c>
      <c r="R16" s="52">
        <f t="shared" si="5"/>
        <v>0</v>
      </c>
      <c r="T16" s="51">
        <v>0</v>
      </c>
      <c r="U16" s="51"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AA16">
        <f t="shared" si="10"/>
        <v>0</v>
      </c>
      <c r="AB16" s="52">
        <f t="shared" si="11"/>
        <v>0</v>
      </c>
      <c r="AC16" s="62">
        <f t="shared" si="12"/>
        <v>0</v>
      </c>
      <c r="AD16" s="75"/>
    </row>
    <row r="17" spans="1:31" ht="15" thickBot="1">
      <c r="A17" s="3">
        <v>1897151</v>
      </c>
      <c r="B17" s="5">
        <v>43278</v>
      </c>
      <c r="C17" s="4" t="s">
        <v>12</v>
      </c>
      <c r="D17" s="4">
        <v>235</v>
      </c>
      <c r="E17" s="59">
        <v>6</v>
      </c>
      <c r="F17" s="59">
        <v>2</v>
      </c>
      <c r="G17" s="4" t="s">
        <v>9</v>
      </c>
      <c r="H17" s="40">
        <f>E17-'май 2018'!E17</f>
        <v>0</v>
      </c>
      <c r="I17" s="42">
        <f>F17-'май 2018'!F17</f>
        <v>0</v>
      </c>
      <c r="J17" s="58">
        <v>0</v>
      </c>
      <c r="K17" s="58">
        <v>0</v>
      </c>
      <c r="L17">
        <f t="shared" si="0"/>
        <v>6</v>
      </c>
      <c r="M17">
        <f t="shared" si="1"/>
        <v>2</v>
      </c>
      <c r="N17">
        <f t="shared" si="2"/>
        <v>34.799999999999997</v>
      </c>
      <c r="O17">
        <f t="shared" si="3"/>
        <v>4.18</v>
      </c>
      <c r="Q17" s="52">
        <f t="shared" si="13"/>
        <v>38.979999999999997</v>
      </c>
      <c r="R17" s="52">
        <f t="shared" si="5"/>
        <v>40.1494</v>
      </c>
      <c r="T17" s="51">
        <v>6</v>
      </c>
      <c r="U17" s="51">
        <v>2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AA17">
        <f t="shared" si="10"/>
        <v>0</v>
      </c>
      <c r="AB17" s="52">
        <f t="shared" si="11"/>
        <v>0</v>
      </c>
      <c r="AC17" s="52">
        <f t="shared" si="12"/>
        <v>40.1494</v>
      </c>
      <c r="AD17" s="76">
        <f>AC17</f>
        <v>40.1494</v>
      </c>
    </row>
    <row r="18" spans="1:31" ht="15" thickBot="1">
      <c r="A18" s="3">
        <v>1897229</v>
      </c>
      <c r="B18" s="5">
        <v>43278</v>
      </c>
      <c r="C18" s="4">
        <v>10</v>
      </c>
      <c r="D18" s="4">
        <v>2084</v>
      </c>
      <c r="E18" s="4">
        <v>1477</v>
      </c>
      <c r="F18" s="4">
        <v>393</v>
      </c>
      <c r="G18" s="4" t="s">
        <v>9</v>
      </c>
      <c r="H18" s="40">
        <f>E18-'май 2018'!E18</f>
        <v>43</v>
      </c>
      <c r="I18" s="42">
        <f>F18-'май 2018'!F18</f>
        <v>7</v>
      </c>
      <c r="J18">
        <v>1434</v>
      </c>
      <c r="K18">
        <v>386</v>
      </c>
      <c r="L18">
        <f t="shared" si="0"/>
        <v>43</v>
      </c>
      <c r="M18">
        <f t="shared" si="1"/>
        <v>7</v>
      </c>
      <c r="N18">
        <f t="shared" si="2"/>
        <v>249.4</v>
      </c>
      <c r="O18">
        <f t="shared" si="3"/>
        <v>14.629999999999999</v>
      </c>
      <c r="P18">
        <v>-15</v>
      </c>
      <c r="Q18" s="52">
        <f t="shared" si="13"/>
        <v>279.03000000000003</v>
      </c>
      <c r="R18" s="52">
        <f t="shared" si="5"/>
        <v>287.40090000000004</v>
      </c>
      <c r="T18" s="51">
        <v>1546</v>
      </c>
      <c r="U18" s="51">
        <v>409</v>
      </c>
      <c r="V18">
        <f t="shared" si="6"/>
        <v>69</v>
      </c>
      <c r="W18">
        <f t="shared" si="7"/>
        <v>16</v>
      </c>
      <c r="X18">
        <f t="shared" si="8"/>
        <v>419.52</v>
      </c>
      <c r="Y18">
        <f t="shared" si="9"/>
        <v>36</v>
      </c>
      <c r="AA18">
        <f t="shared" si="10"/>
        <v>455.52</v>
      </c>
      <c r="AB18" s="52">
        <f t="shared" si="11"/>
        <v>469.18559999999997</v>
      </c>
      <c r="AC18" s="62">
        <f t="shared" si="12"/>
        <v>756.5865</v>
      </c>
      <c r="AD18" s="75"/>
    </row>
    <row r="19" spans="1:31" ht="15" thickBot="1">
      <c r="A19" s="3">
        <v>1897104</v>
      </c>
      <c r="B19" s="5">
        <v>43278</v>
      </c>
      <c r="C19" s="4">
        <v>11</v>
      </c>
      <c r="D19" s="4">
        <v>20558</v>
      </c>
      <c r="E19" s="4">
        <v>12120</v>
      </c>
      <c r="F19" s="4">
        <v>8171</v>
      </c>
      <c r="G19" s="4" t="s">
        <v>9</v>
      </c>
      <c r="H19" s="40">
        <f>E19-'май 2018'!E19</f>
        <v>99</v>
      </c>
      <c r="I19" s="42">
        <f>F19-'май 2018'!F19</f>
        <v>87</v>
      </c>
      <c r="J19">
        <v>12120</v>
      </c>
      <c r="K19">
        <v>8171</v>
      </c>
      <c r="L19">
        <f t="shared" si="0"/>
        <v>0</v>
      </c>
      <c r="M19">
        <f t="shared" si="1"/>
        <v>0</v>
      </c>
      <c r="N19">
        <f t="shared" si="2"/>
        <v>0</v>
      </c>
      <c r="O19">
        <f t="shared" si="3"/>
        <v>0</v>
      </c>
      <c r="Q19" s="52">
        <f t="shared" si="13"/>
        <v>0</v>
      </c>
      <c r="R19" s="52">
        <f t="shared" si="5"/>
        <v>0</v>
      </c>
      <c r="T19" s="51">
        <v>12211</v>
      </c>
      <c r="U19" s="51">
        <v>8217</v>
      </c>
      <c r="V19">
        <f t="shared" si="6"/>
        <v>91</v>
      </c>
      <c r="W19">
        <f t="shared" si="7"/>
        <v>46</v>
      </c>
      <c r="X19">
        <f t="shared" si="8"/>
        <v>553.28</v>
      </c>
      <c r="Y19">
        <f t="shared" si="9"/>
        <v>103.5</v>
      </c>
      <c r="AA19">
        <f t="shared" si="10"/>
        <v>656.78</v>
      </c>
      <c r="AB19" s="52">
        <f t="shared" si="11"/>
        <v>676.48339999999996</v>
      </c>
      <c r="AC19" s="62">
        <f t="shared" si="12"/>
        <v>676.48339999999996</v>
      </c>
      <c r="AD19" s="75"/>
    </row>
    <row r="20" spans="1:31" ht="15" thickBot="1">
      <c r="A20" s="3">
        <v>1897192</v>
      </c>
      <c r="B20" s="5">
        <v>43278</v>
      </c>
      <c r="C20" s="4">
        <v>12</v>
      </c>
      <c r="D20" s="4">
        <v>7927</v>
      </c>
      <c r="E20" s="4">
        <v>5756</v>
      </c>
      <c r="F20" s="4">
        <v>1975</v>
      </c>
      <c r="G20" s="4" t="s">
        <v>9</v>
      </c>
      <c r="H20" s="40">
        <f>E20-'май 2018'!E20</f>
        <v>130</v>
      </c>
      <c r="I20" s="42">
        <f>F20-'май 2018'!F20</f>
        <v>50</v>
      </c>
      <c r="J20">
        <v>5756</v>
      </c>
      <c r="K20">
        <v>1975</v>
      </c>
      <c r="L20">
        <f t="shared" si="0"/>
        <v>0</v>
      </c>
      <c r="M20">
        <f t="shared" si="1"/>
        <v>0</v>
      </c>
      <c r="N20">
        <f t="shared" si="2"/>
        <v>0</v>
      </c>
      <c r="O20">
        <f t="shared" si="3"/>
        <v>0</v>
      </c>
      <c r="Q20" s="52">
        <f t="shared" si="13"/>
        <v>0</v>
      </c>
      <c r="R20" s="52">
        <f t="shared" si="5"/>
        <v>0</v>
      </c>
      <c r="T20" s="51">
        <v>5857</v>
      </c>
      <c r="U20" s="51">
        <v>2018</v>
      </c>
      <c r="V20">
        <f t="shared" si="6"/>
        <v>101</v>
      </c>
      <c r="W20">
        <f t="shared" si="7"/>
        <v>43</v>
      </c>
      <c r="X20">
        <f t="shared" si="8"/>
        <v>614.08000000000004</v>
      </c>
      <c r="Y20">
        <f t="shared" si="9"/>
        <v>96.75</v>
      </c>
      <c r="AA20">
        <f t="shared" si="10"/>
        <v>710.83</v>
      </c>
      <c r="AB20" s="52">
        <f t="shared" si="11"/>
        <v>732.1549</v>
      </c>
      <c r="AC20" s="62">
        <f t="shared" si="12"/>
        <v>732.1549</v>
      </c>
      <c r="AD20" s="75"/>
    </row>
    <row r="21" spans="1:31" ht="15" thickBot="1">
      <c r="A21" s="3">
        <v>1898874</v>
      </c>
      <c r="B21" s="5">
        <v>43278</v>
      </c>
      <c r="C21" s="4">
        <v>13</v>
      </c>
      <c r="D21" s="4">
        <v>18975</v>
      </c>
      <c r="E21" s="4">
        <v>12467</v>
      </c>
      <c r="F21" s="4">
        <v>5344</v>
      </c>
      <c r="G21" s="4" t="s">
        <v>9</v>
      </c>
      <c r="H21" s="40">
        <f>E21-'май 2018'!E21</f>
        <v>177</v>
      </c>
      <c r="I21" s="42">
        <f>F21-'май 2018'!F21</f>
        <v>104</v>
      </c>
      <c r="J21">
        <v>12141</v>
      </c>
      <c r="K21">
        <v>5160</v>
      </c>
      <c r="L21">
        <f t="shared" si="0"/>
        <v>326</v>
      </c>
      <c r="M21">
        <f t="shared" si="1"/>
        <v>184</v>
      </c>
      <c r="N21">
        <f t="shared" si="2"/>
        <v>1890.8</v>
      </c>
      <c r="O21">
        <f t="shared" si="3"/>
        <v>384.55999999999995</v>
      </c>
      <c r="Q21" s="52">
        <f t="shared" si="13"/>
        <v>2275.3599999999997</v>
      </c>
      <c r="R21" s="52">
        <f t="shared" si="5"/>
        <v>2343.6207999999997</v>
      </c>
      <c r="T21" s="51">
        <v>12712</v>
      </c>
      <c r="U21" s="51">
        <v>5472</v>
      </c>
      <c r="V21">
        <f t="shared" si="6"/>
        <v>245</v>
      </c>
      <c r="W21">
        <f t="shared" si="7"/>
        <v>128</v>
      </c>
      <c r="X21">
        <f t="shared" si="8"/>
        <v>1489.6</v>
      </c>
      <c r="Y21">
        <f t="shared" si="9"/>
        <v>288</v>
      </c>
      <c r="AA21">
        <f t="shared" si="10"/>
        <v>1777.6</v>
      </c>
      <c r="AB21" s="52">
        <f t="shared" si="11"/>
        <v>1830.9279999999999</v>
      </c>
      <c r="AC21" s="62">
        <f t="shared" si="12"/>
        <v>4174.5487999999996</v>
      </c>
      <c r="AD21" s="75"/>
    </row>
    <row r="22" spans="1:31" ht="15" thickBot="1">
      <c r="A22" s="3">
        <v>1892500</v>
      </c>
      <c r="B22" s="5">
        <v>43278</v>
      </c>
      <c r="C22" s="4">
        <v>14</v>
      </c>
      <c r="D22" s="4">
        <v>1348</v>
      </c>
      <c r="E22" s="4">
        <v>883</v>
      </c>
      <c r="F22" s="4">
        <v>379</v>
      </c>
      <c r="G22" s="4" t="s">
        <v>9</v>
      </c>
      <c r="H22" s="40">
        <f>E22-'май 2018'!E22</f>
        <v>0</v>
      </c>
      <c r="I22" s="42">
        <f>F22-'май 2018'!F22</f>
        <v>0</v>
      </c>
      <c r="J22">
        <v>883</v>
      </c>
      <c r="K22">
        <v>379</v>
      </c>
      <c r="L22">
        <f t="shared" si="0"/>
        <v>0</v>
      </c>
      <c r="M22">
        <f t="shared" si="1"/>
        <v>0</v>
      </c>
      <c r="N22">
        <f t="shared" si="2"/>
        <v>0</v>
      </c>
      <c r="O22">
        <f t="shared" si="3"/>
        <v>0</v>
      </c>
      <c r="Q22" s="52">
        <f t="shared" si="13"/>
        <v>0</v>
      </c>
      <c r="R22" s="52">
        <f t="shared" si="5"/>
        <v>0</v>
      </c>
      <c r="T22" s="51">
        <v>883</v>
      </c>
      <c r="U22" s="51">
        <v>379</v>
      </c>
      <c r="V22">
        <f t="shared" si="6"/>
        <v>0</v>
      </c>
      <c r="W22">
        <f t="shared" si="7"/>
        <v>0</v>
      </c>
      <c r="X22">
        <f t="shared" si="8"/>
        <v>0</v>
      </c>
      <c r="Y22">
        <f t="shared" si="9"/>
        <v>0</v>
      </c>
      <c r="AA22">
        <f t="shared" si="10"/>
        <v>0</v>
      </c>
      <c r="AB22" s="52">
        <f t="shared" si="11"/>
        <v>0</v>
      </c>
      <c r="AC22" s="62">
        <f t="shared" si="12"/>
        <v>0</v>
      </c>
      <c r="AD22" s="75"/>
    </row>
    <row r="23" spans="1:31" ht="15" thickBot="1">
      <c r="A23" s="3">
        <v>1897270</v>
      </c>
      <c r="B23" s="5">
        <v>43278</v>
      </c>
      <c r="C23" s="4" t="s">
        <v>13</v>
      </c>
      <c r="D23" s="4">
        <v>12777</v>
      </c>
      <c r="E23" s="4">
        <v>9774</v>
      </c>
      <c r="F23" s="4">
        <v>2868</v>
      </c>
      <c r="G23" s="4" t="s">
        <v>9</v>
      </c>
      <c r="H23" s="40">
        <f>E23-'май 2018'!E23</f>
        <v>91</v>
      </c>
      <c r="I23" s="42">
        <f>F23-'май 2018'!F23</f>
        <v>50</v>
      </c>
      <c r="J23">
        <v>9266</v>
      </c>
      <c r="K23">
        <v>2623</v>
      </c>
      <c r="L23">
        <f t="shared" si="0"/>
        <v>508</v>
      </c>
      <c r="M23">
        <f t="shared" si="1"/>
        <v>245</v>
      </c>
      <c r="N23">
        <f t="shared" si="2"/>
        <v>2946.4</v>
      </c>
      <c r="O23">
        <f t="shared" si="3"/>
        <v>512.04999999999995</v>
      </c>
      <c r="P23">
        <v>1139</v>
      </c>
      <c r="Q23" s="52">
        <f t="shared" si="13"/>
        <v>2319.4499999999998</v>
      </c>
      <c r="R23" s="52">
        <f t="shared" si="5"/>
        <v>2389.0335</v>
      </c>
      <c r="T23" s="51">
        <v>9948</v>
      </c>
      <c r="U23" s="51">
        <v>2962</v>
      </c>
      <c r="V23">
        <f t="shared" si="6"/>
        <v>174</v>
      </c>
      <c r="W23">
        <f t="shared" si="7"/>
        <v>94</v>
      </c>
      <c r="X23">
        <f t="shared" si="8"/>
        <v>1057.92</v>
      </c>
      <c r="Y23">
        <f t="shared" si="9"/>
        <v>211.5</v>
      </c>
      <c r="AA23">
        <f t="shared" si="10"/>
        <v>1269.42</v>
      </c>
      <c r="AB23" s="52">
        <f t="shared" si="11"/>
        <v>1307.5026</v>
      </c>
      <c r="AC23" s="62">
        <f t="shared" si="12"/>
        <v>3696.5361000000003</v>
      </c>
      <c r="AD23" s="75"/>
      <c r="AE23">
        <v>303</v>
      </c>
    </row>
    <row r="24" spans="1:31" ht="15" thickBot="1">
      <c r="A24" s="3">
        <v>1893468</v>
      </c>
      <c r="B24" s="5">
        <v>43278</v>
      </c>
      <c r="C24" s="4">
        <v>15</v>
      </c>
      <c r="D24" s="4">
        <v>2941</v>
      </c>
      <c r="E24" s="4">
        <v>2402</v>
      </c>
      <c r="F24" s="4">
        <v>394</v>
      </c>
      <c r="G24" s="4" t="s">
        <v>9</v>
      </c>
      <c r="H24" s="40">
        <f>E24-'май 2018'!E24</f>
        <v>77</v>
      </c>
      <c r="I24" s="42">
        <f>F24-'май 2018'!F24</f>
        <v>41</v>
      </c>
      <c r="J24">
        <v>1827</v>
      </c>
      <c r="K24">
        <v>320</v>
      </c>
      <c r="L24">
        <f t="shared" si="0"/>
        <v>575</v>
      </c>
      <c r="M24">
        <f t="shared" si="1"/>
        <v>74</v>
      </c>
      <c r="N24">
        <f t="shared" si="2"/>
        <v>3335</v>
      </c>
      <c r="O24">
        <f t="shared" si="3"/>
        <v>154.66</v>
      </c>
      <c r="Q24" s="52">
        <f t="shared" si="13"/>
        <v>3489.66</v>
      </c>
      <c r="R24" s="52">
        <f t="shared" si="5"/>
        <v>3594.3498</v>
      </c>
      <c r="T24" s="51">
        <v>2427</v>
      </c>
      <c r="U24" s="51">
        <v>399</v>
      </c>
      <c r="V24">
        <f t="shared" si="6"/>
        <v>25</v>
      </c>
      <c r="W24">
        <f t="shared" si="7"/>
        <v>5</v>
      </c>
      <c r="X24">
        <f t="shared" si="8"/>
        <v>152</v>
      </c>
      <c r="Y24">
        <f t="shared" si="9"/>
        <v>11.25</v>
      </c>
      <c r="AA24">
        <f t="shared" si="10"/>
        <v>163.25</v>
      </c>
      <c r="AB24" s="52">
        <f t="shared" si="11"/>
        <v>168.14750000000001</v>
      </c>
      <c r="AC24" s="62">
        <f t="shared" si="12"/>
        <v>3762.4973</v>
      </c>
      <c r="AD24" s="75"/>
    </row>
    <row r="25" spans="1:31" ht="15" thickBot="1">
      <c r="A25" s="3">
        <v>1897320</v>
      </c>
      <c r="B25" s="5">
        <v>43278</v>
      </c>
      <c r="C25" s="4">
        <v>16</v>
      </c>
      <c r="D25" s="4">
        <v>13886</v>
      </c>
      <c r="E25" s="4">
        <v>8692</v>
      </c>
      <c r="F25" s="4">
        <v>5136</v>
      </c>
      <c r="G25" s="4" t="s">
        <v>9</v>
      </c>
      <c r="H25" s="40">
        <f>E25-'май 2018'!E25</f>
        <v>444</v>
      </c>
      <c r="I25" s="42">
        <f>F25-'май 2018'!F25</f>
        <v>321</v>
      </c>
      <c r="J25">
        <v>8692</v>
      </c>
      <c r="K25">
        <v>5136</v>
      </c>
      <c r="L25">
        <f t="shared" si="0"/>
        <v>0</v>
      </c>
      <c r="M25">
        <f t="shared" si="1"/>
        <v>0</v>
      </c>
      <c r="N25">
        <f t="shared" si="2"/>
        <v>0</v>
      </c>
      <c r="O25">
        <f t="shared" si="3"/>
        <v>0</v>
      </c>
      <c r="Q25" s="52">
        <f t="shared" si="13"/>
        <v>0</v>
      </c>
      <c r="R25" s="52">
        <f t="shared" si="5"/>
        <v>0</v>
      </c>
      <c r="T25" s="51">
        <v>8963</v>
      </c>
      <c r="U25" s="51">
        <v>5273</v>
      </c>
      <c r="V25">
        <f t="shared" si="6"/>
        <v>271</v>
      </c>
      <c r="W25">
        <f t="shared" si="7"/>
        <v>137</v>
      </c>
      <c r="X25">
        <f t="shared" si="8"/>
        <v>1647.68</v>
      </c>
      <c r="Y25">
        <f t="shared" si="9"/>
        <v>308.25</v>
      </c>
      <c r="AA25">
        <f t="shared" si="10"/>
        <v>1955.93</v>
      </c>
      <c r="AB25" s="52">
        <f t="shared" si="11"/>
        <v>2014.6079</v>
      </c>
      <c r="AC25" s="62">
        <f t="shared" si="12"/>
        <v>2014.6079</v>
      </c>
      <c r="AD25" s="75"/>
    </row>
    <row r="26" spans="1:31" ht="15" thickBot="1">
      <c r="A26" s="3">
        <v>1897141</v>
      </c>
      <c r="B26" s="5">
        <v>43278</v>
      </c>
      <c r="C26" s="4">
        <v>17</v>
      </c>
      <c r="D26" s="4">
        <v>4450</v>
      </c>
      <c r="E26" s="4">
        <v>2346</v>
      </c>
      <c r="F26" s="4">
        <v>1052</v>
      </c>
      <c r="G26" s="4" t="s">
        <v>9</v>
      </c>
      <c r="H26" s="40">
        <f>E26-'май 2018'!E26</f>
        <v>79</v>
      </c>
      <c r="I26" s="42">
        <f>F26-'май 2018'!F26</f>
        <v>39</v>
      </c>
      <c r="J26">
        <v>2346</v>
      </c>
      <c r="K26">
        <v>1052</v>
      </c>
      <c r="L26">
        <f t="shared" si="0"/>
        <v>0</v>
      </c>
      <c r="M26">
        <f t="shared" si="1"/>
        <v>0</v>
      </c>
      <c r="N26">
        <f t="shared" si="2"/>
        <v>0</v>
      </c>
      <c r="O26">
        <f t="shared" si="3"/>
        <v>0</v>
      </c>
      <c r="Q26" s="52">
        <f t="shared" si="13"/>
        <v>0</v>
      </c>
      <c r="R26" s="52">
        <f t="shared" si="5"/>
        <v>0</v>
      </c>
      <c r="T26" s="51">
        <v>2412</v>
      </c>
      <c r="U26" s="51">
        <v>1076</v>
      </c>
      <c r="V26">
        <f t="shared" si="6"/>
        <v>66</v>
      </c>
      <c r="W26">
        <f t="shared" si="7"/>
        <v>24</v>
      </c>
      <c r="X26">
        <f t="shared" si="8"/>
        <v>401.28000000000003</v>
      </c>
      <c r="Y26">
        <f t="shared" si="9"/>
        <v>54</v>
      </c>
      <c r="AA26">
        <f t="shared" si="10"/>
        <v>455.28000000000003</v>
      </c>
      <c r="AB26" s="52">
        <f t="shared" si="11"/>
        <v>468.9384</v>
      </c>
      <c r="AC26" s="52">
        <f t="shared" si="12"/>
        <v>468.9384</v>
      </c>
      <c r="AD26" s="76">
        <f>AC26</f>
        <v>468.9384</v>
      </c>
    </row>
    <row r="27" spans="1:31" ht="15" thickBot="1">
      <c r="A27" s="3">
        <v>1887572</v>
      </c>
      <c r="B27" s="5">
        <v>43278</v>
      </c>
      <c r="C27" s="4">
        <v>18</v>
      </c>
      <c r="D27" s="4">
        <v>1323</v>
      </c>
      <c r="E27" s="4">
        <v>799</v>
      </c>
      <c r="F27" s="4">
        <v>343</v>
      </c>
      <c r="G27" s="4" t="s">
        <v>9</v>
      </c>
      <c r="H27" s="40">
        <f>E27-'май 2018'!E27</f>
        <v>36</v>
      </c>
      <c r="I27" s="42">
        <f>F27-'май 2018'!F27</f>
        <v>19</v>
      </c>
      <c r="J27">
        <v>763</v>
      </c>
      <c r="K27">
        <v>324</v>
      </c>
      <c r="L27">
        <f t="shared" si="0"/>
        <v>36</v>
      </c>
      <c r="M27">
        <f t="shared" si="1"/>
        <v>19</v>
      </c>
      <c r="N27">
        <f t="shared" si="2"/>
        <v>208.79999999999998</v>
      </c>
      <c r="O27">
        <f t="shared" si="3"/>
        <v>39.709999999999994</v>
      </c>
      <c r="Q27" s="52">
        <f t="shared" si="13"/>
        <v>248.51</v>
      </c>
      <c r="R27" s="52">
        <f t="shared" si="5"/>
        <v>255.96529999999998</v>
      </c>
      <c r="T27" s="51">
        <v>882</v>
      </c>
      <c r="U27" s="51">
        <v>388</v>
      </c>
      <c r="V27">
        <f t="shared" si="6"/>
        <v>83</v>
      </c>
      <c r="W27">
        <f t="shared" si="7"/>
        <v>45</v>
      </c>
      <c r="X27">
        <f t="shared" si="8"/>
        <v>504.64</v>
      </c>
      <c r="Y27">
        <f t="shared" si="9"/>
        <v>101.25</v>
      </c>
      <c r="AA27">
        <f t="shared" si="10"/>
        <v>605.89</v>
      </c>
      <c r="AB27" s="52">
        <f t="shared" si="11"/>
        <v>624.06669999999997</v>
      </c>
      <c r="AC27" s="62">
        <f t="shared" si="12"/>
        <v>880.03199999999993</v>
      </c>
      <c r="AD27" s="75"/>
    </row>
    <row r="28" spans="1:31" ht="15" thickBot="1">
      <c r="A28" s="3">
        <v>1892454</v>
      </c>
      <c r="B28" s="5">
        <v>43278</v>
      </c>
      <c r="C28" s="4">
        <v>19</v>
      </c>
      <c r="D28" s="4">
        <v>781</v>
      </c>
      <c r="E28" s="4">
        <v>546</v>
      </c>
      <c r="F28" s="4">
        <v>128</v>
      </c>
      <c r="G28" s="4" t="s">
        <v>9</v>
      </c>
      <c r="H28" s="40">
        <f>E28-'май 2018'!E28</f>
        <v>17</v>
      </c>
      <c r="I28" s="42">
        <f>F28-'май 2018'!F28</f>
        <v>3</v>
      </c>
      <c r="J28">
        <v>546</v>
      </c>
      <c r="K28">
        <v>128</v>
      </c>
      <c r="L28">
        <f t="shared" si="0"/>
        <v>0</v>
      </c>
      <c r="M28">
        <f t="shared" si="1"/>
        <v>0</v>
      </c>
      <c r="N28">
        <f t="shared" si="2"/>
        <v>0</v>
      </c>
      <c r="O28">
        <f t="shared" si="3"/>
        <v>0</v>
      </c>
      <c r="Q28" s="52">
        <f t="shared" si="13"/>
        <v>0</v>
      </c>
      <c r="R28" s="52">
        <f t="shared" si="5"/>
        <v>0</v>
      </c>
      <c r="T28" s="51">
        <v>571</v>
      </c>
      <c r="U28" s="51">
        <v>137</v>
      </c>
      <c r="V28">
        <f t="shared" si="6"/>
        <v>25</v>
      </c>
      <c r="W28">
        <f t="shared" si="7"/>
        <v>9</v>
      </c>
      <c r="X28">
        <f t="shared" si="8"/>
        <v>152</v>
      </c>
      <c r="Y28">
        <f t="shared" si="9"/>
        <v>20.25</v>
      </c>
      <c r="AA28">
        <f t="shared" si="10"/>
        <v>172.25</v>
      </c>
      <c r="AB28" s="52">
        <f t="shared" si="11"/>
        <v>177.41749999999999</v>
      </c>
      <c r="AC28" s="62">
        <f t="shared" si="12"/>
        <v>177.41749999999999</v>
      </c>
      <c r="AD28" s="75"/>
    </row>
    <row r="29" spans="1:31" ht="15" thickBot="1">
      <c r="A29" s="3">
        <v>1898867</v>
      </c>
      <c r="B29" s="5">
        <v>43278</v>
      </c>
      <c r="C29" s="4">
        <v>20</v>
      </c>
      <c r="D29" s="4">
        <v>164</v>
      </c>
      <c r="E29" s="4">
        <v>80</v>
      </c>
      <c r="F29" s="4">
        <v>66</v>
      </c>
      <c r="G29" s="4" t="s">
        <v>9</v>
      </c>
      <c r="H29" s="40">
        <f>E29-'май 2018'!E29</f>
        <v>0</v>
      </c>
      <c r="I29" s="42">
        <f>F29-'май 2018'!F29</f>
        <v>0</v>
      </c>
      <c r="J29">
        <v>80</v>
      </c>
      <c r="K29">
        <v>66</v>
      </c>
      <c r="L29">
        <f t="shared" si="0"/>
        <v>0</v>
      </c>
      <c r="M29">
        <f t="shared" si="1"/>
        <v>0</v>
      </c>
      <c r="N29">
        <f t="shared" si="2"/>
        <v>0</v>
      </c>
      <c r="O29">
        <f t="shared" si="3"/>
        <v>0</v>
      </c>
      <c r="Q29" s="52">
        <f t="shared" si="13"/>
        <v>0</v>
      </c>
      <c r="R29" s="52">
        <f t="shared" si="5"/>
        <v>0</v>
      </c>
      <c r="T29" s="51">
        <v>80</v>
      </c>
      <c r="U29" s="51">
        <v>66</v>
      </c>
      <c r="V29">
        <f t="shared" si="6"/>
        <v>0</v>
      </c>
      <c r="W29">
        <f t="shared" si="7"/>
        <v>0</v>
      </c>
      <c r="X29">
        <f t="shared" si="8"/>
        <v>0</v>
      </c>
      <c r="Y29">
        <f t="shared" si="9"/>
        <v>0</v>
      </c>
      <c r="AA29">
        <f t="shared" si="10"/>
        <v>0</v>
      </c>
      <c r="AB29" s="52">
        <f t="shared" si="11"/>
        <v>0</v>
      </c>
      <c r="AC29" s="62">
        <f t="shared" si="12"/>
        <v>0</v>
      </c>
      <c r="AD29" s="75"/>
    </row>
    <row r="30" spans="1:31" ht="15" thickBot="1">
      <c r="A30" s="3">
        <v>1897243</v>
      </c>
      <c r="B30" s="5">
        <v>43278</v>
      </c>
      <c r="C30" s="4">
        <v>21</v>
      </c>
      <c r="D30" s="4">
        <v>2589</v>
      </c>
      <c r="E30" s="4">
        <v>1972</v>
      </c>
      <c r="F30" s="4">
        <v>613</v>
      </c>
      <c r="G30" s="4" t="s">
        <v>9</v>
      </c>
      <c r="H30" s="40">
        <f>E30-'май 2018'!E30</f>
        <v>55</v>
      </c>
      <c r="I30" s="42">
        <f>F30-'май 2018'!F30</f>
        <v>7</v>
      </c>
      <c r="J30">
        <v>1972</v>
      </c>
      <c r="K30">
        <v>613</v>
      </c>
      <c r="L30">
        <f t="shared" si="0"/>
        <v>0</v>
      </c>
      <c r="M30">
        <f t="shared" si="1"/>
        <v>0</v>
      </c>
      <c r="N30">
        <f t="shared" si="2"/>
        <v>0</v>
      </c>
      <c r="O30">
        <f t="shared" si="3"/>
        <v>0</v>
      </c>
      <c r="Q30" s="52">
        <f t="shared" si="13"/>
        <v>0</v>
      </c>
      <c r="R30" s="52">
        <f t="shared" si="5"/>
        <v>0</v>
      </c>
      <c r="T30" s="51">
        <v>2064</v>
      </c>
      <c r="U30" s="51">
        <v>638</v>
      </c>
      <c r="V30">
        <f t="shared" si="6"/>
        <v>92</v>
      </c>
      <c r="W30">
        <f t="shared" si="7"/>
        <v>25</v>
      </c>
      <c r="X30">
        <f t="shared" si="8"/>
        <v>559.36</v>
      </c>
      <c r="Y30">
        <f t="shared" si="9"/>
        <v>56.25</v>
      </c>
      <c r="AA30">
        <f t="shared" si="10"/>
        <v>615.61</v>
      </c>
      <c r="AB30" s="52">
        <f t="shared" si="11"/>
        <v>634.07830000000001</v>
      </c>
      <c r="AC30" s="52">
        <f>AB30+R30</f>
        <v>634.07830000000001</v>
      </c>
      <c r="AD30" s="76">
        <f>AC30</f>
        <v>634.07830000000001</v>
      </c>
    </row>
    <row r="31" spans="1:31" ht="15" thickBot="1">
      <c r="A31" s="3">
        <v>1898639</v>
      </c>
      <c r="B31" s="5">
        <v>43278</v>
      </c>
      <c r="C31" s="4">
        <v>22</v>
      </c>
      <c r="D31" s="4">
        <v>50779</v>
      </c>
      <c r="E31" s="4">
        <v>32393</v>
      </c>
      <c r="F31" s="4">
        <v>18126</v>
      </c>
      <c r="G31" s="4" t="s">
        <v>9</v>
      </c>
      <c r="H31" s="40">
        <f>E31-'май 2018'!E31</f>
        <v>269</v>
      </c>
      <c r="I31" s="42">
        <f>F31-'май 2018'!F31</f>
        <v>150</v>
      </c>
      <c r="J31">
        <v>32393</v>
      </c>
      <c r="K31">
        <v>18126</v>
      </c>
      <c r="L31">
        <f t="shared" si="0"/>
        <v>0</v>
      </c>
      <c r="M31">
        <f t="shared" si="1"/>
        <v>0</v>
      </c>
      <c r="N31">
        <f t="shared" si="2"/>
        <v>0</v>
      </c>
      <c r="O31">
        <f t="shared" si="3"/>
        <v>0</v>
      </c>
      <c r="P31">
        <v>16394</v>
      </c>
      <c r="Q31" s="54">
        <f t="shared" si="13"/>
        <v>-16394</v>
      </c>
      <c r="R31" s="52">
        <f t="shared" si="5"/>
        <v>-16885.82</v>
      </c>
      <c r="T31" s="51">
        <v>32718</v>
      </c>
      <c r="U31" s="51">
        <v>18261</v>
      </c>
      <c r="V31">
        <f t="shared" si="6"/>
        <v>325</v>
      </c>
      <c r="W31">
        <f t="shared" si="7"/>
        <v>135</v>
      </c>
      <c r="X31">
        <f t="shared" si="8"/>
        <v>1976</v>
      </c>
      <c r="Y31">
        <f t="shared" si="9"/>
        <v>303.75</v>
      </c>
      <c r="AA31">
        <f t="shared" si="10"/>
        <v>2279.75</v>
      </c>
      <c r="AB31" s="52">
        <f t="shared" si="11"/>
        <v>2348.1424999999999</v>
      </c>
      <c r="AC31" s="54">
        <f t="shared" si="12"/>
        <v>-14537.6775</v>
      </c>
      <c r="AD31" s="76">
        <f>AC31</f>
        <v>-14537.6775</v>
      </c>
    </row>
    <row r="32" spans="1:31" ht="15" thickBot="1">
      <c r="A32" s="3">
        <v>1892163</v>
      </c>
      <c r="B32" s="5">
        <v>43278</v>
      </c>
      <c r="C32" s="4">
        <v>23</v>
      </c>
      <c r="D32" s="4">
        <v>12663</v>
      </c>
      <c r="E32" s="4">
        <v>9057</v>
      </c>
      <c r="F32" s="4">
        <v>2084</v>
      </c>
      <c r="G32" s="4" t="s">
        <v>9</v>
      </c>
      <c r="H32" s="40">
        <f>E32-'май 2018'!E32</f>
        <v>260</v>
      </c>
      <c r="I32" s="42">
        <f>F32-'май 2018'!F32</f>
        <v>49</v>
      </c>
      <c r="J32">
        <v>8370</v>
      </c>
      <c r="K32">
        <v>1942</v>
      </c>
      <c r="L32">
        <f t="shared" si="0"/>
        <v>687</v>
      </c>
      <c r="M32">
        <f t="shared" si="1"/>
        <v>142</v>
      </c>
      <c r="N32">
        <f t="shared" si="2"/>
        <v>3984.6</v>
      </c>
      <c r="O32">
        <f t="shared" si="3"/>
        <v>296.77999999999997</v>
      </c>
      <c r="P32">
        <v>-49</v>
      </c>
      <c r="Q32" s="52">
        <f>N32+O32-P32</f>
        <v>4330.38</v>
      </c>
      <c r="R32" s="52">
        <f>Q32+Q32*3%</f>
        <v>4460.2914000000001</v>
      </c>
      <c r="T32" s="51">
        <v>9337</v>
      </c>
      <c r="U32" s="51">
        <v>2140</v>
      </c>
      <c r="V32">
        <f t="shared" si="6"/>
        <v>280</v>
      </c>
      <c r="W32">
        <f t="shared" si="7"/>
        <v>56</v>
      </c>
      <c r="X32">
        <f t="shared" si="8"/>
        <v>1702.4</v>
      </c>
      <c r="Y32">
        <f t="shared" si="9"/>
        <v>126</v>
      </c>
      <c r="AA32">
        <f t="shared" si="10"/>
        <v>1828.4</v>
      </c>
      <c r="AB32" s="52">
        <f t="shared" si="11"/>
        <v>1883.2520000000002</v>
      </c>
      <c r="AC32" s="62">
        <f t="shared" si="12"/>
        <v>6343.5434000000005</v>
      </c>
      <c r="AD32" s="75"/>
    </row>
    <row r="33" spans="1:31" ht="15" thickBot="1">
      <c r="A33" s="3">
        <v>1897193</v>
      </c>
      <c r="B33" s="5">
        <v>43278</v>
      </c>
      <c r="C33" s="4">
        <v>24</v>
      </c>
      <c r="D33" s="4">
        <v>3132</v>
      </c>
      <c r="E33" s="4">
        <v>1419</v>
      </c>
      <c r="F33" s="4">
        <v>435</v>
      </c>
      <c r="G33" s="4" t="s">
        <v>9</v>
      </c>
      <c r="H33" s="40">
        <f>E33-'май 2018'!E33</f>
        <v>2</v>
      </c>
      <c r="I33" s="42">
        <f>F33-'май 2018'!F33</f>
        <v>1</v>
      </c>
      <c r="J33">
        <v>1368</v>
      </c>
      <c r="K33">
        <v>415</v>
      </c>
      <c r="L33">
        <f t="shared" si="0"/>
        <v>51</v>
      </c>
      <c r="M33">
        <f t="shared" si="1"/>
        <v>20</v>
      </c>
      <c r="N33">
        <f t="shared" si="2"/>
        <v>295.8</v>
      </c>
      <c r="O33">
        <f t="shared" si="3"/>
        <v>41.8</v>
      </c>
      <c r="Q33" s="52">
        <f t="shared" si="13"/>
        <v>337.6</v>
      </c>
      <c r="R33" s="52">
        <f t="shared" si="5"/>
        <v>347.72800000000001</v>
      </c>
      <c r="T33" s="51">
        <v>1438</v>
      </c>
      <c r="U33" s="51">
        <v>439</v>
      </c>
      <c r="V33">
        <f t="shared" si="6"/>
        <v>19</v>
      </c>
      <c r="W33">
        <f t="shared" si="7"/>
        <v>4</v>
      </c>
      <c r="X33">
        <f t="shared" si="8"/>
        <v>115.52</v>
      </c>
      <c r="Y33">
        <f t="shared" si="9"/>
        <v>9</v>
      </c>
      <c r="AA33">
        <f t="shared" si="10"/>
        <v>124.52</v>
      </c>
      <c r="AB33" s="52">
        <f t="shared" si="11"/>
        <v>128.25559999999999</v>
      </c>
      <c r="AC33" s="52">
        <f t="shared" si="12"/>
        <v>475.98360000000002</v>
      </c>
      <c r="AD33" s="76">
        <f>AC33</f>
        <v>475.98360000000002</v>
      </c>
    </row>
    <row r="34" spans="1:31" ht="15" thickBot="1">
      <c r="A34" s="3">
        <v>1896703</v>
      </c>
      <c r="B34" s="5">
        <v>43278</v>
      </c>
      <c r="C34" s="4">
        <v>25</v>
      </c>
      <c r="D34" s="4">
        <v>517</v>
      </c>
      <c r="E34" s="4">
        <v>363</v>
      </c>
      <c r="F34" s="4">
        <v>83</v>
      </c>
      <c r="G34" s="4" t="s">
        <v>9</v>
      </c>
      <c r="H34" s="40">
        <f>E34-'май 2018'!E34</f>
        <v>0</v>
      </c>
      <c r="I34" s="42">
        <f>F34-'май 2018'!F34</f>
        <v>0</v>
      </c>
      <c r="J34">
        <v>246</v>
      </c>
      <c r="K34">
        <v>61</v>
      </c>
      <c r="L34">
        <f t="shared" si="0"/>
        <v>117</v>
      </c>
      <c r="M34">
        <f t="shared" si="1"/>
        <v>22</v>
      </c>
      <c r="N34">
        <f t="shared" si="2"/>
        <v>678.6</v>
      </c>
      <c r="O34">
        <f t="shared" si="3"/>
        <v>45.98</v>
      </c>
      <c r="Q34" s="52">
        <f t="shared" si="13"/>
        <v>724.58</v>
      </c>
      <c r="R34" s="52">
        <f t="shared" si="5"/>
        <v>746.31740000000002</v>
      </c>
      <c r="T34" s="51">
        <v>363</v>
      </c>
      <c r="U34" s="51">
        <v>83</v>
      </c>
      <c r="V34">
        <f t="shared" si="6"/>
        <v>0</v>
      </c>
      <c r="W34">
        <f t="shared" si="7"/>
        <v>0</v>
      </c>
      <c r="X34">
        <f t="shared" si="8"/>
        <v>0</v>
      </c>
      <c r="Y34">
        <f t="shared" si="9"/>
        <v>0</v>
      </c>
      <c r="AA34">
        <f t="shared" si="10"/>
        <v>0</v>
      </c>
      <c r="AB34" s="52">
        <f t="shared" si="11"/>
        <v>0</v>
      </c>
      <c r="AC34" s="70">
        <f t="shared" si="12"/>
        <v>746.31740000000002</v>
      </c>
      <c r="AD34" s="76">
        <f>AC34</f>
        <v>746.31740000000002</v>
      </c>
    </row>
    <row r="35" spans="1:31" ht="15" thickBot="1">
      <c r="A35" s="3">
        <v>1896759</v>
      </c>
      <c r="B35" s="5">
        <v>43278</v>
      </c>
      <c r="C35" s="4">
        <v>26</v>
      </c>
      <c r="D35" s="4">
        <v>8241</v>
      </c>
      <c r="E35" s="4">
        <v>5358</v>
      </c>
      <c r="F35" s="4">
        <v>1910</v>
      </c>
      <c r="G35" s="4" t="s">
        <v>9</v>
      </c>
      <c r="H35" s="40">
        <f>E35-'май 2018'!E35</f>
        <v>184</v>
      </c>
      <c r="I35" s="42">
        <f>F35-'май 2018'!F35</f>
        <v>71</v>
      </c>
      <c r="J35">
        <v>5056</v>
      </c>
      <c r="K35">
        <v>1798</v>
      </c>
      <c r="L35">
        <f t="shared" si="0"/>
        <v>302</v>
      </c>
      <c r="M35">
        <f t="shared" si="1"/>
        <v>112</v>
      </c>
      <c r="N35">
        <f t="shared" si="2"/>
        <v>1751.6</v>
      </c>
      <c r="O35">
        <f t="shared" si="3"/>
        <v>234.07999999999998</v>
      </c>
      <c r="Q35" s="52">
        <f t="shared" si="13"/>
        <v>1985.6799999999998</v>
      </c>
      <c r="R35" s="52">
        <f t="shared" si="5"/>
        <v>2045.2503999999999</v>
      </c>
      <c r="T35" s="51">
        <v>5606</v>
      </c>
      <c r="U35" s="51">
        <v>1975</v>
      </c>
      <c r="V35">
        <f t="shared" si="6"/>
        <v>248</v>
      </c>
      <c r="W35">
        <f t="shared" si="7"/>
        <v>65</v>
      </c>
      <c r="X35">
        <f t="shared" si="8"/>
        <v>1507.84</v>
      </c>
      <c r="Y35">
        <f t="shared" si="9"/>
        <v>146.25</v>
      </c>
      <c r="AA35">
        <f t="shared" si="10"/>
        <v>1654.09</v>
      </c>
      <c r="AB35" s="52">
        <f t="shared" si="11"/>
        <v>1703.7126999999998</v>
      </c>
      <c r="AC35" s="62">
        <f t="shared" si="12"/>
        <v>3748.9630999999999</v>
      </c>
      <c r="AD35" s="75"/>
      <c r="AE35">
        <v>1251</v>
      </c>
    </row>
    <row r="36" spans="1:31" ht="15" thickBot="1">
      <c r="A36" s="3">
        <v>1890808</v>
      </c>
      <c r="B36" s="5">
        <v>43278</v>
      </c>
      <c r="C36" s="4">
        <v>27</v>
      </c>
      <c r="D36" s="4">
        <v>12216</v>
      </c>
      <c r="E36" s="4">
        <v>8295</v>
      </c>
      <c r="F36" s="4">
        <v>3415</v>
      </c>
      <c r="G36" s="4" t="s">
        <v>9</v>
      </c>
      <c r="H36" s="40">
        <f>E36-'май 2018'!E36</f>
        <v>128</v>
      </c>
      <c r="I36" s="42">
        <f>F36-'май 2018'!F36</f>
        <v>26</v>
      </c>
      <c r="J36">
        <v>8167</v>
      </c>
      <c r="K36">
        <v>3389</v>
      </c>
      <c r="L36">
        <f t="shared" si="0"/>
        <v>128</v>
      </c>
      <c r="M36">
        <f t="shared" si="1"/>
        <v>26</v>
      </c>
      <c r="N36">
        <f t="shared" si="2"/>
        <v>742.4</v>
      </c>
      <c r="O36">
        <f t="shared" si="3"/>
        <v>54.339999999999996</v>
      </c>
      <c r="Q36" s="52">
        <f t="shared" si="13"/>
        <v>796.74</v>
      </c>
      <c r="R36" s="52">
        <f t="shared" si="5"/>
        <v>820.6422</v>
      </c>
      <c r="T36" s="51">
        <v>8501</v>
      </c>
      <c r="U36" s="51">
        <v>3454</v>
      </c>
      <c r="V36">
        <f t="shared" si="6"/>
        <v>206</v>
      </c>
      <c r="W36">
        <f t="shared" si="7"/>
        <v>39</v>
      </c>
      <c r="X36">
        <f t="shared" si="8"/>
        <v>1252.48</v>
      </c>
      <c r="Y36">
        <f t="shared" si="9"/>
        <v>87.75</v>
      </c>
      <c r="AA36">
        <f t="shared" si="10"/>
        <v>1340.23</v>
      </c>
      <c r="AB36" s="52">
        <f t="shared" si="11"/>
        <v>1380.4368999999999</v>
      </c>
      <c r="AC36" s="62">
        <f t="shared" si="12"/>
        <v>2201.0790999999999</v>
      </c>
      <c r="AD36" s="75"/>
    </row>
    <row r="37" spans="1:31" ht="15" thickBot="1">
      <c r="A37" s="3">
        <v>1895265</v>
      </c>
      <c r="B37" s="5">
        <v>43278</v>
      </c>
      <c r="C37" s="4">
        <v>28</v>
      </c>
      <c r="D37" s="4">
        <v>12945</v>
      </c>
      <c r="E37" s="4">
        <v>7699</v>
      </c>
      <c r="F37" s="4">
        <v>4885</v>
      </c>
      <c r="G37" s="4" t="s">
        <v>9</v>
      </c>
      <c r="H37" s="40">
        <f>E37-'май 2018'!E37</f>
        <v>53</v>
      </c>
      <c r="I37" s="42">
        <f>F37-'май 2018'!F37</f>
        <v>22</v>
      </c>
      <c r="J37">
        <v>7646</v>
      </c>
      <c r="K37">
        <v>4863</v>
      </c>
      <c r="L37">
        <f t="shared" si="0"/>
        <v>53</v>
      </c>
      <c r="M37">
        <f t="shared" si="1"/>
        <v>22</v>
      </c>
      <c r="N37">
        <f t="shared" si="2"/>
        <v>307.39999999999998</v>
      </c>
      <c r="O37">
        <f t="shared" si="3"/>
        <v>45.98</v>
      </c>
      <c r="Q37" s="52">
        <f t="shared" si="13"/>
        <v>353.38</v>
      </c>
      <c r="R37" s="52">
        <f t="shared" si="5"/>
        <v>363.98140000000001</v>
      </c>
      <c r="T37" s="51">
        <v>7787</v>
      </c>
      <c r="U37" s="51">
        <v>4943</v>
      </c>
      <c r="V37">
        <f t="shared" si="6"/>
        <v>88</v>
      </c>
      <c r="W37">
        <f t="shared" si="7"/>
        <v>58</v>
      </c>
      <c r="X37">
        <f t="shared" si="8"/>
        <v>535.04</v>
      </c>
      <c r="Y37">
        <f t="shared" si="9"/>
        <v>130.5</v>
      </c>
      <c r="AA37">
        <f t="shared" si="10"/>
        <v>665.54</v>
      </c>
      <c r="AB37" s="52">
        <f t="shared" si="11"/>
        <v>685.50619999999992</v>
      </c>
      <c r="AC37" s="62">
        <f t="shared" si="12"/>
        <v>1049.4875999999999</v>
      </c>
      <c r="AD37" s="75"/>
      <c r="AE37">
        <v>2056</v>
      </c>
    </row>
    <row r="38" spans="1:31" ht="27" thickBot="1">
      <c r="A38" s="3">
        <v>2376874</v>
      </c>
      <c r="B38" s="5">
        <v>43278</v>
      </c>
      <c r="C38" s="60" t="s">
        <v>14</v>
      </c>
      <c r="D38" s="4">
        <v>3644</v>
      </c>
      <c r="E38" s="4">
        <v>1774</v>
      </c>
      <c r="F38" s="4">
        <v>1679</v>
      </c>
      <c r="G38" s="4" t="s">
        <v>9</v>
      </c>
      <c r="H38" s="40">
        <f>E38-'май 2018'!E38</f>
        <v>12</v>
      </c>
      <c r="I38" s="42">
        <f>F38-'май 2018'!F38</f>
        <v>7</v>
      </c>
      <c r="J38">
        <v>1774</v>
      </c>
      <c r="K38">
        <v>1679</v>
      </c>
      <c r="L38">
        <f t="shared" si="0"/>
        <v>0</v>
      </c>
      <c r="M38">
        <f t="shared" si="1"/>
        <v>0</v>
      </c>
      <c r="N38">
        <f t="shared" si="2"/>
        <v>0</v>
      </c>
      <c r="O38">
        <f t="shared" si="3"/>
        <v>0</v>
      </c>
      <c r="Q38" s="52">
        <f t="shared" si="13"/>
        <v>0</v>
      </c>
      <c r="R38" s="52">
        <f t="shared" si="5"/>
        <v>0</v>
      </c>
      <c r="T38" s="51">
        <v>1847</v>
      </c>
      <c r="U38" s="51">
        <v>1740</v>
      </c>
      <c r="V38">
        <f t="shared" si="6"/>
        <v>73</v>
      </c>
      <c r="W38">
        <f t="shared" si="7"/>
        <v>61</v>
      </c>
      <c r="X38">
        <f t="shared" si="8"/>
        <v>443.84000000000003</v>
      </c>
      <c r="Y38">
        <f t="shared" si="9"/>
        <v>137.25</v>
      </c>
      <c r="AA38">
        <f t="shared" si="10"/>
        <v>581.09</v>
      </c>
      <c r="AB38" s="52">
        <f t="shared" si="11"/>
        <v>598.52269999999999</v>
      </c>
      <c r="AC38" s="62">
        <f t="shared" si="12"/>
        <v>598.52269999999999</v>
      </c>
      <c r="AD38" s="75"/>
    </row>
    <row r="39" spans="1:31" ht="15" thickBot="1">
      <c r="A39" s="3">
        <v>1771040</v>
      </c>
      <c r="B39" s="5">
        <v>41884</v>
      </c>
      <c r="C39" s="60">
        <v>29</v>
      </c>
      <c r="D39" s="4">
        <v>1854</v>
      </c>
      <c r="E39" s="56">
        <v>955</v>
      </c>
      <c r="F39" s="56">
        <v>482</v>
      </c>
      <c r="G39" s="67" t="s">
        <v>9</v>
      </c>
      <c r="H39" s="65">
        <f>E39-'май 2018'!E39</f>
        <v>0</v>
      </c>
      <c r="I39" s="66">
        <f>F39-'май 2018'!F39</f>
        <v>0</v>
      </c>
      <c r="J39" s="55">
        <v>0</v>
      </c>
      <c r="K39" s="55">
        <v>0</v>
      </c>
      <c r="L39">
        <f t="shared" si="0"/>
        <v>955</v>
      </c>
      <c r="M39">
        <f t="shared" si="1"/>
        <v>482</v>
      </c>
      <c r="N39">
        <f t="shared" si="2"/>
        <v>5539</v>
      </c>
      <c r="O39">
        <f t="shared" si="3"/>
        <v>1007.3799999999999</v>
      </c>
      <c r="Q39" s="57"/>
      <c r="R39" s="52">
        <f t="shared" si="5"/>
        <v>0</v>
      </c>
      <c r="T39" s="51">
        <v>955</v>
      </c>
      <c r="U39" s="51">
        <v>482</v>
      </c>
      <c r="V39">
        <f t="shared" si="6"/>
        <v>0</v>
      </c>
      <c r="W39">
        <f t="shared" si="7"/>
        <v>0</v>
      </c>
      <c r="X39">
        <f t="shared" si="8"/>
        <v>0</v>
      </c>
      <c r="Y39">
        <f t="shared" si="9"/>
        <v>0</v>
      </c>
      <c r="AA39">
        <f t="shared" si="10"/>
        <v>0</v>
      </c>
      <c r="AB39" s="52">
        <f t="shared" si="11"/>
        <v>0</v>
      </c>
      <c r="AC39" s="62">
        <f t="shared" si="12"/>
        <v>0</v>
      </c>
      <c r="AD39" s="75"/>
    </row>
    <row r="40" spans="1:31" ht="15" thickBot="1">
      <c r="A40" s="3">
        <v>1897262</v>
      </c>
      <c r="B40" s="5">
        <v>43278</v>
      </c>
      <c r="C40" s="4">
        <v>30</v>
      </c>
      <c r="D40" s="4">
        <v>1370</v>
      </c>
      <c r="E40" s="56">
        <v>1023</v>
      </c>
      <c r="F40" s="56">
        <v>315</v>
      </c>
      <c r="G40" s="4" t="s">
        <v>9</v>
      </c>
      <c r="H40" s="40">
        <f>E40-'май 2018'!E40</f>
        <v>9</v>
      </c>
      <c r="I40" s="42">
        <f>F40-'май 2018'!F40</f>
        <v>1</v>
      </c>
      <c r="J40" s="55">
        <v>1023</v>
      </c>
      <c r="K40" s="55">
        <v>315</v>
      </c>
      <c r="L40">
        <f t="shared" si="0"/>
        <v>0</v>
      </c>
      <c r="M40">
        <f t="shared" si="1"/>
        <v>0</v>
      </c>
      <c r="N40">
        <f t="shared" si="2"/>
        <v>0</v>
      </c>
      <c r="O40">
        <f t="shared" si="3"/>
        <v>0</v>
      </c>
      <c r="Q40" s="52">
        <f t="shared" si="13"/>
        <v>0</v>
      </c>
      <c r="R40" s="52">
        <f t="shared" si="5"/>
        <v>0</v>
      </c>
      <c r="T40" s="51">
        <v>1031</v>
      </c>
      <c r="U40" s="51">
        <v>316</v>
      </c>
      <c r="V40">
        <f t="shared" si="6"/>
        <v>8</v>
      </c>
      <c r="W40">
        <f t="shared" si="7"/>
        <v>1</v>
      </c>
      <c r="X40">
        <f t="shared" si="8"/>
        <v>48.64</v>
      </c>
      <c r="Y40">
        <f t="shared" si="9"/>
        <v>2.25</v>
      </c>
      <c r="AA40">
        <f t="shared" si="10"/>
        <v>50.89</v>
      </c>
      <c r="AB40" s="52">
        <f t="shared" si="11"/>
        <v>52.416699999999999</v>
      </c>
      <c r="AC40" s="62">
        <f t="shared" si="12"/>
        <v>52.416699999999999</v>
      </c>
      <c r="AD40" s="75"/>
    </row>
    <row r="41" spans="1:31" ht="15" thickBot="1">
      <c r="A41" s="3">
        <v>1892320</v>
      </c>
      <c r="B41" s="5">
        <v>43278</v>
      </c>
      <c r="C41" s="4">
        <v>31</v>
      </c>
      <c r="D41" s="4">
        <v>1871</v>
      </c>
      <c r="E41" s="4">
        <v>1118</v>
      </c>
      <c r="F41" s="4">
        <v>446</v>
      </c>
      <c r="G41" s="4" t="s">
        <v>9</v>
      </c>
      <c r="H41" s="40">
        <f>E41-'май 2018'!E41</f>
        <v>84</v>
      </c>
      <c r="I41" s="42">
        <f>F41-'май 2018'!F41</f>
        <v>57</v>
      </c>
      <c r="J41" s="55">
        <v>1118</v>
      </c>
      <c r="K41" s="55">
        <v>446</v>
      </c>
      <c r="L41">
        <f t="shared" si="0"/>
        <v>0</v>
      </c>
      <c r="M41">
        <f t="shared" si="1"/>
        <v>0</v>
      </c>
      <c r="N41">
        <f t="shared" si="2"/>
        <v>0</v>
      </c>
      <c r="O41">
        <f t="shared" si="3"/>
        <v>0</v>
      </c>
      <c r="Q41" s="52">
        <f t="shared" si="13"/>
        <v>0</v>
      </c>
      <c r="R41" s="52">
        <f t="shared" si="5"/>
        <v>0</v>
      </c>
      <c r="T41" s="51">
        <v>1205</v>
      </c>
      <c r="U41" s="51">
        <v>464</v>
      </c>
      <c r="V41">
        <f t="shared" si="6"/>
        <v>87</v>
      </c>
      <c r="W41">
        <f t="shared" si="7"/>
        <v>18</v>
      </c>
      <c r="X41">
        <f t="shared" si="8"/>
        <v>528.96</v>
      </c>
      <c r="Y41">
        <f t="shared" si="9"/>
        <v>40.5</v>
      </c>
      <c r="AA41">
        <f t="shared" si="10"/>
        <v>569.46</v>
      </c>
      <c r="AB41" s="52">
        <f t="shared" si="11"/>
        <v>586.54380000000003</v>
      </c>
      <c r="AC41" s="62">
        <f t="shared" si="12"/>
        <v>586.54380000000003</v>
      </c>
      <c r="AD41" s="75"/>
    </row>
    <row r="42" spans="1:31" ht="15" thickBot="1">
      <c r="A42" s="3">
        <v>1898367</v>
      </c>
      <c r="B42" s="5">
        <v>43278</v>
      </c>
      <c r="C42" s="4">
        <v>32</v>
      </c>
      <c r="D42" s="4">
        <v>24320</v>
      </c>
      <c r="E42" s="4">
        <v>15281</v>
      </c>
      <c r="F42" s="4">
        <v>8962</v>
      </c>
      <c r="G42" s="4" t="s">
        <v>9</v>
      </c>
      <c r="H42" s="40">
        <f>E42-'май 2018'!E42</f>
        <v>547</v>
      </c>
      <c r="I42" s="42">
        <f>F42-'май 2018'!F42</f>
        <v>493</v>
      </c>
      <c r="J42" s="55">
        <v>15281</v>
      </c>
      <c r="K42" s="55">
        <v>8962</v>
      </c>
      <c r="L42">
        <f t="shared" si="0"/>
        <v>0</v>
      </c>
      <c r="M42">
        <f t="shared" si="1"/>
        <v>0</v>
      </c>
      <c r="N42">
        <f t="shared" si="2"/>
        <v>0</v>
      </c>
      <c r="O42">
        <f t="shared" si="3"/>
        <v>0</v>
      </c>
      <c r="Q42" s="52">
        <f t="shared" si="13"/>
        <v>0</v>
      </c>
      <c r="R42" s="52">
        <f t="shared" si="5"/>
        <v>0</v>
      </c>
      <c r="T42" s="51">
        <v>15598</v>
      </c>
      <c r="U42" s="51">
        <v>9134</v>
      </c>
      <c r="V42">
        <f t="shared" si="6"/>
        <v>317</v>
      </c>
      <c r="W42">
        <f t="shared" si="7"/>
        <v>172</v>
      </c>
      <c r="X42">
        <f t="shared" si="8"/>
        <v>1927.3600000000001</v>
      </c>
      <c r="Y42">
        <f t="shared" si="9"/>
        <v>387</v>
      </c>
      <c r="AA42">
        <f t="shared" si="10"/>
        <v>2314.36</v>
      </c>
      <c r="AB42" s="52">
        <f t="shared" si="11"/>
        <v>2383.7908000000002</v>
      </c>
      <c r="AC42" s="62">
        <f t="shared" si="12"/>
        <v>2383.7908000000002</v>
      </c>
      <c r="AD42" s="75"/>
    </row>
    <row r="43" spans="1:31" ht="15" thickBot="1">
      <c r="A43" s="3">
        <v>1900264</v>
      </c>
      <c r="B43" s="5">
        <v>43278</v>
      </c>
      <c r="C43" s="4">
        <v>33</v>
      </c>
      <c r="D43" s="4">
        <v>30237</v>
      </c>
      <c r="E43" s="4">
        <v>19121</v>
      </c>
      <c r="F43" s="4">
        <v>10697</v>
      </c>
      <c r="G43" s="4" t="s">
        <v>9</v>
      </c>
      <c r="H43" s="40">
        <f>E43-'май 2018'!E43</f>
        <v>649</v>
      </c>
      <c r="I43" s="42">
        <f>F43-'май 2018'!F43</f>
        <v>448</v>
      </c>
      <c r="J43" s="55">
        <v>19121</v>
      </c>
      <c r="K43" s="55">
        <v>10697</v>
      </c>
      <c r="L43">
        <f t="shared" si="0"/>
        <v>0</v>
      </c>
      <c r="M43">
        <f t="shared" si="1"/>
        <v>0</v>
      </c>
      <c r="N43">
        <f t="shared" si="2"/>
        <v>0</v>
      </c>
      <c r="O43">
        <f t="shared" si="3"/>
        <v>0</v>
      </c>
      <c r="Q43" s="52">
        <f t="shared" si="13"/>
        <v>0</v>
      </c>
      <c r="R43" s="52">
        <f t="shared" si="5"/>
        <v>0</v>
      </c>
      <c r="T43" s="51">
        <v>19384</v>
      </c>
      <c r="U43" s="51">
        <v>10804</v>
      </c>
      <c r="V43">
        <f t="shared" si="6"/>
        <v>263</v>
      </c>
      <c r="W43">
        <f t="shared" si="7"/>
        <v>107</v>
      </c>
      <c r="X43">
        <f t="shared" si="8"/>
        <v>1599.04</v>
      </c>
      <c r="Y43">
        <f t="shared" si="9"/>
        <v>240.75</v>
      </c>
      <c r="AA43">
        <f t="shared" si="10"/>
        <v>1839.79</v>
      </c>
      <c r="AB43" s="52">
        <f t="shared" si="11"/>
        <v>1894.9837</v>
      </c>
      <c r="AC43" s="62">
        <f t="shared" si="12"/>
        <v>1894.9837</v>
      </c>
      <c r="AD43" s="75"/>
    </row>
    <row r="44" spans="1:31" ht="15" thickBot="1">
      <c r="A44" s="3">
        <v>1897076</v>
      </c>
      <c r="B44" s="5">
        <v>43278</v>
      </c>
      <c r="C44" s="4">
        <v>34</v>
      </c>
      <c r="D44" s="4">
        <v>508</v>
      </c>
      <c r="E44" s="4">
        <v>281</v>
      </c>
      <c r="F44" s="4">
        <v>115</v>
      </c>
      <c r="G44" s="4" t="s">
        <v>9</v>
      </c>
      <c r="H44" s="40">
        <f>E44-'май 2018'!E44</f>
        <v>0</v>
      </c>
      <c r="I44" s="42">
        <f>F44-'май 2018'!F44</f>
        <v>0</v>
      </c>
      <c r="J44" s="55">
        <v>277</v>
      </c>
      <c r="K44" s="55">
        <v>108</v>
      </c>
      <c r="L44">
        <f t="shared" si="0"/>
        <v>4</v>
      </c>
      <c r="M44">
        <f t="shared" si="1"/>
        <v>7</v>
      </c>
      <c r="N44">
        <f t="shared" si="2"/>
        <v>23.2</v>
      </c>
      <c r="O44">
        <f t="shared" si="3"/>
        <v>14.629999999999999</v>
      </c>
      <c r="Q44" s="52">
        <f t="shared" si="13"/>
        <v>37.83</v>
      </c>
      <c r="R44" s="52">
        <f t="shared" si="5"/>
        <v>38.9649</v>
      </c>
      <c r="T44" s="51">
        <v>281</v>
      </c>
      <c r="U44" s="51">
        <v>115</v>
      </c>
      <c r="V44">
        <f t="shared" si="6"/>
        <v>0</v>
      </c>
      <c r="W44">
        <f t="shared" si="7"/>
        <v>0</v>
      </c>
      <c r="X44">
        <f t="shared" si="8"/>
        <v>0</v>
      </c>
      <c r="Y44">
        <f t="shared" si="9"/>
        <v>0</v>
      </c>
      <c r="AA44">
        <f t="shared" si="10"/>
        <v>0</v>
      </c>
      <c r="AB44" s="52">
        <f t="shared" si="11"/>
        <v>0</v>
      </c>
      <c r="AC44" s="52">
        <f t="shared" si="12"/>
        <v>38.9649</v>
      </c>
      <c r="AD44" s="76">
        <f>AC44</f>
        <v>38.9649</v>
      </c>
    </row>
    <row r="45" spans="1:31" ht="15" thickBot="1">
      <c r="A45" s="3">
        <v>1896835</v>
      </c>
      <c r="B45" s="5">
        <v>43278</v>
      </c>
      <c r="C45" s="4">
        <v>35</v>
      </c>
      <c r="D45" s="4">
        <v>9825</v>
      </c>
      <c r="E45" s="4">
        <v>5952</v>
      </c>
      <c r="F45" s="4">
        <v>3840</v>
      </c>
      <c r="G45" s="4" t="s">
        <v>9</v>
      </c>
      <c r="H45" s="40">
        <f>E45-'май 2018'!E45</f>
        <v>291</v>
      </c>
      <c r="I45" s="42">
        <f>F45-'май 2018'!F45</f>
        <v>176</v>
      </c>
      <c r="J45" s="55">
        <v>5468</v>
      </c>
      <c r="K45" s="55">
        <v>3532</v>
      </c>
      <c r="L45">
        <f t="shared" si="0"/>
        <v>484</v>
      </c>
      <c r="M45">
        <f t="shared" si="1"/>
        <v>308</v>
      </c>
      <c r="N45">
        <f t="shared" si="2"/>
        <v>2807.2</v>
      </c>
      <c r="O45">
        <f t="shared" si="3"/>
        <v>643.71999999999991</v>
      </c>
      <c r="Q45" s="52">
        <f t="shared" si="13"/>
        <v>3450.9199999999996</v>
      </c>
      <c r="R45" s="52">
        <f t="shared" si="5"/>
        <v>3554.4475999999995</v>
      </c>
      <c r="T45" s="51">
        <v>6165</v>
      </c>
      <c r="U45" s="51">
        <v>3921</v>
      </c>
      <c r="V45">
        <f t="shared" si="6"/>
        <v>213</v>
      </c>
      <c r="W45">
        <f t="shared" si="7"/>
        <v>81</v>
      </c>
      <c r="X45">
        <f t="shared" si="8"/>
        <v>1295.04</v>
      </c>
      <c r="Y45">
        <f t="shared" si="9"/>
        <v>182.25</v>
      </c>
      <c r="AA45">
        <f t="shared" si="10"/>
        <v>1477.29</v>
      </c>
      <c r="AB45" s="52">
        <f t="shared" si="11"/>
        <v>1521.6087</v>
      </c>
      <c r="AC45" s="69">
        <f t="shared" si="12"/>
        <v>5076.0562999999993</v>
      </c>
      <c r="AD45" s="76">
        <f t="shared" ref="AD45:AD46" si="14">AC45</f>
        <v>5076.0562999999993</v>
      </c>
    </row>
    <row r="46" spans="1:31" ht="15" thickBot="1">
      <c r="A46" s="3">
        <v>1899099</v>
      </c>
      <c r="B46" s="5">
        <v>43278</v>
      </c>
      <c r="C46" s="4">
        <v>36</v>
      </c>
      <c r="D46" s="4">
        <v>10458</v>
      </c>
      <c r="E46" s="4">
        <v>6496</v>
      </c>
      <c r="F46" s="4">
        <v>2842</v>
      </c>
      <c r="G46" s="4" t="s">
        <v>9</v>
      </c>
      <c r="H46" s="40">
        <f>E46-'май 2018'!E46</f>
        <v>90</v>
      </c>
      <c r="I46" s="42">
        <f>F46-'май 2018'!F46</f>
        <v>123</v>
      </c>
      <c r="J46" s="55">
        <v>6362</v>
      </c>
      <c r="K46" s="55">
        <v>2679</v>
      </c>
      <c r="L46">
        <f t="shared" si="0"/>
        <v>134</v>
      </c>
      <c r="M46">
        <f t="shared" si="1"/>
        <v>163</v>
      </c>
      <c r="N46">
        <f t="shared" si="2"/>
        <v>777.19999999999993</v>
      </c>
      <c r="O46">
        <f t="shared" si="3"/>
        <v>340.66999999999996</v>
      </c>
      <c r="P46">
        <v>239</v>
      </c>
      <c r="Q46" s="52">
        <f t="shared" si="13"/>
        <v>878.86999999999989</v>
      </c>
      <c r="R46" s="52">
        <f>Q46+Q46*3%</f>
        <v>905.23609999999985</v>
      </c>
      <c r="T46" s="51">
        <v>6586</v>
      </c>
      <c r="U46" s="51">
        <v>2976</v>
      </c>
      <c r="V46">
        <f t="shared" si="6"/>
        <v>90</v>
      </c>
      <c r="W46">
        <f t="shared" si="7"/>
        <v>134</v>
      </c>
      <c r="X46">
        <f t="shared" si="8"/>
        <v>547.20000000000005</v>
      </c>
      <c r="Y46">
        <f t="shared" si="9"/>
        <v>301.5</v>
      </c>
      <c r="AA46">
        <f t="shared" si="10"/>
        <v>848.7</v>
      </c>
      <c r="AB46" s="52">
        <f t="shared" si="11"/>
        <v>874.16100000000006</v>
      </c>
      <c r="AC46" s="69">
        <f t="shared" si="12"/>
        <v>1779.3970999999999</v>
      </c>
      <c r="AD46" s="76">
        <f t="shared" si="14"/>
        <v>1779.3970999999999</v>
      </c>
    </row>
    <row r="47" spans="1:31" ht="15" thickBot="1">
      <c r="A47" s="3">
        <v>1897163</v>
      </c>
      <c r="B47" s="5">
        <v>43278</v>
      </c>
      <c r="C47" s="4">
        <v>37</v>
      </c>
      <c r="D47" s="4">
        <v>27423</v>
      </c>
      <c r="E47" s="4">
        <v>16881</v>
      </c>
      <c r="F47" s="4">
        <v>10511</v>
      </c>
      <c r="G47" s="4" t="s">
        <v>9</v>
      </c>
      <c r="H47" s="40">
        <f>E47-'май 2018'!E47</f>
        <v>198</v>
      </c>
      <c r="I47" s="42">
        <f>F47-'май 2018'!F47</f>
        <v>66</v>
      </c>
      <c r="J47" s="55">
        <v>16683</v>
      </c>
      <c r="K47" s="55">
        <v>10445</v>
      </c>
      <c r="L47">
        <f t="shared" si="0"/>
        <v>198</v>
      </c>
      <c r="M47">
        <f t="shared" si="1"/>
        <v>66</v>
      </c>
      <c r="N47">
        <f t="shared" si="2"/>
        <v>1148.3999999999999</v>
      </c>
      <c r="O47">
        <f t="shared" si="3"/>
        <v>137.94</v>
      </c>
      <c r="Q47" s="52">
        <f t="shared" si="13"/>
        <v>1286.3399999999999</v>
      </c>
      <c r="R47" s="52">
        <f>Q47+Q47*3%</f>
        <v>1324.9302</v>
      </c>
      <c r="T47" s="51">
        <v>17027</v>
      </c>
      <c r="U47" s="51">
        <v>10588</v>
      </c>
      <c r="V47">
        <f t="shared" si="6"/>
        <v>146</v>
      </c>
      <c r="W47">
        <f t="shared" si="7"/>
        <v>77</v>
      </c>
      <c r="X47">
        <f t="shared" si="8"/>
        <v>887.68000000000006</v>
      </c>
      <c r="Y47">
        <f t="shared" si="9"/>
        <v>173.25</v>
      </c>
      <c r="AA47">
        <f t="shared" si="10"/>
        <v>1060.93</v>
      </c>
      <c r="AB47" s="52">
        <f t="shared" si="11"/>
        <v>1092.7579000000001</v>
      </c>
      <c r="AC47" s="62">
        <f t="shared" si="12"/>
        <v>2417.6881000000003</v>
      </c>
      <c r="AD47" s="75"/>
    </row>
    <row r="48" spans="1:31" ht="15" thickBot="1">
      <c r="A48" s="3">
        <v>1900263</v>
      </c>
      <c r="B48" s="5">
        <v>43278</v>
      </c>
      <c r="C48" s="4">
        <v>38</v>
      </c>
      <c r="D48" s="4">
        <v>4651</v>
      </c>
      <c r="E48" s="4">
        <v>3028</v>
      </c>
      <c r="F48" s="4">
        <v>1356</v>
      </c>
      <c r="G48" s="4" t="s">
        <v>9</v>
      </c>
      <c r="H48" s="40">
        <f>E48-'май 2018'!E48</f>
        <v>70</v>
      </c>
      <c r="I48" s="42">
        <f>F48-'май 2018'!F48</f>
        <v>38</v>
      </c>
      <c r="J48" s="55">
        <v>3028</v>
      </c>
      <c r="K48" s="55">
        <v>1356</v>
      </c>
      <c r="L48">
        <f t="shared" si="0"/>
        <v>0</v>
      </c>
      <c r="M48">
        <f t="shared" si="1"/>
        <v>0</v>
      </c>
      <c r="N48">
        <f t="shared" si="2"/>
        <v>0</v>
      </c>
      <c r="O48">
        <f t="shared" si="3"/>
        <v>0</v>
      </c>
      <c r="Q48" s="52">
        <f t="shared" ref="Q48:Q49" si="15">N48+O48-P48</f>
        <v>0</v>
      </c>
      <c r="R48" s="52">
        <f t="shared" ref="R48:R49" si="16">Q48+Q48*3%</f>
        <v>0</v>
      </c>
      <c r="T48" s="51">
        <v>3078</v>
      </c>
      <c r="U48" s="51">
        <v>1381</v>
      </c>
      <c r="V48">
        <f t="shared" si="6"/>
        <v>50</v>
      </c>
      <c r="W48">
        <f t="shared" si="7"/>
        <v>25</v>
      </c>
      <c r="X48">
        <f t="shared" si="8"/>
        <v>304</v>
      </c>
      <c r="Y48">
        <f t="shared" si="9"/>
        <v>56.25</v>
      </c>
      <c r="AA48">
        <f t="shared" si="10"/>
        <v>360.25</v>
      </c>
      <c r="AB48" s="52">
        <f t="shared" si="11"/>
        <v>371.0575</v>
      </c>
      <c r="AC48" s="62">
        <f t="shared" si="12"/>
        <v>371.0575</v>
      </c>
      <c r="AD48" s="75"/>
    </row>
    <row r="49" spans="1:31" ht="15" thickBot="1">
      <c r="A49" s="3">
        <v>1892264</v>
      </c>
      <c r="B49" s="5">
        <v>43278</v>
      </c>
      <c r="C49" s="4">
        <v>39</v>
      </c>
      <c r="D49" s="4">
        <v>17943</v>
      </c>
      <c r="E49" s="4">
        <v>12257</v>
      </c>
      <c r="F49" s="4">
        <v>5654</v>
      </c>
      <c r="G49" s="4" t="s">
        <v>9</v>
      </c>
      <c r="H49" s="40">
        <f>E49-'май 2018'!E49</f>
        <v>204</v>
      </c>
      <c r="I49" s="42">
        <f>F49-'май 2018'!F49</f>
        <v>123</v>
      </c>
      <c r="J49" s="55">
        <v>10171</v>
      </c>
      <c r="K49" s="55">
        <v>4668</v>
      </c>
      <c r="L49">
        <f t="shared" si="0"/>
        <v>2086</v>
      </c>
      <c r="M49">
        <f t="shared" si="1"/>
        <v>986</v>
      </c>
      <c r="N49">
        <f t="shared" si="2"/>
        <v>12098.8</v>
      </c>
      <c r="O49">
        <f t="shared" si="3"/>
        <v>2060.7399999999998</v>
      </c>
      <c r="Q49" s="52">
        <f t="shared" si="15"/>
        <v>14159.539999999999</v>
      </c>
      <c r="R49" s="52">
        <f t="shared" si="16"/>
        <v>14584.3262</v>
      </c>
      <c r="T49" s="51">
        <v>12427</v>
      </c>
      <c r="U49" s="51">
        <v>5759</v>
      </c>
      <c r="V49">
        <f t="shared" si="6"/>
        <v>170</v>
      </c>
      <c r="W49">
        <f t="shared" si="7"/>
        <v>105</v>
      </c>
      <c r="X49">
        <f t="shared" si="8"/>
        <v>1033.5999999999999</v>
      </c>
      <c r="Y49">
        <f t="shared" si="9"/>
        <v>236.25</v>
      </c>
      <c r="AA49">
        <f t="shared" si="10"/>
        <v>1269.8499999999999</v>
      </c>
      <c r="AB49" s="52">
        <f t="shared" si="11"/>
        <v>1307.9454999999998</v>
      </c>
      <c r="AC49" s="69">
        <f t="shared" si="12"/>
        <v>15892.271699999999</v>
      </c>
      <c r="AD49" s="76">
        <f>AC49</f>
        <v>15892.271699999999</v>
      </c>
    </row>
    <row r="50" spans="1:31" ht="15" thickBot="1">
      <c r="A50" s="3">
        <v>1893218</v>
      </c>
      <c r="B50" s="5">
        <v>43278</v>
      </c>
      <c r="C50" s="4">
        <v>40</v>
      </c>
      <c r="D50" s="4">
        <v>9632</v>
      </c>
      <c r="E50" s="4">
        <v>6422</v>
      </c>
      <c r="F50" s="4">
        <v>2764</v>
      </c>
      <c r="G50" s="4" t="s">
        <v>9</v>
      </c>
      <c r="H50" s="40">
        <f>E50-'май 2018'!E50</f>
        <v>172</v>
      </c>
      <c r="I50" s="42">
        <f>F50-'май 2018'!F50</f>
        <v>44</v>
      </c>
      <c r="J50" s="55">
        <v>6422</v>
      </c>
      <c r="K50" s="55">
        <v>2764</v>
      </c>
      <c r="L50">
        <f t="shared" ref="L50" si="17">E50-J50</f>
        <v>0</v>
      </c>
      <c r="M50">
        <f t="shared" ref="M50" si="18">F50-K50</f>
        <v>0</v>
      </c>
      <c r="N50">
        <f t="shared" ref="N50" si="19">L50*5.8</f>
        <v>0</v>
      </c>
      <c r="O50">
        <f t="shared" ref="O50" si="20">M50*2.09</f>
        <v>0</v>
      </c>
      <c r="Q50" s="52">
        <f t="shared" si="13"/>
        <v>0</v>
      </c>
      <c r="R50" s="52">
        <f t="shared" ref="R50:R109" si="21">Q50+Q50*3%</f>
        <v>0</v>
      </c>
      <c r="T50" s="51">
        <v>6596</v>
      </c>
      <c r="U50" s="51">
        <v>2818</v>
      </c>
      <c r="V50">
        <f t="shared" si="6"/>
        <v>174</v>
      </c>
      <c r="W50">
        <f t="shared" si="7"/>
        <v>54</v>
      </c>
      <c r="X50">
        <f t="shared" si="8"/>
        <v>1057.92</v>
      </c>
      <c r="Y50">
        <f t="shared" si="9"/>
        <v>121.5</v>
      </c>
      <c r="AA50">
        <f t="shared" si="10"/>
        <v>1179.42</v>
      </c>
      <c r="AB50" s="52">
        <f t="shared" si="11"/>
        <v>1214.8026</v>
      </c>
      <c r="AC50" s="62">
        <f t="shared" si="12"/>
        <v>1214.8026</v>
      </c>
      <c r="AD50" s="75"/>
    </row>
    <row r="51" spans="1:31" ht="15" thickBot="1">
      <c r="A51" s="3">
        <v>1896949</v>
      </c>
      <c r="B51" s="5">
        <v>43278</v>
      </c>
      <c r="C51" s="4">
        <v>41</v>
      </c>
      <c r="D51" s="4">
        <v>4072</v>
      </c>
      <c r="E51" s="4">
        <v>2444</v>
      </c>
      <c r="F51" s="4">
        <v>1545</v>
      </c>
      <c r="G51" s="4" t="s">
        <v>9</v>
      </c>
      <c r="H51" s="40">
        <f>E51-'май 2018'!E51</f>
        <v>43</v>
      </c>
      <c r="I51" s="42">
        <f>F51-'май 2018'!F51</f>
        <v>28</v>
      </c>
      <c r="J51" s="55">
        <v>2401</v>
      </c>
      <c r="K51" s="55">
        <v>1517</v>
      </c>
      <c r="L51">
        <f t="shared" si="0"/>
        <v>43</v>
      </c>
      <c r="M51">
        <f t="shared" si="1"/>
        <v>28</v>
      </c>
      <c r="N51">
        <f t="shared" si="2"/>
        <v>249.4</v>
      </c>
      <c r="O51">
        <f t="shared" si="3"/>
        <v>58.519999999999996</v>
      </c>
      <c r="Q51" s="52">
        <f t="shared" si="13"/>
        <v>307.92</v>
      </c>
      <c r="R51" s="52">
        <f t="shared" si="21"/>
        <v>317.1576</v>
      </c>
      <c r="T51" s="51">
        <v>2456</v>
      </c>
      <c r="U51" s="51">
        <v>1553</v>
      </c>
      <c r="V51">
        <f t="shared" si="6"/>
        <v>12</v>
      </c>
      <c r="W51">
        <f t="shared" si="7"/>
        <v>8</v>
      </c>
      <c r="X51">
        <f t="shared" si="8"/>
        <v>72.960000000000008</v>
      </c>
      <c r="Y51">
        <f t="shared" si="9"/>
        <v>18</v>
      </c>
      <c r="AA51">
        <f t="shared" si="10"/>
        <v>90.960000000000008</v>
      </c>
      <c r="AB51" s="52">
        <f t="shared" si="11"/>
        <v>93.688800000000015</v>
      </c>
      <c r="AC51" s="62">
        <f t="shared" si="12"/>
        <v>410.84640000000002</v>
      </c>
      <c r="AD51" s="75"/>
    </row>
    <row r="52" spans="1:31" ht="15" thickBot="1">
      <c r="A52" s="3">
        <v>1899012</v>
      </c>
      <c r="B52" s="5">
        <v>43278</v>
      </c>
      <c r="C52" s="4">
        <v>42</v>
      </c>
      <c r="D52" s="4">
        <v>2562</v>
      </c>
      <c r="E52" s="4">
        <v>785</v>
      </c>
      <c r="F52" s="4">
        <v>620</v>
      </c>
      <c r="G52" s="4" t="s">
        <v>9</v>
      </c>
      <c r="H52" s="40">
        <f>E52-'май 2018'!E52</f>
        <v>24</v>
      </c>
      <c r="I52" s="42">
        <f>F52-'май 2018'!F52</f>
        <v>13</v>
      </c>
      <c r="J52" s="55">
        <v>759</v>
      </c>
      <c r="K52" s="55">
        <v>607</v>
      </c>
      <c r="L52">
        <f t="shared" si="0"/>
        <v>26</v>
      </c>
      <c r="M52">
        <f t="shared" si="1"/>
        <v>13</v>
      </c>
      <c r="N52">
        <f t="shared" si="2"/>
        <v>150.79999999999998</v>
      </c>
      <c r="O52">
        <f t="shared" si="3"/>
        <v>27.169999999999998</v>
      </c>
      <c r="P52">
        <v>993</v>
      </c>
      <c r="Q52" s="52">
        <f t="shared" si="13"/>
        <v>-815.03</v>
      </c>
      <c r="R52" s="52">
        <f t="shared" si="21"/>
        <v>-839.48090000000002</v>
      </c>
      <c r="T52" s="51">
        <v>812</v>
      </c>
      <c r="U52" s="51">
        <v>632</v>
      </c>
      <c r="V52">
        <f t="shared" si="6"/>
        <v>27</v>
      </c>
      <c r="W52">
        <f t="shared" si="7"/>
        <v>12</v>
      </c>
      <c r="X52">
        <f t="shared" si="8"/>
        <v>164.16</v>
      </c>
      <c r="Y52">
        <f t="shared" si="9"/>
        <v>27</v>
      </c>
      <c r="AA52">
        <f t="shared" si="10"/>
        <v>191.16</v>
      </c>
      <c r="AB52" s="52">
        <f t="shared" si="11"/>
        <v>196.8948</v>
      </c>
      <c r="AC52" s="68">
        <f t="shared" si="12"/>
        <v>-642.58609999999999</v>
      </c>
      <c r="AD52" s="76">
        <f>AC52</f>
        <v>-642.58609999999999</v>
      </c>
    </row>
    <row r="53" spans="1:31" ht="15" thickBot="1">
      <c r="A53" s="3">
        <v>1899139</v>
      </c>
      <c r="B53" s="5">
        <v>43278</v>
      </c>
      <c r="C53" s="4">
        <v>43</v>
      </c>
      <c r="D53" s="4">
        <v>241</v>
      </c>
      <c r="E53" s="4">
        <v>150</v>
      </c>
      <c r="F53" s="4">
        <v>41</v>
      </c>
      <c r="G53" s="4" t="s">
        <v>9</v>
      </c>
      <c r="H53" s="40">
        <f>E53-'май 2018'!E53</f>
        <v>0</v>
      </c>
      <c r="I53" s="42">
        <f>F53-'май 2018'!F53</f>
        <v>0</v>
      </c>
      <c r="J53" s="55">
        <v>136</v>
      </c>
      <c r="K53" s="55">
        <v>41</v>
      </c>
      <c r="L53">
        <f t="shared" si="0"/>
        <v>14</v>
      </c>
      <c r="M53">
        <f t="shared" si="1"/>
        <v>0</v>
      </c>
      <c r="N53">
        <f t="shared" si="2"/>
        <v>81.2</v>
      </c>
      <c r="O53">
        <f t="shared" si="3"/>
        <v>0</v>
      </c>
      <c r="Q53" s="52">
        <f t="shared" si="13"/>
        <v>81.2</v>
      </c>
      <c r="R53" s="52">
        <f t="shared" si="21"/>
        <v>83.635999999999996</v>
      </c>
      <c r="T53" s="51">
        <v>155</v>
      </c>
      <c r="U53" s="51">
        <v>41</v>
      </c>
      <c r="V53">
        <f t="shared" si="6"/>
        <v>5</v>
      </c>
      <c r="W53">
        <f t="shared" si="7"/>
        <v>0</v>
      </c>
      <c r="X53">
        <f t="shared" si="8"/>
        <v>30.4</v>
      </c>
      <c r="Y53">
        <f t="shared" si="9"/>
        <v>0</v>
      </c>
      <c r="AA53">
        <f t="shared" si="10"/>
        <v>30.4</v>
      </c>
      <c r="AB53" s="52">
        <f t="shared" si="11"/>
        <v>31.311999999999998</v>
      </c>
      <c r="AC53" s="52">
        <f t="shared" si="12"/>
        <v>114.94799999999999</v>
      </c>
      <c r="AD53" s="76">
        <f>AC53</f>
        <v>114.94799999999999</v>
      </c>
    </row>
    <row r="54" spans="1:31" ht="15" thickBot="1">
      <c r="A54" s="3">
        <v>1892450</v>
      </c>
      <c r="B54" s="5">
        <v>43278</v>
      </c>
      <c r="C54" s="4">
        <v>44</v>
      </c>
      <c r="D54" s="4">
        <v>2285</v>
      </c>
      <c r="E54" s="4">
        <v>1676</v>
      </c>
      <c r="F54" s="4">
        <v>579</v>
      </c>
      <c r="G54" s="4" t="s">
        <v>9</v>
      </c>
      <c r="H54" s="40">
        <f>E54-'май 2018'!E54</f>
        <v>21</v>
      </c>
      <c r="I54" s="42">
        <f>F54-'май 2018'!F54</f>
        <v>9</v>
      </c>
      <c r="J54" s="55">
        <v>1547</v>
      </c>
      <c r="K54" s="55">
        <v>545</v>
      </c>
      <c r="L54">
        <f t="shared" si="0"/>
        <v>129</v>
      </c>
      <c r="M54">
        <f t="shared" si="1"/>
        <v>34</v>
      </c>
      <c r="N54">
        <f t="shared" si="2"/>
        <v>748.19999999999993</v>
      </c>
      <c r="O54">
        <f t="shared" si="3"/>
        <v>71.06</v>
      </c>
      <c r="Q54" s="52">
        <f t="shared" si="13"/>
        <v>819.26</v>
      </c>
      <c r="R54" s="52">
        <f t="shared" si="21"/>
        <v>843.83780000000002</v>
      </c>
      <c r="T54" s="51">
        <v>1726</v>
      </c>
      <c r="U54" s="51">
        <v>596</v>
      </c>
      <c r="V54">
        <f t="shared" si="6"/>
        <v>50</v>
      </c>
      <c r="W54">
        <f t="shared" si="7"/>
        <v>17</v>
      </c>
      <c r="X54">
        <f t="shared" si="8"/>
        <v>304</v>
      </c>
      <c r="Y54">
        <f t="shared" si="9"/>
        <v>38.25</v>
      </c>
      <c r="AA54">
        <f t="shared" si="10"/>
        <v>342.25</v>
      </c>
      <c r="AB54" s="52">
        <f t="shared" si="11"/>
        <v>352.51749999999998</v>
      </c>
      <c r="AC54" s="62">
        <f t="shared" si="12"/>
        <v>1196.3552999999999</v>
      </c>
      <c r="AD54" s="75"/>
    </row>
    <row r="55" spans="1:31" ht="15" thickBot="1">
      <c r="A55" s="6">
        <v>1889809</v>
      </c>
      <c r="B55" s="7">
        <v>43278</v>
      </c>
      <c r="C55" s="8">
        <v>45</v>
      </c>
      <c r="D55" s="8">
        <v>25</v>
      </c>
      <c r="E55" s="8">
        <v>17</v>
      </c>
      <c r="F55" s="8">
        <v>1</v>
      </c>
      <c r="G55" s="8" t="s">
        <v>9</v>
      </c>
      <c r="H55" s="40">
        <f>E55-'май 2018'!E55</f>
        <v>1</v>
      </c>
      <c r="I55" s="42">
        <f>F55-'май 2018'!F55</f>
        <v>0</v>
      </c>
      <c r="J55" s="55">
        <v>0</v>
      </c>
      <c r="K55" s="55">
        <v>0</v>
      </c>
      <c r="L55">
        <f t="shared" si="0"/>
        <v>17</v>
      </c>
      <c r="M55">
        <f t="shared" si="1"/>
        <v>1</v>
      </c>
      <c r="N55">
        <f t="shared" si="2"/>
        <v>98.6</v>
      </c>
      <c r="O55">
        <f t="shared" si="3"/>
        <v>2.09</v>
      </c>
      <c r="Q55" s="52">
        <f t="shared" si="13"/>
        <v>100.69</v>
      </c>
      <c r="R55" s="52">
        <f t="shared" si="21"/>
        <v>103.7107</v>
      </c>
      <c r="T55" s="51">
        <v>18</v>
      </c>
      <c r="U55" s="51">
        <v>1</v>
      </c>
      <c r="V55">
        <f t="shared" si="6"/>
        <v>1</v>
      </c>
      <c r="W55">
        <f t="shared" si="7"/>
        <v>0</v>
      </c>
      <c r="X55">
        <f t="shared" si="8"/>
        <v>6.08</v>
      </c>
      <c r="Y55">
        <f t="shared" si="9"/>
        <v>0</v>
      </c>
      <c r="AA55">
        <f t="shared" si="10"/>
        <v>6.08</v>
      </c>
      <c r="AB55" s="52">
        <f t="shared" si="11"/>
        <v>6.2624000000000004</v>
      </c>
      <c r="AC55" s="52">
        <f t="shared" si="12"/>
        <v>109.9731</v>
      </c>
      <c r="AD55" s="76">
        <f>AC55</f>
        <v>109.9731</v>
      </c>
    </row>
    <row r="56" spans="1:31" ht="15" thickBot="1">
      <c r="A56" s="3">
        <v>1897191</v>
      </c>
      <c r="B56" s="5">
        <v>43278</v>
      </c>
      <c r="C56" s="4">
        <v>46</v>
      </c>
      <c r="D56" s="4">
        <v>6300</v>
      </c>
      <c r="E56" s="4">
        <v>3752</v>
      </c>
      <c r="F56" s="4">
        <v>2382</v>
      </c>
      <c r="G56" s="4" t="s">
        <v>9</v>
      </c>
      <c r="H56" s="40">
        <f>E56-'май 2018'!E56</f>
        <v>107</v>
      </c>
      <c r="I56" s="42">
        <f>F56-'май 2018'!F56</f>
        <v>59</v>
      </c>
      <c r="J56" s="55">
        <v>3605</v>
      </c>
      <c r="K56" s="55">
        <v>2256</v>
      </c>
      <c r="L56">
        <f t="shared" si="0"/>
        <v>147</v>
      </c>
      <c r="M56">
        <f t="shared" si="1"/>
        <v>126</v>
      </c>
      <c r="N56">
        <f t="shared" si="2"/>
        <v>852.6</v>
      </c>
      <c r="O56">
        <f t="shared" si="3"/>
        <v>263.33999999999997</v>
      </c>
      <c r="Q56" s="52">
        <f t="shared" si="13"/>
        <v>1115.94</v>
      </c>
      <c r="R56" s="52">
        <f t="shared" si="21"/>
        <v>1149.4182000000001</v>
      </c>
      <c r="T56" s="51">
        <v>3835</v>
      </c>
      <c r="U56" s="51">
        <v>2432</v>
      </c>
      <c r="V56">
        <f t="shared" si="6"/>
        <v>83</v>
      </c>
      <c r="W56">
        <f t="shared" si="7"/>
        <v>50</v>
      </c>
      <c r="X56">
        <f t="shared" si="8"/>
        <v>504.64</v>
      </c>
      <c r="Y56">
        <f t="shared" si="9"/>
        <v>112.5</v>
      </c>
      <c r="AA56">
        <f t="shared" si="10"/>
        <v>617.14</v>
      </c>
      <c r="AB56" s="52">
        <f t="shared" si="11"/>
        <v>635.65419999999995</v>
      </c>
      <c r="AC56" s="69">
        <f t="shared" si="12"/>
        <v>1785.0724</v>
      </c>
      <c r="AD56" s="76">
        <f>AC56</f>
        <v>1785.0724</v>
      </c>
    </row>
    <row r="57" spans="1:31" ht="15" thickBot="1">
      <c r="A57" s="3">
        <v>1899158</v>
      </c>
      <c r="B57" s="5">
        <v>43278</v>
      </c>
      <c r="C57" s="4">
        <v>47</v>
      </c>
      <c r="D57" s="4">
        <v>10521</v>
      </c>
      <c r="E57" s="4">
        <v>6454</v>
      </c>
      <c r="F57" s="4">
        <v>2760</v>
      </c>
      <c r="G57" s="4" t="s">
        <v>9</v>
      </c>
      <c r="H57" s="40">
        <f>E57-'май 2018'!E57</f>
        <v>293</v>
      </c>
      <c r="I57" s="42">
        <f>F57-'май 2018'!F57</f>
        <v>102</v>
      </c>
      <c r="J57" s="55">
        <v>6454</v>
      </c>
      <c r="K57" s="55">
        <v>2760</v>
      </c>
      <c r="L57">
        <f t="shared" si="0"/>
        <v>0</v>
      </c>
      <c r="M57">
        <f t="shared" si="1"/>
        <v>0</v>
      </c>
      <c r="N57">
        <f t="shared" si="2"/>
        <v>0</v>
      </c>
      <c r="O57">
        <f t="shared" si="3"/>
        <v>0</v>
      </c>
      <c r="Q57" s="52">
        <f t="shared" si="13"/>
        <v>0</v>
      </c>
      <c r="R57" s="52">
        <f t="shared" si="21"/>
        <v>0</v>
      </c>
      <c r="T57" s="51">
        <v>6569</v>
      </c>
      <c r="U57" s="51">
        <v>2795</v>
      </c>
      <c r="V57">
        <f t="shared" si="6"/>
        <v>115</v>
      </c>
      <c r="W57">
        <f t="shared" si="7"/>
        <v>35</v>
      </c>
      <c r="X57">
        <f t="shared" si="8"/>
        <v>699.2</v>
      </c>
      <c r="Y57">
        <f t="shared" si="9"/>
        <v>78.75</v>
      </c>
      <c r="AA57">
        <f t="shared" si="10"/>
        <v>777.95</v>
      </c>
      <c r="AB57" s="52">
        <f t="shared" si="11"/>
        <v>801.2885</v>
      </c>
      <c r="AC57" s="62">
        <f t="shared" si="12"/>
        <v>801.2885</v>
      </c>
      <c r="AD57" s="75"/>
    </row>
    <row r="58" spans="1:31" ht="15" thickBot="1">
      <c r="A58" s="28"/>
      <c r="B58" s="29"/>
      <c r="C58" s="30">
        <v>48</v>
      </c>
      <c r="D58" s="30"/>
      <c r="E58" s="30"/>
      <c r="F58" s="30"/>
      <c r="G58" s="30"/>
      <c r="H58" s="32"/>
      <c r="I58" s="33"/>
      <c r="L58">
        <f t="shared" si="0"/>
        <v>0</v>
      </c>
      <c r="M58">
        <f t="shared" si="1"/>
        <v>0</v>
      </c>
      <c r="N58">
        <f t="shared" si="2"/>
        <v>0</v>
      </c>
      <c r="O58">
        <f t="shared" si="3"/>
        <v>0</v>
      </c>
      <c r="Q58" s="52">
        <f t="shared" si="13"/>
        <v>0</v>
      </c>
      <c r="R58" s="52">
        <f t="shared" si="21"/>
        <v>0</v>
      </c>
      <c r="T58" s="51"/>
      <c r="U58" s="51"/>
      <c r="V58">
        <f t="shared" si="6"/>
        <v>0</v>
      </c>
      <c r="W58">
        <f t="shared" si="7"/>
        <v>0</v>
      </c>
      <c r="X58">
        <f t="shared" si="8"/>
        <v>0</v>
      </c>
      <c r="Y58">
        <f t="shared" si="9"/>
        <v>0</v>
      </c>
      <c r="AA58">
        <f t="shared" si="10"/>
        <v>0</v>
      </c>
      <c r="AB58" s="52">
        <f t="shared" si="11"/>
        <v>0</v>
      </c>
      <c r="AC58" s="62">
        <f t="shared" si="12"/>
        <v>0</v>
      </c>
      <c r="AD58" s="75"/>
    </row>
    <row r="59" spans="1:31" ht="15" thickBot="1">
      <c r="A59" s="3">
        <v>1896868</v>
      </c>
      <c r="B59" s="5">
        <v>43278</v>
      </c>
      <c r="C59" s="4">
        <v>49</v>
      </c>
      <c r="D59" s="4">
        <v>2714</v>
      </c>
      <c r="E59" s="4">
        <v>1668</v>
      </c>
      <c r="F59" s="4">
        <v>509</v>
      </c>
      <c r="G59" s="4" t="s">
        <v>9</v>
      </c>
      <c r="H59" s="40">
        <f>E59-'май 2018'!E59</f>
        <v>40</v>
      </c>
      <c r="I59" s="42">
        <f>F59-'май 2018'!F59</f>
        <v>8</v>
      </c>
      <c r="J59">
        <v>1586</v>
      </c>
      <c r="K59">
        <v>491</v>
      </c>
      <c r="L59">
        <f t="shared" si="0"/>
        <v>82</v>
      </c>
      <c r="M59">
        <f t="shared" si="1"/>
        <v>18</v>
      </c>
      <c r="N59">
        <f t="shared" si="2"/>
        <v>475.59999999999997</v>
      </c>
      <c r="O59">
        <f t="shared" si="3"/>
        <v>37.619999999999997</v>
      </c>
      <c r="Q59" s="52">
        <f t="shared" si="13"/>
        <v>513.21999999999991</v>
      </c>
      <c r="R59" s="52">
        <f t="shared" si="21"/>
        <v>528.61659999999995</v>
      </c>
      <c r="T59" s="51">
        <v>1737</v>
      </c>
      <c r="U59" s="51">
        <v>534</v>
      </c>
      <c r="V59">
        <f t="shared" si="6"/>
        <v>69</v>
      </c>
      <c r="W59">
        <f t="shared" si="7"/>
        <v>25</v>
      </c>
      <c r="X59">
        <f t="shared" si="8"/>
        <v>419.52</v>
      </c>
      <c r="Y59">
        <f t="shared" si="9"/>
        <v>56.25</v>
      </c>
      <c r="AA59">
        <f t="shared" si="10"/>
        <v>475.77</v>
      </c>
      <c r="AB59" s="52">
        <f t="shared" si="11"/>
        <v>490.04309999999998</v>
      </c>
      <c r="AC59" s="62">
        <f t="shared" si="12"/>
        <v>1018.6596999999999</v>
      </c>
      <c r="AD59" s="75"/>
    </row>
    <row r="60" spans="1:31" ht="15" thickBot="1">
      <c r="A60" s="3">
        <v>1899231</v>
      </c>
      <c r="B60" s="5">
        <v>43278</v>
      </c>
      <c r="C60" s="4">
        <v>50</v>
      </c>
      <c r="D60" s="4">
        <v>5943</v>
      </c>
      <c r="E60" s="4">
        <v>3269</v>
      </c>
      <c r="F60" s="4">
        <v>2115</v>
      </c>
      <c r="G60" s="4" t="s">
        <v>9</v>
      </c>
      <c r="H60" s="40">
        <f>E60-'май 2018'!E60</f>
        <v>67</v>
      </c>
      <c r="I60" s="42">
        <f>F60-'май 2018'!F60</f>
        <v>68</v>
      </c>
      <c r="J60">
        <v>3052</v>
      </c>
      <c r="K60">
        <v>1908</v>
      </c>
      <c r="L60">
        <f t="shared" si="0"/>
        <v>217</v>
      </c>
      <c r="M60">
        <f t="shared" si="1"/>
        <v>207</v>
      </c>
      <c r="N60">
        <f t="shared" si="2"/>
        <v>1258.5999999999999</v>
      </c>
      <c r="O60">
        <f t="shared" si="3"/>
        <v>432.63</v>
      </c>
      <c r="Q60" s="52">
        <f t="shared" si="13"/>
        <v>1691.23</v>
      </c>
      <c r="R60" s="52">
        <f t="shared" si="21"/>
        <v>1741.9669000000001</v>
      </c>
      <c r="T60" s="51">
        <v>3309</v>
      </c>
      <c r="U60" s="51">
        <v>2133</v>
      </c>
      <c r="V60">
        <f t="shared" si="6"/>
        <v>40</v>
      </c>
      <c r="W60">
        <f t="shared" si="7"/>
        <v>18</v>
      </c>
      <c r="X60">
        <f t="shared" si="8"/>
        <v>243.2</v>
      </c>
      <c r="Y60">
        <f t="shared" si="9"/>
        <v>40.5</v>
      </c>
      <c r="AA60">
        <f t="shared" si="10"/>
        <v>283.7</v>
      </c>
      <c r="AB60" s="52">
        <f t="shared" si="11"/>
        <v>292.21100000000001</v>
      </c>
      <c r="AC60" s="62">
        <f t="shared" si="12"/>
        <v>2034.1779000000001</v>
      </c>
      <c r="AD60" s="75"/>
    </row>
    <row r="61" spans="1:31" ht="15" thickBot="1">
      <c r="A61" s="3">
        <v>1893425</v>
      </c>
      <c r="B61" s="5">
        <v>43278</v>
      </c>
      <c r="C61" s="4">
        <v>51</v>
      </c>
      <c r="D61" s="4">
        <v>18087</v>
      </c>
      <c r="E61" s="4">
        <v>12109</v>
      </c>
      <c r="F61" s="4">
        <v>5674</v>
      </c>
      <c r="G61" s="4" t="s">
        <v>9</v>
      </c>
      <c r="H61" s="40">
        <f>E61-'май 2018'!E61</f>
        <v>318</v>
      </c>
      <c r="I61" s="42">
        <f>F61-'май 2018'!F61</f>
        <v>201</v>
      </c>
      <c r="J61">
        <v>12109</v>
      </c>
      <c r="K61">
        <v>5674</v>
      </c>
      <c r="L61">
        <f t="shared" si="0"/>
        <v>0</v>
      </c>
      <c r="M61">
        <f t="shared" si="1"/>
        <v>0</v>
      </c>
      <c r="N61">
        <f t="shared" si="2"/>
        <v>0</v>
      </c>
      <c r="O61">
        <f t="shared" si="3"/>
        <v>0</v>
      </c>
      <c r="Q61" s="52">
        <f t="shared" si="13"/>
        <v>0</v>
      </c>
      <c r="R61" s="52">
        <f t="shared" si="21"/>
        <v>0</v>
      </c>
      <c r="T61" s="51">
        <v>12269</v>
      </c>
      <c r="U61" s="51">
        <v>5743</v>
      </c>
      <c r="V61">
        <f t="shared" si="6"/>
        <v>160</v>
      </c>
      <c r="W61">
        <f t="shared" si="7"/>
        <v>69</v>
      </c>
      <c r="X61">
        <f t="shared" si="8"/>
        <v>972.8</v>
      </c>
      <c r="Y61">
        <f t="shared" si="9"/>
        <v>155.25</v>
      </c>
      <c r="AA61">
        <f t="shared" si="10"/>
        <v>1128.05</v>
      </c>
      <c r="AB61" s="52">
        <f t="shared" si="11"/>
        <v>1161.8915</v>
      </c>
      <c r="AC61" s="62">
        <f t="shared" si="12"/>
        <v>1161.8915</v>
      </c>
      <c r="AD61" s="75"/>
    </row>
    <row r="62" spans="1:31" ht="15" thickBot="1">
      <c r="A62" s="3">
        <v>1887493</v>
      </c>
      <c r="B62" s="5">
        <v>43278</v>
      </c>
      <c r="C62" s="4">
        <v>52</v>
      </c>
      <c r="D62" s="4">
        <v>7116</v>
      </c>
      <c r="E62" s="4">
        <v>4600</v>
      </c>
      <c r="F62" s="4">
        <v>2080</v>
      </c>
      <c r="G62" s="4" t="s">
        <v>9</v>
      </c>
      <c r="H62" s="40">
        <f>E62-'май 2018'!E62</f>
        <v>217</v>
      </c>
      <c r="I62" s="42">
        <f>F62-'май 2018'!F62</f>
        <v>150</v>
      </c>
      <c r="J62">
        <v>4386</v>
      </c>
      <c r="K62">
        <v>1930</v>
      </c>
      <c r="L62">
        <f t="shared" si="0"/>
        <v>214</v>
      </c>
      <c r="M62">
        <f t="shared" si="1"/>
        <v>150</v>
      </c>
      <c r="N62">
        <f t="shared" si="2"/>
        <v>1241.2</v>
      </c>
      <c r="O62">
        <f t="shared" si="3"/>
        <v>313.5</v>
      </c>
      <c r="P62">
        <v>196</v>
      </c>
      <c r="Q62" s="52">
        <f>N62+O62-P62</f>
        <v>1358.7</v>
      </c>
      <c r="R62" s="52">
        <f>Q62+Q62*3%</f>
        <v>1399.461</v>
      </c>
      <c r="T62" s="51">
        <v>4722</v>
      </c>
      <c r="U62" s="51">
        <v>2114</v>
      </c>
      <c r="V62">
        <f t="shared" si="6"/>
        <v>122</v>
      </c>
      <c r="W62">
        <f t="shared" si="7"/>
        <v>34</v>
      </c>
      <c r="X62">
        <f t="shared" si="8"/>
        <v>741.76</v>
      </c>
      <c r="Y62">
        <f t="shared" si="9"/>
        <v>76.5</v>
      </c>
      <c r="AA62">
        <f t="shared" si="10"/>
        <v>818.26</v>
      </c>
      <c r="AB62" s="52">
        <f t="shared" si="11"/>
        <v>842.80780000000004</v>
      </c>
      <c r="AC62" s="62">
        <f t="shared" si="12"/>
        <v>2242.2687999999998</v>
      </c>
      <c r="AD62" s="75"/>
      <c r="AE62">
        <v>758</v>
      </c>
    </row>
    <row r="63" spans="1:31" ht="15" thickBot="1">
      <c r="A63" s="3">
        <v>1899001</v>
      </c>
      <c r="B63" s="5">
        <v>43278</v>
      </c>
      <c r="C63" s="4">
        <v>53</v>
      </c>
      <c r="D63" s="4">
        <v>53590</v>
      </c>
      <c r="E63" s="4">
        <v>34273</v>
      </c>
      <c r="F63" s="4">
        <v>17759</v>
      </c>
      <c r="G63" s="4" t="s">
        <v>9</v>
      </c>
      <c r="H63" s="40">
        <f>E63-'май 2018'!E63</f>
        <v>172</v>
      </c>
      <c r="I63" s="42">
        <f>F63-'май 2018'!F63</f>
        <v>252</v>
      </c>
      <c r="J63">
        <v>34273</v>
      </c>
      <c r="K63">
        <v>17759</v>
      </c>
      <c r="L63">
        <f t="shared" si="0"/>
        <v>0</v>
      </c>
      <c r="M63">
        <f t="shared" si="1"/>
        <v>0</v>
      </c>
      <c r="N63">
        <f t="shared" si="2"/>
        <v>0</v>
      </c>
      <c r="O63">
        <f t="shared" si="3"/>
        <v>0</v>
      </c>
      <c r="Q63" s="52">
        <f t="shared" si="13"/>
        <v>0</v>
      </c>
      <c r="R63" s="52">
        <f t="shared" si="21"/>
        <v>0</v>
      </c>
      <c r="T63" s="51">
        <v>34424</v>
      </c>
      <c r="U63" s="51">
        <v>18010</v>
      </c>
      <c r="V63">
        <f t="shared" si="6"/>
        <v>151</v>
      </c>
      <c r="W63">
        <f t="shared" si="7"/>
        <v>251</v>
      </c>
      <c r="X63">
        <f t="shared" si="8"/>
        <v>918.08</v>
      </c>
      <c r="Y63">
        <f t="shared" si="9"/>
        <v>564.75</v>
      </c>
      <c r="AA63">
        <f t="shared" si="10"/>
        <v>1482.83</v>
      </c>
      <c r="AB63" s="52">
        <f t="shared" si="11"/>
        <v>1527.3148999999999</v>
      </c>
      <c r="AC63" s="62">
        <f t="shared" si="12"/>
        <v>1527.3148999999999</v>
      </c>
      <c r="AD63" s="75"/>
    </row>
    <row r="64" spans="1:31" ht="15" thickBot="1">
      <c r="A64" s="3">
        <v>1897503</v>
      </c>
      <c r="B64" s="5">
        <v>43278</v>
      </c>
      <c r="C64" s="4">
        <v>54</v>
      </c>
      <c r="D64" s="4">
        <v>414</v>
      </c>
      <c r="E64" s="4">
        <v>226</v>
      </c>
      <c r="F64" s="4">
        <v>176</v>
      </c>
      <c r="G64" s="4" t="s">
        <v>9</v>
      </c>
      <c r="H64" s="40">
        <f>E64-'май 2018'!E64</f>
        <v>0</v>
      </c>
      <c r="I64" s="42">
        <f>F64-'май 2018'!F64</f>
        <v>0</v>
      </c>
      <c r="J64">
        <v>226</v>
      </c>
      <c r="K64">
        <v>176</v>
      </c>
      <c r="L64">
        <f t="shared" si="0"/>
        <v>0</v>
      </c>
      <c r="M64">
        <f t="shared" si="1"/>
        <v>0</v>
      </c>
      <c r="N64">
        <f t="shared" si="2"/>
        <v>0</v>
      </c>
      <c r="O64">
        <f t="shared" si="3"/>
        <v>0</v>
      </c>
      <c r="Q64" s="52">
        <f t="shared" si="13"/>
        <v>0</v>
      </c>
      <c r="R64" s="52">
        <f t="shared" si="21"/>
        <v>0</v>
      </c>
      <c r="T64" s="51">
        <v>226</v>
      </c>
      <c r="U64" s="51">
        <v>176</v>
      </c>
      <c r="V64">
        <f t="shared" si="6"/>
        <v>0</v>
      </c>
      <c r="W64">
        <f t="shared" si="7"/>
        <v>0</v>
      </c>
      <c r="X64">
        <f t="shared" si="8"/>
        <v>0</v>
      </c>
      <c r="Y64">
        <f t="shared" si="9"/>
        <v>0</v>
      </c>
      <c r="AA64">
        <f t="shared" si="10"/>
        <v>0</v>
      </c>
      <c r="AB64" s="52">
        <f t="shared" si="11"/>
        <v>0</v>
      </c>
      <c r="AC64" s="62">
        <f t="shared" si="12"/>
        <v>0</v>
      </c>
      <c r="AD64" s="75"/>
    </row>
    <row r="65" spans="1:31" ht="15" thickBot="1">
      <c r="A65" s="3">
        <v>1892300</v>
      </c>
      <c r="B65" s="5">
        <v>43278</v>
      </c>
      <c r="C65" s="4">
        <v>55</v>
      </c>
      <c r="D65" s="4">
        <v>7482</v>
      </c>
      <c r="E65" s="4">
        <v>5367</v>
      </c>
      <c r="F65" s="4">
        <v>2071</v>
      </c>
      <c r="G65" s="4" t="s">
        <v>9</v>
      </c>
      <c r="H65" s="40">
        <f>E65-'май 2018'!E65</f>
        <v>70</v>
      </c>
      <c r="I65" s="42">
        <f>F65-'май 2018'!F65</f>
        <v>66</v>
      </c>
      <c r="J65">
        <v>5297</v>
      </c>
      <c r="K65">
        <v>2005</v>
      </c>
      <c r="L65">
        <f t="shared" si="0"/>
        <v>70</v>
      </c>
      <c r="M65">
        <f t="shared" si="1"/>
        <v>66</v>
      </c>
      <c r="N65">
        <f t="shared" si="2"/>
        <v>406</v>
      </c>
      <c r="O65">
        <f t="shared" si="3"/>
        <v>137.94</v>
      </c>
      <c r="Q65" s="52">
        <f t="shared" si="13"/>
        <v>543.94000000000005</v>
      </c>
      <c r="R65" s="52">
        <f t="shared" si="21"/>
        <v>560.2582000000001</v>
      </c>
      <c r="T65" s="51">
        <v>5544</v>
      </c>
      <c r="U65" s="51">
        <v>2148</v>
      </c>
      <c r="V65">
        <f t="shared" si="6"/>
        <v>177</v>
      </c>
      <c r="W65">
        <f t="shared" si="7"/>
        <v>77</v>
      </c>
      <c r="X65">
        <f t="shared" si="8"/>
        <v>1076.1600000000001</v>
      </c>
      <c r="Y65">
        <f t="shared" si="9"/>
        <v>173.25</v>
      </c>
      <c r="AA65">
        <f t="shared" si="10"/>
        <v>1249.4100000000001</v>
      </c>
      <c r="AB65" s="52">
        <f t="shared" si="11"/>
        <v>1286.8923</v>
      </c>
      <c r="AC65" s="62">
        <f t="shared" si="12"/>
        <v>1847.1505000000002</v>
      </c>
      <c r="AD65" s="75"/>
    </row>
    <row r="66" spans="1:31" ht="15" thickBot="1">
      <c r="A66" s="3">
        <v>1898851</v>
      </c>
      <c r="B66" s="5">
        <v>43278</v>
      </c>
      <c r="C66" s="4">
        <v>56</v>
      </c>
      <c r="D66" s="4">
        <v>20620</v>
      </c>
      <c r="E66" s="4">
        <v>13504</v>
      </c>
      <c r="F66" s="4">
        <v>6419</v>
      </c>
      <c r="G66" s="4" t="s">
        <v>9</v>
      </c>
      <c r="H66" s="40">
        <f>E66-'май 2018'!E66</f>
        <v>442</v>
      </c>
      <c r="I66" s="42">
        <f>F66-'май 2018'!F66</f>
        <v>244</v>
      </c>
      <c r="J66">
        <v>13504</v>
      </c>
      <c r="K66">
        <v>6419</v>
      </c>
      <c r="L66">
        <f t="shared" si="0"/>
        <v>0</v>
      </c>
      <c r="M66">
        <f t="shared" si="1"/>
        <v>0</v>
      </c>
      <c r="N66">
        <f t="shared" si="2"/>
        <v>0</v>
      </c>
      <c r="O66">
        <f t="shared" si="3"/>
        <v>0</v>
      </c>
      <c r="Q66" s="52">
        <f t="shared" si="13"/>
        <v>0</v>
      </c>
      <c r="R66" s="52">
        <f t="shared" si="21"/>
        <v>0</v>
      </c>
      <c r="T66" s="51">
        <v>13810</v>
      </c>
      <c r="U66" s="51">
        <v>6504</v>
      </c>
      <c r="V66">
        <f t="shared" si="6"/>
        <v>306</v>
      </c>
      <c r="W66">
        <f t="shared" si="7"/>
        <v>85</v>
      </c>
      <c r="X66">
        <f t="shared" si="8"/>
        <v>1860.48</v>
      </c>
      <c r="Y66">
        <f t="shared" si="9"/>
        <v>191.25</v>
      </c>
      <c r="AA66">
        <f t="shared" si="10"/>
        <v>2051.73</v>
      </c>
      <c r="AB66" s="52">
        <f t="shared" si="11"/>
        <v>2113.2819</v>
      </c>
      <c r="AC66" s="62">
        <f t="shared" si="12"/>
        <v>2113.2819</v>
      </c>
      <c r="AD66" s="75"/>
    </row>
    <row r="67" spans="1:31" ht="15" thickBot="1">
      <c r="A67" s="3">
        <v>1900126</v>
      </c>
      <c r="B67" s="5">
        <v>43278</v>
      </c>
      <c r="C67" s="4">
        <v>57</v>
      </c>
      <c r="D67" s="4">
        <v>4773</v>
      </c>
      <c r="E67" s="4">
        <v>3703</v>
      </c>
      <c r="F67" s="4">
        <v>1014</v>
      </c>
      <c r="G67" s="4" t="s">
        <v>9</v>
      </c>
      <c r="H67" s="40">
        <f>E67-'май 2018'!E67</f>
        <v>30</v>
      </c>
      <c r="I67" s="42">
        <f>F67-'май 2018'!F67</f>
        <v>10</v>
      </c>
      <c r="J67">
        <v>3673</v>
      </c>
      <c r="K67">
        <v>1004</v>
      </c>
      <c r="L67">
        <f t="shared" si="0"/>
        <v>30</v>
      </c>
      <c r="M67">
        <f t="shared" si="1"/>
        <v>10</v>
      </c>
      <c r="N67">
        <f t="shared" si="2"/>
        <v>174</v>
      </c>
      <c r="O67">
        <f t="shared" si="3"/>
        <v>20.9</v>
      </c>
      <c r="Q67" s="52">
        <f t="shared" si="13"/>
        <v>194.9</v>
      </c>
      <c r="R67" s="52">
        <f t="shared" si="21"/>
        <v>200.74700000000001</v>
      </c>
      <c r="T67" s="51">
        <v>3746</v>
      </c>
      <c r="U67" s="51">
        <v>1025</v>
      </c>
      <c r="V67">
        <f t="shared" si="6"/>
        <v>43</v>
      </c>
      <c r="W67">
        <f t="shared" si="7"/>
        <v>11</v>
      </c>
      <c r="X67">
        <f t="shared" si="8"/>
        <v>261.44</v>
      </c>
      <c r="Y67">
        <f t="shared" si="9"/>
        <v>24.75</v>
      </c>
      <c r="AA67">
        <f t="shared" si="10"/>
        <v>286.19</v>
      </c>
      <c r="AB67" s="52">
        <f t="shared" si="11"/>
        <v>294.77569999999997</v>
      </c>
      <c r="AC67" s="62">
        <f t="shared" si="12"/>
        <v>495.52269999999999</v>
      </c>
      <c r="AD67" s="75"/>
    </row>
    <row r="68" spans="1:31" ht="15" thickBot="1">
      <c r="A68" s="3">
        <v>1899583</v>
      </c>
      <c r="B68" s="5">
        <v>43278</v>
      </c>
      <c r="C68" s="4">
        <v>58</v>
      </c>
      <c r="D68" s="4">
        <v>1492</v>
      </c>
      <c r="E68" s="4">
        <v>798</v>
      </c>
      <c r="F68" s="4">
        <v>496</v>
      </c>
      <c r="G68" s="4" t="s">
        <v>9</v>
      </c>
      <c r="H68" s="40">
        <f>E68-'май 2018'!E68</f>
        <v>26</v>
      </c>
      <c r="I68" s="42">
        <f>F68-'май 2018'!F68</f>
        <v>18</v>
      </c>
      <c r="J68">
        <v>772</v>
      </c>
      <c r="K68">
        <v>478</v>
      </c>
      <c r="L68">
        <f t="shared" si="0"/>
        <v>26</v>
      </c>
      <c r="M68">
        <f t="shared" si="1"/>
        <v>18</v>
      </c>
      <c r="N68">
        <f t="shared" si="2"/>
        <v>150.79999999999998</v>
      </c>
      <c r="O68">
        <f t="shared" si="3"/>
        <v>37.619999999999997</v>
      </c>
      <c r="Q68" s="52">
        <f t="shared" si="13"/>
        <v>188.42</v>
      </c>
      <c r="R68" s="52">
        <f t="shared" si="21"/>
        <v>194.07259999999999</v>
      </c>
      <c r="T68" s="51">
        <v>824</v>
      </c>
      <c r="U68" s="51">
        <v>515</v>
      </c>
      <c r="V68">
        <f t="shared" si="6"/>
        <v>26</v>
      </c>
      <c r="W68">
        <f t="shared" si="7"/>
        <v>19</v>
      </c>
      <c r="X68">
        <f t="shared" si="8"/>
        <v>158.08000000000001</v>
      </c>
      <c r="Y68">
        <f t="shared" si="9"/>
        <v>42.75</v>
      </c>
      <c r="AA68">
        <f t="shared" si="10"/>
        <v>200.83</v>
      </c>
      <c r="AB68" s="52">
        <f t="shared" si="11"/>
        <v>206.85490000000001</v>
      </c>
      <c r="AC68" s="62">
        <f t="shared" si="12"/>
        <v>400.92750000000001</v>
      </c>
      <c r="AD68" s="75"/>
    </row>
    <row r="69" spans="1:31" ht="15" thickBot="1">
      <c r="A69" s="3">
        <v>1895451</v>
      </c>
      <c r="B69" s="5">
        <v>43278</v>
      </c>
      <c r="C69" s="4">
        <v>59</v>
      </c>
      <c r="D69" s="4">
        <v>559</v>
      </c>
      <c r="E69" s="4">
        <v>371</v>
      </c>
      <c r="F69" s="4">
        <v>172</v>
      </c>
      <c r="G69" s="4" t="s">
        <v>9</v>
      </c>
      <c r="H69" s="40">
        <f>E69-'май 2018'!E69</f>
        <v>13</v>
      </c>
      <c r="I69" s="42">
        <f>F69-'май 2018'!F69</f>
        <v>4</v>
      </c>
      <c r="J69">
        <v>56</v>
      </c>
      <c r="K69">
        <v>15</v>
      </c>
      <c r="L69">
        <f t="shared" si="0"/>
        <v>315</v>
      </c>
      <c r="M69">
        <f t="shared" si="1"/>
        <v>157</v>
      </c>
      <c r="N69">
        <f t="shared" si="2"/>
        <v>1827</v>
      </c>
      <c r="O69">
        <f t="shared" si="3"/>
        <v>328.13</v>
      </c>
      <c r="Q69" s="52">
        <f t="shared" si="13"/>
        <v>2155.13</v>
      </c>
      <c r="R69" s="52">
        <f t="shared" si="21"/>
        <v>2219.7838999999999</v>
      </c>
      <c r="T69" s="51">
        <v>378</v>
      </c>
      <c r="U69" s="51">
        <v>175</v>
      </c>
      <c r="V69">
        <f t="shared" si="6"/>
        <v>7</v>
      </c>
      <c r="W69">
        <f t="shared" si="7"/>
        <v>3</v>
      </c>
      <c r="X69">
        <f t="shared" si="8"/>
        <v>42.56</v>
      </c>
      <c r="Y69">
        <f t="shared" si="9"/>
        <v>6.75</v>
      </c>
      <c r="AA69">
        <f t="shared" si="10"/>
        <v>49.31</v>
      </c>
      <c r="AB69" s="52">
        <f t="shared" si="11"/>
        <v>50.789300000000004</v>
      </c>
      <c r="AC69" s="69">
        <f t="shared" si="12"/>
        <v>2270.5731999999998</v>
      </c>
      <c r="AD69" s="76">
        <f>AC69</f>
        <v>2270.5731999999998</v>
      </c>
    </row>
    <row r="70" spans="1:31" ht="15" thickBot="1">
      <c r="A70" s="3">
        <v>1893420</v>
      </c>
      <c r="B70" s="5">
        <v>43278</v>
      </c>
      <c r="C70" s="4">
        <v>60</v>
      </c>
      <c r="D70" s="4">
        <v>1590</v>
      </c>
      <c r="E70" s="4">
        <v>938</v>
      </c>
      <c r="F70" s="4">
        <v>318</v>
      </c>
      <c r="G70" s="4" t="s">
        <v>9</v>
      </c>
      <c r="H70" s="40">
        <f>E70-'май 2018'!E70</f>
        <v>11</v>
      </c>
      <c r="I70" s="42">
        <f>F70-'май 2018'!F70</f>
        <v>0</v>
      </c>
      <c r="J70">
        <v>927</v>
      </c>
      <c r="K70">
        <v>318</v>
      </c>
      <c r="L70">
        <f t="shared" si="0"/>
        <v>11</v>
      </c>
      <c r="M70">
        <f t="shared" si="1"/>
        <v>0</v>
      </c>
      <c r="N70">
        <f t="shared" si="2"/>
        <v>63.8</v>
      </c>
      <c r="O70">
        <f t="shared" si="3"/>
        <v>0</v>
      </c>
      <c r="Q70" s="52">
        <f t="shared" si="13"/>
        <v>63.8</v>
      </c>
      <c r="R70" s="52">
        <f t="shared" si="21"/>
        <v>65.713999999999999</v>
      </c>
      <c r="T70" s="51">
        <v>939</v>
      </c>
      <c r="U70" s="51">
        <v>318</v>
      </c>
      <c r="V70">
        <f t="shared" si="6"/>
        <v>1</v>
      </c>
      <c r="W70">
        <f t="shared" si="7"/>
        <v>0</v>
      </c>
      <c r="X70">
        <f t="shared" si="8"/>
        <v>6.08</v>
      </c>
      <c r="Y70">
        <f t="shared" si="9"/>
        <v>0</v>
      </c>
      <c r="AA70">
        <f t="shared" si="10"/>
        <v>6.08</v>
      </c>
      <c r="AB70" s="52">
        <f t="shared" si="11"/>
        <v>6.2624000000000004</v>
      </c>
      <c r="AC70" s="52">
        <f t="shared" si="12"/>
        <v>71.976399999999998</v>
      </c>
      <c r="AD70" s="76">
        <f>AC70</f>
        <v>71.976399999999998</v>
      </c>
    </row>
    <row r="71" spans="1:31" ht="15" thickBot="1">
      <c r="A71" s="3">
        <v>1896958</v>
      </c>
      <c r="B71" s="5">
        <v>43278</v>
      </c>
      <c r="C71" s="4" t="s">
        <v>15</v>
      </c>
      <c r="D71" s="4">
        <v>3119</v>
      </c>
      <c r="E71" s="4">
        <v>2042</v>
      </c>
      <c r="F71" s="4">
        <v>567</v>
      </c>
      <c r="G71" s="4" t="s">
        <v>9</v>
      </c>
      <c r="H71" s="40">
        <f>E71-'май 2018'!E71</f>
        <v>29</v>
      </c>
      <c r="I71" s="42">
        <f>F71-'май 2018'!F71</f>
        <v>8</v>
      </c>
      <c r="J71">
        <v>2000</v>
      </c>
      <c r="K71">
        <v>555</v>
      </c>
      <c r="L71">
        <f t="shared" ref="L71:L134" si="22">E71-J71</f>
        <v>42</v>
      </c>
      <c r="M71">
        <f t="shared" ref="M71:M134" si="23">F71-K71</f>
        <v>12</v>
      </c>
      <c r="N71">
        <f t="shared" ref="N71:N134" si="24">L71*5.8</f>
        <v>243.6</v>
      </c>
      <c r="O71">
        <f t="shared" ref="O71:O134" si="25">M71*2.09</f>
        <v>25.08</v>
      </c>
      <c r="Q71" s="52">
        <f t="shared" si="13"/>
        <v>268.68</v>
      </c>
      <c r="R71" s="52">
        <f t="shared" si="21"/>
        <v>276.74040000000002</v>
      </c>
      <c r="T71" s="51">
        <v>2080</v>
      </c>
      <c r="U71" s="51">
        <v>585</v>
      </c>
      <c r="V71">
        <f t="shared" si="6"/>
        <v>38</v>
      </c>
      <c r="W71">
        <f t="shared" si="7"/>
        <v>18</v>
      </c>
      <c r="X71">
        <f t="shared" si="8"/>
        <v>231.04</v>
      </c>
      <c r="Y71">
        <f t="shared" si="9"/>
        <v>40.5</v>
      </c>
      <c r="AA71">
        <f t="shared" si="10"/>
        <v>271.53999999999996</v>
      </c>
      <c r="AB71" s="52">
        <f t="shared" si="11"/>
        <v>279.68619999999999</v>
      </c>
      <c r="AC71" s="62">
        <f t="shared" si="12"/>
        <v>556.42660000000001</v>
      </c>
      <c r="AD71" s="75"/>
    </row>
    <row r="72" spans="1:31" ht="15" thickBot="1">
      <c r="A72" s="3">
        <v>1897047</v>
      </c>
      <c r="B72" s="5">
        <v>43278</v>
      </c>
      <c r="C72" s="4">
        <v>61</v>
      </c>
      <c r="D72" s="4">
        <v>2770</v>
      </c>
      <c r="E72" s="4">
        <v>1606</v>
      </c>
      <c r="F72" s="4">
        <v>486</v>
      </c>
      <c r="G72" s="4" t="s">
        <v>9</v>
      </c>
      <c r="H72" s="40">
        <f>E72-'май 2018'!E72</f>
        <v>24</v>
      </c>
      <c r="I72" s="42">
        <f>F72-'май 2018'!F72</f>
        <v>0</v>
      </c>
      <c r="J72">
        <v>1464</v>
      </c>
      <c r="K72">
        <v>468</v>
      </c>
      <c r="L72">
        <f t="shared" si="22"/>
        <v>142</v>
      </c>
      <c r="M72">
        <f t="shared" si="23"/>
        <v>18</v>
      </c>
      <c r="N72">
        <f t="shared" si="24"/>
        <v>823.6</v>
      </c>
      <c r="O72">
        <f t="shared" si="25"/>
        <v>37.619999999999997</v>
      </c>
      <c r="Q72" s="52">
        <f t="shared" si="13"/>
        <v>861.22</v>
      </c>
      <c r="R72" s="52">
        <f t="shared" si="21"/>
        <v>887.0566</v>
      </c>
      <c r="T72" s="51">
        <v>1622</v>
      </c>
      <c r="U72" s="51">
        <v>488</v>
      </c>
      <c r="V72">
        <f t="shared" si="6"/>
        <v>16</v>
      </c>
      <c r="W72">
        <f t="shared" si="7"/>
        <v>2</v>
      </c>
      <c r="X72">
        <f t="shared" si="8"/>
        <v>97.28</v>
      </c>
      <c r="Y72">
        <f t="shared" si="9"/>
        <v>4.5</v>
      </c>
      <c r="AA72">
        <f t="shared" si="10"/>
        <v>101.78</v>
      </c>
      <c r="AB72" s="52">
        <f t="shared" si="11"/>
        <v>104.8334</v>
      </c>
      <c r="AC72" s="69">
        <f t="shared" si="12"/>
        <v>991.89</v>
      </c>
      <c r="AD72" s="76">
        <f>AC72</f>
        <v>991.89</v>
      </c>
    </row>
    <row r="73" spans="1:31" ht="15" thickBot="1">
      <c r="A73" s="3">
        <v>5038385</v>
      </c>
      <c r="B73" s="5">
        <v>43278</v>
      </c>
      <c r="C73" s="4">
        <v>62</v>
      </c>
      <c r="D73" s="4">
        <v>23263</v>
      </c>
      <c r="E73" s="4">
        <v>13706</v>
      </c>
      <c r="F73" s="4">
        <v>8067</v>
      </c>
      <c r="G73" s="4" t="s">
        <v>16</v>
      </c>
      <c r="H73" s="40">
        <f>E73-'май 2018'!E73</f>
        <v>199</v>
      </c>
      <c r="I73" s="42">
        <f>F73-'май 2018'!F73</f>
        <v>114</v>
      </c>
      <c r="J73">
        <v>13706</v>
      </c>
      <c r="K73">
        <v>8067</v>
      </c>
      <c r="L73">
        <f t="shared" si="22"/>
        <v>0</v>
      </c>
      <c r="M73">
        <f t="shared" si="23"/>
        <v>0</v>
      </c>
      <c r="N73">
        <f t="shared" si="24"/>
        <v>0</v>
      </c>
      <c r="O73">
        <f t="shared" si="25"/>
        <v>0</v>
      </c>
      <c r="Q73" s="52">
        <f t="shared" si="13"/>
        <v>0</v>
      </c>
      <c r="R73" s="52">
        <f t="shared" si="21"/>
        <v>0</v>
      </c>
      <c r="T73" s="51">
        <v>13784</v>
      </c>
      <c r="U73" s="51">
        <v>8087</v>
      </c>
      <c r="V73">
        <f t="shared" ref="V73:V136" si="26">T73-E73</f>
        <v>78</v>
      </c>
      <c r="W73">
        <f t="shared" ref="W73:W136" si="27">U73-F73</f>
        <v>20</v>
      </c>
      <c r="X73">
        <f t="shared" ref="X73:X136" si="28">V73*6.08</f>
        <v>474.24</v>
      </c>
      <c r="Y73">
        <f t="shared" ref="Y73:Y136" si="29">W73*2.25</f>
        <v>45</v>
      </c>
      <c r="AA73">
        <f t="shared" ref="AA73:AA136" si="30">X73+Y73</f>
        <v>519.24</v>
      </c>
      <c r="AB73" s="52">
        <f t="shared" ref="AB73:AB136" si="31">AA73+AA73*3%</f>
        <v>534.81719999999996</v>
      </c>
      <c r="AC73" s="62">
        <f t="shared" ref="AC73:AC136" si="32">AB73+R73</f>
        <v>534.81719999999996</v>
      </c>
      <c r="AD73" s="75"/>
    </row>
    <row r="74" spans="1:31" ht="15" thickBot="1">
      <c r="A74" s="3">
        <v>1851821</v>
      </c>
      <c r="B74" s="5">
        <v>43278</v>
      </c>
      <c r="C74" s="4">
        <v>63</v>
      </c>
      <c r="D74" s="4">
        <v>2253</v>
      </c>
      <c r="E74" s="4">
        <v>1579</v>
      </c>
      <c r="F74" s="4">
        <v>638</v>
      </c>
      <c r="G74" s="4" t="s">
        <v>9</v>
      </c>
      <c r="H74" s="40">
        <f>E74-'май 2018'!E74</f>
        <v>83</v>
      </c>
      <c r="I74" s="42">
        <f>F74-'май 2018'!F74</f>
        <v>22</v>
      </c>
      <c r="J74">
        <v>1390</v>
      </c>
      <c r="K74">
        <v>593</v>
      </c>
      <c r="L74">
        <f t="shared" si="22"/>
        <v>189</v>
      </c>
      <c r="M74">
        <f t="shared" si="23"/>
        <v>45</v>
      </c>
      <c r="N74">
        <f t="shared" si="24"/>
        <v>1096.2</v>
      </c>
      <c r="O74">
        <f t="shared" si="25"/>
        <v>94.05</v>
      </c>
      <c r="P74">
        <v>516</v>
      </c>
      <c r="Q74" s="52">
        <f t="shared" si="13"/>
        <v>674.25</v>
      </c>
      <c r="R74" s="52">
        <f t="shared" si="21"/>
        <v>694.47749999999996</v>
      </c>
      <c r="T74" s="51">
        <v>1621</v>
      </c>
      <c r="U74" s="51">
        <v>650</v>
      </c>
      <c r="V74">
        <f t="shared" si="26"/>
        <v>42</v>
      </c>
      <c r="W74">
        <f t="shared" si="27"/>
        <v>12</v>
      </c>
      <c r="X74">
        <f t="shared" si="28"/>
        <v>255.36</v>
      </c>
      <c r="Y74">
        <f t="shared" si="29"/>
        <v>27</v>
      </c>
      <c r="AA74">
        <f t="shared" si="30"/>
        <v>282.36</v>
      </c>
      <c r="AB74" s="52">
        <f t="shared" si="31"/>
        <v>290.83080000000001</v>
      </c>
      <c r="AC74" s="62">
        <f t="shared" si="32"/>
        <v>985.30829999999992</v>
      </c>
      <c r="AD74" s="75"/>
      <c r="AE74">
        <v>215</v>
      </c>
    </row>
    <row r="75" spans="1:31" ht="15" thickBot="1">
      <c r="A75" s="3">
        <v>1832248</v>
      </c>
      <c r="B75" s="5">
        <v>43278</v>
      </c>
      <c r="C75" s="4" t="s">
        <v>17</v>
      </c>
      <c r="D75" s="4">
        <v>6815</v>
      </c>
      <c r="E75" s="4">
        <v>5503</v>
      </c>
      <c r="F75" s="4">
        <v>1287</v>
      </c>
      <c r="G75" s="4" t="s">
        <v>9</v>
      </c>
      <c r="H75" s="40">
        <f>E75-'май 2018'!E75</f>
        <v>271</v>
      </c>
      <c r="I75" s="42">
        <f>F75-'май 2018'!F75</f>
        <v>112</v>
      </c>
      <c r="J75">
        <v>5232</v>
      </c>
      <c r="K75">
        <v>1175</v>
      </c>
      <c r="L75">
        <f t="shared" si="22"/>
        <v>271</v>
      </c>
      <c r="M75">
        <f t="shared" si="23"/>
        <v>112</v>
      </c>
      <c r="N75">
        <f t="shared" ref="N75" si="33">L75*5.8</f>
        <v>1571.8</v>
      </c>
      <c r="O75">
        <f t="shared" ref="O75" si="34">M75*2.09</f>
        <v>234.07999999999998</v>
      </c>
      <c r="Q75" s="57">
        <f t="shared" si="13"/>
        <v>1805.8799999999999</v>
      </c>
      <c r="R75" s="52">
        <f t="shared" si="21"/>
        <v>1860.0563999999999</v>
      </c>
      <c r="T75" s="51">
        <v>5774</v>
      </c>
      <c r="U75" s="51">
        <v>1373</v>
      </c>
      <c r="V75">
        <f t="shared" si="26"/>
        <v>271</v>
      </c>
      <c r="W75">
        <f t="shared" si="27"/>
        <v>86</v>
      </c>
      <c r="X75">
        <f t="shared" si="28"/>
        <v>1647.68</v>
      </c>
      <c r="Y75">
        <f t="shared" si="29"/>
        <v>193.5</v>
      </c>
      <c r="Z75">
        <v>3720</v>
      </c>
      <c r="AA75">
        <f t="shared" si="30"/>
        <v>1841.18</v>
      </c>
      <c r="AB75" s="52">
        <f>AA75+AA75*3%</f>
        <v>1896.4154000000001</v>
      </c>
      <c r="AC75" s="54">
        <f>AB75-Z75</f>
        <v>-1823.5845999999999</v>
      </c>
      <c r="AD75" s="76">
        <f>AC75</f>
        <v>-1823.5845999999999</v>
      </c>
    </row>
    <row r="76" spans="1:31" ht="15" thickBot="1">
      <c r="A76" s="3">
        <v>1854020</v>
      </c>
      <c r="B76" s="5">
        <v>43278</v>
      </c>
      <c r="C76" s="63">
        <v>64</v>
      </c>
      <c r="D76" s="4">
        <v>15784</v>
      </c>
      <c r="E76" s="4">
        <v>9965</v>
      </c>
      <c r="F76" s="4">
        <v>5711</v>
      </c>
      <c r="G76" s="4" t="s">
        <v>9</v>
      </c>
      <c r="H76" s="40">
        <f>E76-'май 2018'!E76</f>
        <v>2</v>
      </c>
      <c r="I76" s="42">
        <f>F76-'май 2018'!F76</f>
        <v>0</v>
      </c>
      <c r="J76">
        <v>9956</v>
      </c>
      <c r="K76">
        <v>5710</v>
      </c>
      <c r="L76">
        <f t="shared" si="22"/>
        <v>9</v>
      </c>
      <c r="M76">
        <f t="shared" si="23"/>
        <v>1</v>
      </c>
      <c r="N76">
        <f t="shared" si="24"/>
        <v>52.199999999999996</v>
      </c>
      <c r="O76">
        <f t="shared" si="25"/>
        <v>2.09</v>
      </c>
      <c r="Q76" s="52">
        <f t="shared" ref="Q76:Q139" si="35">N76+O76-P76</f>
        <v>54.289999999999992</v>
      </c>
      <c r="R76" s="52">
        <f t="shared" si="21"/>
        <v>55.918699999999994</v>
      </c>
      <c r="T76" s="51">
        <v>9978</v>
      </c>
      <c r="U76" s="51">
        <v>5712</v>
      </c>
      <c r="V76">
        <f t="shared" si="26"/>
        <v>13</v>
      </c>
      <c r="W76">
        <f t="shared" si="27"/>
        <v>1</v>
      </c>
      <c r="X76">
        <f t="shared" si="28"/>
        <v>79.040000000000006</v>
      </c>
      <c r="Y76">
        <f t="shared" si="29"/>
        <v>2.25</v>
      </c>
      <c r="AA76">
        <f t="shared" si="30"/>
        <v>81.290000000000006</v>
      </c>
      <c r="AB76" s="52">
        <f t="shared" si="31"/>
        <v>83.728700000000003</v>
      </c>
      <c r="AC76" s="52">
        <f t="shared" si="32"/>
        <v>139.6474</v>
      </c>
      <c r="AD76" s="76">
        <f>AC76</f>
        <v>139.6474</v>
      </c>
    </row>
    <row r="77" spans="1:31" ht="15" thickBot="1">
      <c r="A77" s="3">
        <v>1899103</v>
      </c>
      <c r="B77" s="5">
        <v>43278</v>
      </c>
      <c r="C77" s="4">
        <v>65</v>
      </c>
      <c r="D77" s="4">
        <v>12871</v>
      </c>
      <c r="E77" s="4">
        <v>8214</v>
      </c>
      <c r="F77" s="4">
        <v>4087</v>
      </c>
      <c r="G77" s="4" t="s">
        <v>9</v>
      </c>
      <c r="H77" s="40">
        <f>E77-'май 2018'!E77</f>
        <v>444</v>
      </c>
      <c r="I77" s="42">
        <f>F77-'май 2018'!F77</f>
        <v>288</v>
      </c>
      <c r="J77">
        <v>7770</v>
      </c>
      <c r="K77">
        <v>3799</v>
      </c>
      <c r="L77">
        <f t="shared" si="22"/>
        <v>444</v>
      </c>
      <c r="M77">
        <f t="shared" si="23"/>
        <v>288</v>
      </c>
      <c r="N77">
        <f t="shared" si="24"/>
        <v>2575.1999999999998</v>
      </c>
      <c r="O77">
        <f t="shared" si="25"/>
        <v>601.91999999999996</v>
      </c>
      <c r="Q77" s="52">
        <f t="shared" si="35"/>
        <v>3177.12</v>
      </c>
      <c r="R77" s="52">
        <f t="shared" si="21"/>
        <v>3272.4335999999998</v>
      </c>
      <c r="T77" s="51">
        <v>8445</v>
      </c>
      <c r="U77" s="51">
        <v>4282</v>
      </c>
      <c r="V77">
        <f t="shared" si="26"/>
        <v>231</v>
      </c>
      <c r="W77">
        <f t="shared" si="27"/>
        <v>195</v>
      </c>
      <c r="X77">
        <f t="shared" si="28"/>
        <v>1404.48</v>
      </c>
      <c r="Y77">
        <f t="shared" si="29"/>
        <v>438.75</v>
      </c>
      <c r="AA77">
        <f t="shared" si="30"/>
        <v>1843.23</v>
      </c>
      <c r="AB77" s="52">
        <f t="shared" si="31"/>
        <v>1898.5269000000001</v>
      </c>
      <c r="AC77" s="62">
        <f t="shared" si="32"/>
        <v>5170.9605000000001</v>
      </c>
      <c r="AD77" s="75"/>
    </row>
    <row r="78" spans="1:31" ht="15" thickBot="1">
      <c r="A78" s="3">
        <v>1897162</v>
      </c>
      <c r="B78" s="5">
        <v>43278</v>
      </c>
      <c r="C78" s="4">
        <v>66</v>
      </c>
      <c r="D78" s="4">
        <v>9790</v>
      </c>
      <c r="E78" s="4">
        <v>5252</v>
      </c>
      <c r="F78" s="4">
        <v>4138</v>
      </c>
      <c r="G78" s="4" t="s">
        <v>9</v>
      </c>
      <c r="H78" s="40">
        <f>E78-'май 2018'!E78</f>
        <v>193</v>
      </c>
      <c r="I78" s="42">
        <f>F78-'май 2018'!F78</f>
        <v>164</v>
      </c>
      <c r="J78">
        <v>5059</v>
      </c>
      <c r="K78">
        <v>3974</v>
      </c>
      <c r="L78">
        <f t="shared" si="22"/>
        <v>193</v>
      </c>
      <c r="M78">
        <f t="shared" si="23"/>
        <v>164</v>
      </c>
      <c r="N78">
        <f t="shared" si="24"/>
        <v>1119.3999999999999</v>
      </c>
      <c r="O78">
        <f t="shared" si="25"/>
        <v>342.76</v>
      </c>
      <c r="Q78" s="52">
        <f t="shared" si="35"/>
        <v>1462.1599999999999</v>
      </c>
      <c r="R78" s="52">
        <f t="shared" si="21"/>
        <v>1506.0247999999999</v>
      </c>
      <c r="T78" s="51">
        <v>5366</v>
      </c>
      <c r="U78" s="51">
        <v>4191</v>
      </c>
      <c r="V78">
        <f t="shared" si="26"/>
        <v>114</v>
      </c>
      <c r="W78">
        <f t="shared" si="27"/>
        <v>53</v>
      </c>
      <c r="X78">
        <f t="shared" si="28"/>
        <v>693.12</v>
      </c>
      <c r="Y78">
        <f t="shared" si="29"/>
        <v>119.25</v>
      </c>
      <c r="AA78">
        <f t="shared" si="30"/>
        <v>812.37</v>
      </c>
      <c r="AB78" s="52">
        <f t="shared" si="31"/>
        <v>836.74109999999996</v>
      </c>
      <c r="AC78" s="62">
        <f t="shared" si="32"/>
        <v>2342.7658999999999</v>
      </c>
      <c r="AD78" s="75"/>
      <c r="AE78">
        <v>2657</v>
      </c>
    </row>
    <row r="79" spans="1:31" ht="15" thickBot="1">
      <c r="A79" s="3">
        <v>1897281</v>
      </c>
      <c r="B79" s="5">
        <v>43278</v>
      </c>
      <c r="C79" s="4">
        <v>67</v>
      </c>
      <c r="D79" s="4">
        <v>2273</v>
      </c>
      <c r="E79" s="4">
        <v>1437</v>
      </c>
      <c r="F79" s="4">
        <v>510</v>
      </c>
      <c r="G79" s="4" t="s">
        <v>9</v>
      </c>
      <c r="H79" s="40">
        <f>E79-'май 2018'!E79</f>
        <v>71</v>
      </c>
      <c r="I79" s="42">
        <f>F79-'май 2018'!F79</f>
        <v>31</v>
      </c>
      <c r="J79">
        <v>1267</v>
      </c>
      <c r="K79">
        <v>433</v>
      </c>
      <c r="L79">
        <f t="shared" si="22"/>
        <v>170</v>
      </c>
      <c r="M79">
        <f t="shared" si="23"/>
        <v>77</v>
      </c>
      <c r="N79">
        <f t="shared" si="24"/>
        <v>986</v>
      </c>
      <c r="O79">
        <f t="shared" si="25"/>
        <v>160.92999999999998</v>
      </c>
      <c r="Q79" s="52">
        <f t="shared" si="35"/>
        <v>1146.93</v>
      </c>
      <c r="R79" s="52">
        <f t="shared" si="21"/>
        <v>1181.3379</v>
      </c>
      <c r="T79" s="51">
        <v>1478</v>
      </c>
      <c r="U79" s="51">
        <v>519</v>
      </c>
      <c r="V79">
        <f t="shared" si="26"/>
        <v>41</v>
      </c>
      <c r="W79">
        <f t="shared" si="27"/>
        <v>9</v>
      </c>
      <c r="X79">
        <f t="shared" si="28"/>
        <v>249.28</v>
      </c>
      <c r="Y79">
        <f t="shared" si="29"/>
        <v>20.25</v>
      </c>
      <c r="AA79">
        <f t="shared" si="30"/>
        <v>269.52999999999997</v>
      </c>
      <c r="AB79" s="52">
        <f t="shared" si="31"/>
        <v>277.61589999999995</v>
      </c>
      <c r="AC79" s="62">
        <f t="shared" si="32"/>
        <v>1458.9538</v>
      </c>
      <c r="AD79" s="75"/>
    </row>
    <row r="80" spans="1:31" ht="15" thickBot="1">
      <c r="A80" s="3">
        <v>1896605</v>
      </c>
      <c r="B80" s="5">
        <v>43278</v>
      </c>
      <c r="C80" s="4">
        <v>68</v>
      </c>
      <c r="D80" s="4">
        <v>1491</v>
      </c>
      <c r="E80" s="4">
        <v>1032</v>
      </c>
      <c r="F80" s="4">
        <v>408</v>
      </c>
      <c r="G80" s="4" t="s">
        <v>9</v>
      </c>
      <c r="H80" s="40">
        <f>E80-'май 2018'!E80</f>
        <v>31</v>
      </c>
      <c r="I80" s="42">
        <f>F80-'май 2018'!F80</f>
        <v>12</v>
      </c>
      <c r="J80">
        <v>964</v>
      </c>
      <c r="K80">
        <v>386</v>
      </c>
      <c r="L80">
        <f t="shared" si="22"/>
        <v>68</v>
      </c>
      <c r="M80">
        <f t="shared" si="23"/>
        <v>22</v>
      </c>
      <c r="N80">
        <f t="shared" si="24"/>
        <v>394.4</v>
      </c>
      <c r="O80">
        <f t="shared" si="25"/>
        <v>45.98</v>
      </c>
      <c r="Q80" s="52">
        <f>N80+O80-P80</f>
        <v>440.38</v>
      </c>
      <c r="R80" s="52">
        <f>Q80+Q80*3%</f>
        <v>453.59140000000002</v>
      </c>
      <c r="T80" s="51">
        <v>1073</v>
      </c>
      <c r="U80" s="51">
        <v>425</v>
      </c>
      <c r="V80">
        <f t="shared" si="26"/>
        <v>41</v>
      </c>
      <c r="W80">
        <f t="shared" si="27"/>
        <v>17</v>
      </c>
      <c r="X80">
        <f t="shared" si="28"/>
        <v>249.28</v>
      </c>
      <c r="Y80">
        <f t="shared" si="29"/>
        <v>38.25</v>
      </c>
      <c r="AA80">
        <f t="shared" si="30"/>
        <v>287.52999999999997</v>
      </c>
      <c r="AB80" s="52">
        <f t="shared" si="31"/>
        <v>296.15589999999997</v>
      </c>
      <c r="AC80" s="62">
        <f t="shared" si="32"/>
        <v>749.7473</v>
      </c>
      <c r="AD80" s="75"/>
    </row>
    <row r="81" spans="1:31" ht="15" thickBot="1">
      <c r="A81" s="3">
        <v>1897959</v>
      </c>
      <c r="B81" s="5">
        <v>43278</v>
      </c>
      <c r="C81" s="4">
        <v>69</v>
      </c>
      <c r="D81" s="4">
        <v>1015</v>
      </c>
      <c r="E81" s="4">
        <v>481</v>
      </c>
      <c r="F81" s="4">
        <v>534</v>
      </c>
      <c r="G81" s="4" t="s">
        <v>9</v>
      </c>
      <c r="H81" s="40">
        <f>E81-'май 2018'!E81</f>
        <v>15</v>
      </c>
      <c r="I81" s="42">
        <f>F81-'май 2018'!F81</f>
        <v>24</v>
      </c>
      <c r="J81">
        <v>449</v>
      </c>
      <c r="K81">
        <v>487</v>
      </c>
      <c r="L81">
        <f t="shared" si="22"/>
        <v>32</v>
      </c>
      <c r="M81">
        <f t="shared" si="23"/>
        <v>47</v>
      </c>
      <c r="N81">
        <f t="shared" si="24"/>
        <v>185.6</v>
      </c>
      <c r="O81">
        <f t="shared" si="25"/>
        <v>98.22999999999999</v>
      </c>
      <c r="P81">
        <v>2543</v>
      </c>
      <c r="Q81" s="57">
        <f>N81+O81</f>
        <v>283.83</v>
      </c>
      <c r="R81" s="54">
        <f>Q81+Q81*3%-P81</f>
        <v>-2250.6550999999999</v>
      </c>
      <c r="T81" s="51">
        <v>481</v>
      </c>
      <c r="U81" s="51">
        <v>534</v>
      </c>
      <c r="V81">
        <f t="shared" si="26"/>
        <v>0</v>
      </c>
      <c r="W81">
        <f t="shared" si="27"/>
        <v>0</v>
      </c>
      <c r="X81">
        <f t="shared" si="28"/>
        <v>0</v>
      </c>
      <c r="Y81">
        <f t="shared" si="29"/>
        <v>0</v>
      </c>
      <c r="AA81">
        <f t="shared" si="30"/>
        <v>0</v>
      </c>
      <c r="AB81" s="52">
        <f t="shared" si="31"/>
        <v>0</v>
      </c>
      <c r="AC81" s="52">
        <f t="shared" si="32"/>
        <v>-2250.6550999999999</v>
      </c>
      <c r="AD81" s="76">
        <f>AC81</f>
        <v>-2250.6550999999999</v>
      </c>
    </row>
    <row r="82" spans="1:31" ht="15" thickBot="1">
      <c r="A82" s="3">
        <v>1899086</v>
      </c>
      <c r="B82" s="5">
        <v>43278</v>
      </c>
      <c r="C82" s="4">
        <v>70</v>
      </c>
      <c r="D82" s="4">
        <v>22145</v>
      </c>
      <c r="E82" s="4">
        <v>14794</v>
      </c>
      <c r="F82" s="4">
        <v>7110</v>
      </c>
      <c r="G82" s="4" t="s">
        <v>9</v>
      </c>
      <c r="H82" s="40">
        <f>E82-'май 2018'!E82</f>
        <v>174</v>
      </c>
      <c r="I82" s="42">
        <f>F82-'май 2018'!F82</f>
        <v>72</v>
      </c>
      <c r="J82">
        <v>14620</v>
      </c>
      <c r="K82">
        <v>7038</v>
      </c>
      <c r="L82">
        <f t="shared" si="22"/>
        <v>174</v>
      </c>
      <c r="M82">
        <f t="shared" si="23"/>
        <v>72</v>
      </c>
      <c r="N82">
        <f t="shared" si="24"/>
        <v>1009.1999999999999</v>
      </c>
      <c r="O82">
        <f t="shared" si="25"/>
        <v>150.47999999999999</v>
      </c>
      <c r="P82">
        <v>-749</v>
      </c>
      <c r="Q82" s="52">
        <f>N82+O82-P82</f>
        <v>1908.6799999999998</v>
      </c>
      <c r="R82" s="52">
        <f>Q82+Q82*3%</f>
        <v>1965.9403999999997</v>
      </c>
      <c r="T82" s="51">
        <v>15041</v>
      </c>
      <c r="U82" s="51">
        <v>7176</v>
      </c>
      <c r="V82">
        <f t="shared" si="26"/>
        <v>247</v>
      </c>
      <c r="W82">
        <f t="shared" si="27"/>
        <v>66</v>
      </c>
      <c r="X82">
        <f t="shared" si="28"/>
        <v>1501.76</v>
      </c>
      <c r="Y82">
        <f t="shared" si="29"/>
        <v>148.5</v>
      </c>
      <c r="AA82">
        <f t="shared" si="30"/>
        <v>1650.26</v>
      </c>
      <c r="AB82" s="52">
        <f t="shared" si="31"/>
        <v>1699.7678000000001</v>
      </c>
      <c r="AC82" s="62">
        <f t="shared" si="32"/>
        <v>3665.7082</v>
      </c>
      <c r="AD82" s="75">
        <f>P82</f>
        <v>-749</v>
      </c>
    </row>
    <row r="83" spans="1:31" ht="15" thickBot="1">
      <c r="A83" s="3">
        <v>1897136</v>
      </c>
      <c r="B83" s="5">
        <v>43278</v>
      </c>
      <c r="C83" s="4">
        <v>71</v>
      </c>
      <c r="D83" s="4">
        <v>22496</v>
      </c>
      <c r="E83" s="4">
        <v>13377</v>
      </c>
      <c r="F83" s="4">
        <v>7548</v>
      </c>
      <c r="G83" s="4" t="s">
        <v>9</v>
      </c>
      <c r="H83" s="40">
        <f>E83-'май 2018'!E83</f>
        <v>222</v>
      </c>
      <c r="I83" s="42">
        <f>F83-'май 2018'!F83</f>
        <v>73</v>
      </c>
      <c r="J83">
        <v>13377</v>
      </c>
      <c r="K83">
        <v>7548</v>
      </c>
      <c r="L83">
        <f t="shared" si="22"/>
        <v>0</v>
      </c>
      <c r="M83">
        <f t="shared" si="23"/>
        <v>0</v>
      </c>
      <c r="N83">
        <f t="shared" si="24"/>
        <v>0</v>
      </c>
      <c r="O83">
        <f t="shared" si="25"/>
        <v>0</v>
      </c>
      <c r="Q83" s="52">
        <f t="shared" si="35"/>
        <v>0</v>
      </c>
      <c r="R83" s="52">
        <f t="shared" si="21"/>
        <v>0</v>
      </c>
      <c r="T83" s="51">
        <v>13535</v>
      </c>
      <c r="U83" s="51">
        <v>7600</v>
      </c>
      <c r="V83">
        <f t="shared" si="26"/>
        <v>158</v>
      </c>
      <c r="W83">
        <f t="shared" si="27"/>
        <v>52</v>
      </c>
      <c r="X83">
        <f t="shared" si="28"/>
        <v>960.64</v>
      </c>
      <c r="Y83">
        <f t="shared" si="29"/>
        <v>117</v>
      </c>
      <c r="AA83">
        <f t="shared" si="30"/>
        <v>1077.6399999999999</v>
      </c>
      <c r="AB83" s="52">
        <f t="shared" si="31"/>
        <v>1109.9691999999998</v>
      </c>
      <c r="AC83" s="62">
        <f t="shared" si="32"/>
        <v>1109.9691999999998</v>
      </c>
      <c r="AD83" s="75"/>
    </row>
    <row r="84" spans="1:31" ht="15" thickBot="1">
      <c r="A84" s="3">
        <v>1898827</v>
      </c>
      <c r="B84" s="5">
        <v>43278</v>
      </c>
      <c r="C84" s="4">
        <v>72</v>
      </c>
      <c r="D84" s="4">
        <v>3605</v>
      </c>
      <c r="E84" s="4">
        <v>2076</v>
      </c>
      <c r="F84" s="4">
        <v>869</v>
      </c>
      <c r="G84" s="4" t="s">
        <v>9</v>
      </c>
      <c r="H84" s="40">
        <f>E84-'май 2018'!E84</f>
        <v>46</v>
      </c>
      <c r="I84" s="42">
        <f>F84-'май 2018'!F84</f>
        <v>35</v>
      </c>
      <c r="J84">
        <v>1808</v>
      </c>
      <c r="K84">
        <v>730</v>
      </c>
      <c r="L84">
        <f t="shared" si="22"/>
        <v>268</v>
      </c>
      <c r="M84">
        <f t="shared" si="23"/>
        <v>139</v>
      </c>
      <c r="N84">
        <f t="shared" si="24"/>
        <v>1554.3999999999999</v>
      </c>
      <c r="O84">
        <f t="shared" si="25"/>
        <v>290.51</v>
      </c>
      <c r="Q84" s="52">
        <f t="shared" si="35"/>
        <v>1844.9099999999999</v>
      </c>
      <c r="R84" s="52">
        <f t="shared" si="21"/>
        <v>1900.2572999999998</v>
      </c>
      <c r="T84" s="51">
        <v>2175</v>
      </c>
      <c r="U84" s="51">
        <v>904</v>
      </c>
      <c r="V84">
        <f t="shared" si="26"/>
        <v>99</v>
      </c>
      <c r="W84">
        <f t="shared" si="27"/>
        <v>35</v>
      </c>
      <c r="X84">
        <f t="shared" si="28"/>
        <v>601.91999999999996</v>
      </c>
      <c r="Y84">
        <f t="shared" si="29"/>
        <v>78.75</v>
      </c>
      <c r="AA84">
        <f t="shared" si="30"/>
        <v>680.67</v>
      </c>
      <c r="AB84" s="52">
        <f t="shared" si="31"/>
        <v>701.09010000000001</v>
      </c>
      <c r="AC84" s="62">
        <f t="shared" si="32"/>
        <v>2601.3473999999997</v>
      </c>
      <c r="AD84" s="75"/>
    </row>
    <row r="85" spans="1:31" ht="15" thickBot="1">
      <c r="A85" s="3">
        <v>1894002</v>
      </c>
      <c r="B85" s="5">
        <v>43278</v>
      </c>
      <c r="C85" s="4">
        <v>73</v>
      </c>
      <c r="D85" s="4">
        <v>118</v>
      </c>
      <c r="E85" s="59">
        <v>82</v>
      </c>
      <c r="F85" s="59">
        <v>21</v>
      </c>
      <c r="G85" s="4" t="s">
        <v>9</v>
      </c>
      <c r="H85" s="40">
        <f>E85-'май 2018'!E85</f>
        <v>0</v>
      </c>
      <c r="I85" s="42">
        <f>F85-'май 2018'!F85</f>
        <v>1</v>
      </c>
      <c r="J85" s="58">
        <v>82</v>
      </c>
      <c r="K85" s="58">
        <v>20</v>
      </c>
      <c r="L85">
        <f t="shared" si="22"/>
        <v>0</v>
      </c>
      <c r="M85">
        <f t="shared" si="23"/>
        <v>1</v>
      </c>
      <c r="N85">
        <f t="shared" si="24"/>
        <v>0</v>
      </c>
      <c r="O85">
        <f t="shared" si="25"/>
        <v>2.09</v>
      </c>
      <c r="Q85" s="52">
        <f t="shared" si="35"/>
        <v>2.09</v>
      </c>
      <c r="R85" s="52">
        <f t="shared" si="21"/>
        <v>2.1526999999999998</v>
      </c>
      <c r="T85" s="51">
        <v>86</v>
      </c>
      <c r="U85" s="51">
        <v>21</v>
      </c>
      <c r="V85">
        <f t="shared" si="26"/>
        <v>4</v>
      </c>
      <c r="W85">
        <f t="shared" si="27"/>
        <v>0</v>
      </c>
      <c r="X85">
        <f t="shared" si="28"/>
        <v>24.32</v>
      </c>
      <c r="Y85">
        <f t="shared" si="29"/>
        <v>0</v>
      </c>
      <c r="AA85">
        <f t="shared" si="30"/>
        <v>24.32</v>
      </c>
      <c r="AB85" s="52">
        <f t="shared" si="31"/>
        <v>25.049600000000002</v>
      </c>
      <c r="AC85" s="52">
        <f t="shared" si="32"/>
        <v>27.202300000000001</v>
      </c>
      <c r="AD85" s="76">
        <f>AC85</f>
        <v>27.202300000000001</v>
      </c>
    </row>
    <row r="86" spans="1:31" ht="15" thickBot="1">
      <c r="A86" s="3">
        <v>1895005</v>
      </c>
      <c r="B86" s="5">
        <v>43278</v>
      </c>
      <c r="C86" s="4">
        <v>74</v>
      </c>
      <c r="D86" s="4">
        <v>3848</v>
      </c>
      <c r="E86" s="4">
        <v>3104</v>
      </c>
      <c r="F86" s="4">
        <v>715</v>
      </c>
      <c r="G86" s="4" t="s">
        <v>9</v>
      </c>
      <c r="H86" s="40">
        <f>E86-'май 2018'!E86</f>
        <v>161</v>
      </c>
      <c r="I86" s="42">
        <f>F86-'май 2018'!F86</f>
        <v>20</v>
      </c>
      <c r="J86">
        <v>2943</v>
      </c>
      <c r="K86">
        <v>695</v>
      </c>
      <c r="L86">
        <f t="shared" si="22"/>
        <v>161</v>
      </c>
      <c r="M86">
        <f t="shared" si="23"/>
        <v>20</v>
      </c>
      <c r="N86">
        <f t="shared" si="24"/>
        <v>933.8</v>
      </c>
      <c r="O86">
        <f t="shared" si="25"/>
        <v>41.8</v>
      </c>
      <c r="Q86" s="52">
        <f t="shared" si="35"/>
        <v>975.59999999999991</v>
      </c>
      <c r="R86" s="52">
        <f t="shared" si="21"/>
        <v>1004.8679999999999</v>
      </c>
      <c r="T86" s="51">
        <v>3252</v>
      </c>
      <c r="U86" s="51">
        <v>744</v>
      </c>
      <c r="V86">
        <f t="shared" si="26"/>
        <v>148</v>
      </c>
      <c r="W86">
        <f t="shared" si="27"/>
        <v>29</v>
      </c>
      <c r="X86">
        <f t="shared" si="28"/>
        <v>899.84</v>
      </c>
      <c r="Y86">
        <f t="shared" si="29"/>
        <v>65.25</v>
      </c>
      <c r="AA86">
        <f t="shared" si="30"/>
        <v>965.09</v>
      </c>
      <c r="AB86" s="52">
        <f t="shared" si="31"/>
        <v>994.04270000000008</v>
      </c>
      <c r="AC86" s="62">
        <f t="shared" si="32"/>
        <v>1998.9106999999999</v>
      </c>
      <c r="AD86" s="75"/>
    </row>
    <row r="87" spans="1:31" ht="15" thickBot="1">
      <c r="A87" s="3">
        <v>1895262</v>
      </c>
      <c r="B87" s="5">
        <v>43278</v>
      </c>
      <c r="C87" s="4">
        <v>75</v>
      </c>
      <c r="D87" s="4">
        <v>9779</v>
      </c>
      <c r="E87" s="4">
        <v>6040</v>
      </c>
      <c r="F87" s="4">
        <v>3500</v>
      </c>
      <c r="G87" s="4" t="s">
        <v>9</v>
      </c>
      <c r="H87" s="40">
        <f>E87-'май 2018'!E87</f>
        <v>80</v>
      </c>
      <c r="I87" s="42">
        <f>F87-'май 2018'!F87</f>
        <v>45</v>
      </c>
      <c r="J87">
        <v>6040</v>
      </c>
      <c r="K87">
        <v>3500</v>
      </c>
      <c r="L87">
        <f t="shared" si="22"/>
        <v>0</v>
      </c>
      <c r="M87">
        <f t="shared" si="23"/>
        <v>0</v>
      </c>
      <c r="N87">
        <f t="shared" si="24"/>
        <v>0</v>
      </c>
      <c r="O87">
        <f t="shared" si="25"/>
        <v>0</v>
      </c>
      <c r="Q87" s="52">
        <f t="shared" si="35"/>
        <v>0</v>
      </c>
      <c r="R87" s="52">
        <f t="shared" si="21"/>
        <v>0</v>
      </c>
      <c r="T87" s="51">
        <v>6118</v>
      </c>
      <c r="U87" s="51">
        <v>3545</v>
      </c>
      <c r="V87">
        <f t="shared" si="26"/>
        <v>78</v>
      </c>
      <c r="W87">
        <f t="shared" si="27"/>
        <v>45</v>
      </c>
      <c r="X87">
        <f t="shared" si="28"/>
        <v>474.24</v>
      </c>
      <c r="Y87">
        <f t="shared" si="29"/>
        <v>101.25</v>
      </c>
      <c r="AA87">
        <f t="shared" si="30"/>
        <v>575.49</v>
      </c>
      <c r="AB87" s="52">
        <f t="shared" si="31"/>
        <v>592.75469999999996</v>
      </c>
      <c r="AC87" s="62">
        <f t="shared" si="32"/>
        <v>592.75469999999996</v>
      </c>
      <c r="AD87" s="75"/>
      <c r="AE87">
        <v>2407</v>
      </c>
    </row>
    <row r="88" spans="1:31" ht="15" thickBot="1">
      <c r="A88" s="3">
        <v>1897097</v>
      </c>
      <c r="B88" s="5">
        <v>43278</v>
      </c>
      <c r="C88" s="4">
        <v>76</v>
      </c>
      <c r="D88" s="4">
        <v>3348</v>
      </c>
      <c r="E88" s="4">
        <v>1890</v>
      </c>
      <c r="F88" s="4">
        <v>1144</v>
      </c>
      <c r="G88" s="4" t="s">
        <v>9</v>
      </c>
      <c r="H88" s="40">
        <f>E88-'май 2018'!E88</f>
        <v>53</v>
      </c>
      <c r="I88" s="42">
        <f>F88-'май 2018'!F88</f>
        <v>35</v>
      </c>
      <c r="J88">
        <v>1837</v>
      </c>
      <c r="K88">
        <v>1109</v>
      </c>
      <c r="L88">
        <f t="shared" si="22"/>
        <v>53</v>
      </c>
      <c r="M88">
        <f t="shared" si="23"/>
        <v>35</v>
      </c>
      <c r="N88">
        <f t="shared" si="24"/>
        <v>307.39999999999998</v>
      </c>
      <c r="O88">
        <f t="shared" si="25"/>
        <v>73.149999999999991</v>
      </c>
      <c r="Q88" s="52">
        <f t="shared" si="35"/>
        <v>380.54999999999995</v>
      </c>
      <c r="R88" s="52">
        <f t="shared" si="21"/>
        <v>391.96649999999994</v>
      </c>
      <c r="T88" s="51">
        <v>1928</v>
      </c>
      <c r="U88" s="51">
        <v>1160</v>
      </c>
      <c r="V88">
        <f t="shared" si="26"/>
        <v>38</v>
      </c>
      <c r="W88">
        <f t="shared" si="27"/>
        <v>16</v>
      </c>
      <c r="X88">
        <f t="shared" si="28"/>
        <v>231.04</v>
      </c>
      <c r="Y88">
        <f t="shared" si="29"/>
        <v>36</v>
      </c>
      <c r="AA88">
        <f t="shared" si="30"/>
        <v>267.03999999999996</v>
      </c>
      <c r="AB88" s="52">
        <f t="shared" si="31"/>
        <v>275.05119999999994</v>
      </c>
      <c r="AC88" s="62">
        <f t="shared" si="32"/>
        <v>667.01769999999988</v>
      </c>
      <c r="AD88" s="75"/>
    </row>
    <row r="89" spans="1:31" ht="15" thickBot="1">
      <c r="A89" s="3">
        <v>1899921</v>
      </c>
      <c r="B89" s="5">
        <v>43278</v>
      </c>
      <c r="C89" s="4">
        <v>77</v>
      </c>
      <c r="D89" s="4">
        <v>24096</v>
      </c>
      <c r="E89" s="4">
        <v>13242</v>
      </c>
      <c r="F89" s="4">
        <v>9045</v>
      </c>
      <c r="G89" s="4" t="s">
        <v>9</v>
      </c>
      <c r="H89" s="40">
        <f>E89-'май 2018'!E89</f>
        <v>154</v>
      </c>
      <c r="I89" s="42">
        <f>F89-'май 2018'!F89</f>
        <v>156</v>
      </c>
      <c r="J89">
        <v>13088</v>
      </c>
      <c r="K89">
        <v>8889</v>
      </c>
      <c r="L89">
        <f t="shared" si="22"/>
        <v>154</v>
      </c>
      <c r="M89">
        <f t="shared" si="23"/>
        <v>156</v>
      </c>
      <c r="N89">
        <f t="shared" si="24"/>
        <v>893.19999999999993</v>
      </c>
      <c r="O89">
        <f t="shared" si="25"/>
        <v>326.03999999999996</v>
      </c>
      <c r="P89">
        <v>-511</v>
      </c>
      <c r="Q89" s="52">
        <f t="shared" si="35"/>
        <v>1730.2399999999998</v>
      </c>
      <c r="R89" s="52">
        <f t="shared" si="21"/>
        <v>1782.1471999999999</v>
      </c>
      <c r="T89" s="51">
        <v>13447</v>
      </c>
      <c r="U89" s="51">
        <v>9171</v>
      </c>
      <c r="V89">
        <f t="shared" si="26"/>
        <v>205</v>
      </c>
      <c r="W89">
        <f t="shared" si="27"/>
        <v>126</v>
      </c>
      <c r="X89">
        <f t="shared" si="28"/>
        <v>1246.4000000000001</v>
      </c>
      <c r="Y89">
        <f t="shared" si="29"/>
        <v>283.5</v>
      </c>
      <c r="AA89">
        <f t="shared" si="30"/>
        <v>1529.9</v>
      </c>
      <c r="AB89" s="52">
        <f t="shared" si="31"/>
        <v>1575.797</v>
      </c>
      <c r="AC89" s="69">
        <f t="shared" si="32"/>
        <v>3357.9441999999999</v>
      </c>
      <c r="AD89" s="76">
        <f>AC89</f>
        <v>3357.9441999999999</v>
      </c>
    </row>
    <row r="90" spans="1:31" ht="15" thickBot="1">
      <c r="A90" s="3">
        <v>5039191</v>
      </c>
      <c r="B90" s="5">
        <v>43278</v>
      </c>
      <c r="C90" s="4">
        <v>78</v>
      </c>
      <c r="D90" s="4">
        <v>9385</v>
      </c>
      <c r="E90" s="4">
        <v>2133</v>
      </c>
      <c r="F90" s="4">
        <v>860</v>
      </c>
      <c r="G90" s="4" t="s">
        <v>16</v>
      </c>
      <c r="H90" s="40">
        <f>E90-'май 2018'!E90</f>
        <v>0</v>
      </c>
      <c r="I90" s="42">
        <f>F90-'май 2018'!F90</f>
        <v>1</v>
      </c>
      <c r="J90">
        <v>1945</v>
      </c>
      <c r="K90">
        <v>681</v>
      </c>
      <c r="L90">
        <f t="shared" si="22"/>
        <v>188</v>
      </c>
      <c r="M90">
        <f t="shared" si="23"/>
        <v>179</v>
      </c>
      <c r="N90">
        <f t="shared" si="24"/>
        <v>1090.3999999999999</v>
      </c>
      <c r="O90">
        <f t="shared" si="25"/>
        <v>374.10999999999996</v>
      </c>
      <c r="Q90" s="52">
        <f t="shared" si="35"/>
        <v>1464.5099999999998</v>
      </c>
      <c r="R90" s="52">
        <f t="shared" si="21"/>
        <v>1508.4452999999999</v>
      </c>
      <c r="T90" s="51">
        <v>2133</v>
      </c>
      <c r="U90" s="51">
        <v>860</v>
      </c>
      <c r="V90">
        <f t="shared" si="26"/>
        <v>0</v>
      </c>
      <c r="W90">
        <f t="shared" si="27"/>
        <v>0</v>
      </c>
      <c r="X90">
        <f t="shared" si="28"/>
        <v>0</v>
      </c>
      <c r="Y90">
        <f t="shared" si="29"/>
        <v>0</v>
      </c>
      <c r="AA90">
        <f t="shared" si="30"/>
        <v>0</v>
      </c>
      <c r="AB90" s="52">
        <f t="shared" si="31"/>
        <v>0</v>
      </c>
      <c r="AC90" s="69">
        <f t="shared" si="32"/>
        <v>1508.4452999999999</v>
      </c>
      <c r="AD90" s="76">
        <f>AC90</f>
        <v>1508.4452999999999</v>
      </c>
    </row>
    <row r="91" spans="1:31" ht="15" thickBot="1">
      <c r="A91" s="3">
        <v>1849142</v>
      </c>
      <c r="B91" s="5">
        <v>43278</v>
      </c>
      <c r="C91" s="4">
        <v>79</v>
      </c>
      <c r="D91" s="4">
        <v>39849</v>
      </c>
      <c r="E91" s="4">
        <v>22454</v>
      </c>
      <c r="F91" s="4">
        <v>15294</v>
      </c>
      <c r="G91" s="4" t="s">
        <v>9</v>
      </c>
      <c r="H91" s="40">
        <f>E91-'май 2018'!E91</f>
        <v>104</v>
      </c>
      <c r="I91" s="42">
        <f>F91-'май 2018'!F91</f>
        <v>47</v>
      </c>
      <c r="J91">
        <v>22454</v>
      </c>
      <c r="K91">
        <v>15294</v>
      </c>
      <c r="L91">
        <f t="shared" si="22"/>
        <v>0</v>
      </c>
      <c r="M91">
        <f t="shared" si="23"/>
        <v>0</v>
      </c>
      <c r="N91">
        <f t="shared" si="24"/>
        <v>0</v>
      </c>
      <c r="O91">
        <f t="shared" si="25"/>
        <v>0</v>
      </c>
      <c r="Q91" s="52">
        <f t="shared" si="35"/>
        <v>0</v>
      </c>
      <c r="R91" s="52">
        <f t="shared" si="21"/>
        <v>0</v>
      </c>
      <c r="T91" s="51">
        <v>22538</v>
      </c>
      <c r="U91" s="51">
        <v>15349</v>
      </c>
      <c r="V91">
        <f t="shared" si="26"/>
        <v>84</v>
      </c>
      <c r="W91">
        <f t="shared" si="27"/>
        <v>55</v>
      </c>
      <c r="X91">
        <f t="shared" si="28"/>
        <v>510.72</v>
      </c>
      <c r="Y91">
        <f t="shared" si="29"/>
        <v>123.75</v>
      </c>
      <c r="AA91">
        <f t="shared" si="30"/>
        <v>634.47</v>
      </c>
      <c r="AB91" s="52">
        <f t="shared" si="31"/>
        <v>653.50409999999999</v>
      </c>
      <c r="AC91" s="62">
        <f t="shared" si="32"/>
        <v>653.50409999999999</v>
      </c>
      <c r="AD91" s="75"/>
    </row>
    <row r="92" spans="1:31" ht="15" thickBot="1">
      <c r="A92" s="3">
        <v>1847675</v>
      </c>
      <c r="B92" s="5">
        <v>43278</v>
      </c>
      <c r="C92" s="4">
        <v>80</v>
      </c>
      <c r="D92" s="4">
        <v>261</v>
      </c>
      <c r="E92" s="56">
        <v>153</v>
      </c>
      <c r="F92" s="56">
        <v>37</v>
      </c>
      <c r="G92" s="56" t="s">
        <v>9</v>
      </c>
      <c r="H92" s="65">
        <f>E92-'май 2018'!E92</f>
        <v>0</v>
      </c>
      <c r="I92" s="66">
        <f>F92-'май 2018'!F92</f>
        <v>0</v>
      </c>
      <c r="J92" s="55">
        <v>152</v>
      </c>
      <c r="K92" s="55">
        <v>37</v>
      </c>
      <c r="L92">
        <f t="shared" si="22"/>
        <v>1</v>
      </c>
      <c r="M92">
        <f t="shared" si="23"/>
        <v>0</v>
      </c>
      <c r="N92">
        <f t="shared" si="24"/>
        <v>5.8</v>
      </c>
      <c r="O92">
        <f t="shared" si="25"/>
        <v>0</v>
      </c>
      <c r="Q92" s="52">
        <f t="shared" si="35"/>
        <v>5.8</v>
      </c>
      <c r="R92" s="52">
        <f t="shared" si="21"/>
        <v>5.9740000000000002</v>
      </c>
      <c r="T92" s="51">
        <v>154</v>
      </c>
      <c r="U92" s="51">
        <v>37</v>
      </c>
      <c r="V92">
        <f t="shared" si="26"/>
        <v>1</v>
      </c>
      <c r="W92">
        <f t="shared" si="27"/>
        <v>0</v>
      </c>
      <c r="X92">
        <f t="shared" si="28"/>
        <v>6.08</v>
      </c>
      <c r="Y92">
        <f t="shared" si="29"/>
        <v>0</v>
      </c>
      <c r="AA92">
        <f t="shared" si="30"/>
        <v>6.08</v>
      </c>
      <c r="AB92" s="52">
        <f t="shared" si="31"/>
        <v>6.2624000000000004</v>
      </c>
      <c r="AC92" s="52">
        <f t="shared" si="32"/>
        <v>12.2364</v>
      </c>
      <c r="AD92" s="76">
        <f>AC92</f>
        <v>12.2364</v>
      </c>
    </row>
    <row r="93" spans="1:31" ht="15" thickBot="1">
      <c r="A93" s="3">
        <v>1900131</v>
      </c>
      <c r="B93" s="5">
        <v>43278</v>
      </c>
      <c r="C93" s="4">
        <v>81</v>
      </c>
      <c r="D93" s="4">
        <v>1418</v>
      </c>
      <c r="E93" s="4">
        <v>1152</v>
      </c>
      <c r="F93" s="4">
        <v>236</v>
      </c>
      <c r="G93" s="4" t="s">
        <v>9</v>
      </c>
      <c r="H93" s="40">
        <f>E93-'май 2018'!E93</f>
        <v>23</v>
      </c>
      <c r="I93" s="42">
        <f>F93-'май 2018'!F93</f>
        <v>4</v>
      </c>
      <c r="J93">
        <v>1101</v>
      </c>
      <c r="K93">
        <v>228</v>
      </c>
      <c r="L93">
        <f t="shared" si="22"/>
        <v>51</v>
      </c>
      <c r="M93">
        <f t="shared" si="23"/>
        <v>8</v>
      </c>
      <c r="N93">
        <f t="shared" si="24"/>
        <v>295.8</v>
      </c>
      <c r="O93">
        <f t="shared" si="25"/>
        <v>16.72</v>
      </c>
      <c r="Q93" s="52">
        <f t="shared" si="35"/>
        <v>312.52</v>
      </c>
      <c r="R93" s="52">
        <f t="shared" si="21"/>
        <v>321.8956</v>
      </c>
      <c r="T93" s="51">
        <v>1203</v>
      </c>
      <c r="U93" s="51">
        <v>246</v>
      </c>
      <c r="V93">
        <f t="shared" si="26"/>
        <v>51</v>
      </c>
      <c r="W93">
        <f t="shared" si="27"/>
        <v>10</v>
      </c>
      <c r="X93">
        <f t="shared" si="28"/>
        <v>310.08</v>
      </c>
      <c r="Y93">
        <f t="shared" si="29"/>
        <v>22.5</v>
      </c>
      <c r="AA93">
        <f t="shared" si="30"/>
        <v>332.58</v>
      </c>
      <c r="AB93" s="52">
        <f t="shared" si="31"/>
        <v>342.55739999999997</v>
      </c>
      <c r="AC93" s="69">
        <f t="shared" si="32"/>
        <v>664.45299999999997</v>
      </c>
      <c r="AD93" s="76">
        <f>AC93</f>
        <v>664.45299999999997</v>
      </c>
    </row>
    <row r="94" spans="1:31" ht="15" thickBot="1">
      <c r="A94" s="3">
        <v>1898572</v>
      </c>
      <c r="B94" s="5">
        <v>43278</v>
      </c>
      <c r="C94" s="4">
        <v>82</v>
      </c>
      <c r="D94" s="4">
        <v>288</v>
      </c>
      <c r="E94" s="4">
        <v>246</v>
      </c>
      <c r="F94" s="4">
        <v>9</v>
      </c>
      <c r="G94" s="4" t="s">
        <v>9</v>
      </c>
      <c r="H94" s="40">
        <f>E94-'май 2018'!E94</f>
        <v>3</v>
      </c>
      <c r="I94" s="42">
        <f>F94-'май 2018'!F94</f>
        <v>0</v>
      </c>
      <c r="J94">
        <v>234</v>
      </c>
      <c r="K94">
        <v>9</v>
      </c>
      <c r="L94">
        <f t="shared" si="22"/>
        <v>12</v>
      </c>
      <c r="M94">
        <f t="shared" si="23"/>
        <v>0</v>
      </c>
      <c r="N94">
        <f t="shared" si="24"/>
        <v>69.599999999999994</v>
      </c>
      <c r="O94">
        <f t="shared" si="25"/>
        <v>0</v>
      </c>
      <c r="Q94" s="52">
        <f t="shared" si="35"/>
        <v>69.599999999999994</v>
      </c>
      <c r="R94" s="52">
        <f t="shared" si="21"/>
        <v>71.687999999999988</v>
      </c>
      <c r="T94" s="51">
        <v>248</v>
      </c>
      <c r="U94" s="51">
        <v>9</v>
      </c>
      <c r="V94">
        <f t="shared" si="26"/>
        <v>2</v>
      </c>
      <c r="W94">
        <f t="shared" si="27"/>
        <v>0</v>
      </c>
      <c r="X94">
        <f t="shared" si="28"/>
        <v>12.16</v>
      </c>
      <c r="Y94">
        <f t="shared" si="29"/>
        <v>0</v>
      </c>
      <c r="AA94">
        <f t="shared" si="30"/>
        <v>12.16</v>
      </c>
      <c r="AB94" s="52">
        <f t="shared" si="31"/>
        <v>12.524800000000001</v>
      </c>
      <c r="AC94" s="62">
        <f t="shared" si="32"/>
        <v>84.212799999999987</v>
      </c>
      <c r="AD94" s="75"/>
    </row>
    <row r="95" spans="1:31" ht="15" thickBot="1">
      <c r="A95" s="3">
        <v>1892292</v>
      </c>
      <c r="B95" s="5">
        <v>43278</v>
      </c>
      <c r="C95" s="4">
        <v>83</v>
      </c>
      <c r="D95" s="4">
        <v>7530</v>
      </c>
      <c r="E95" s="4">
        <v>4999</v>
      </c>
      <c r="F95" s="4">
        <v>2230</v>
      </c>
      <c r="G95" s="4" t="s">
        <v>9</v>
      </c>
      <c r="H95" s="40">
        <f>E95-'май 2018'!E95</f>
        <v>113</v>
      </c>
      <c r="I95" s="42">
        <f>F95-'май 2018'!F95</f>
        <v>58</v>
      </c>
      <c r="J95">
        <v>4503</v>
      </c>
      <c r="K95">
        <v>2007</v>
      </c>
      <c r="L95">
        <f t="shared" si="22"/>
        <v>496</v>
      </c>
      <c r="M95">
        <f t="shared" si="23"/>
        <v>223</v>
      </c>
      <c r="N95">
        <f t="shared" si="24"/>
        <v>2876.7999999999997</v>
      </c>
      <c r="O95">
        <f t="shared" si="25"/>
        <v>466.07</v>
      </c>
      <c r="Q95" s="52">
        <f t="shared" si="35"/>
        <v>3342.87</v>
      </c>
      <c r="R95" s="52">
        <f t="shared" si="21"/>
        <v>3443.1560999999997</v>
      </c>
      <c r="T95" s="51">
        <v>5128</v>
      </c>
      <c r="U95" s="51">
        <v>2287</v>
      </c>
      <c r="V95">
        <f t="shared" si="26"/>
        <v>129</v>
      </c>
      <c r="W95">
        <f t="shared" si="27"/>
        <v>57</v>
      </c>
      <c r="X95">
        <f t="shared" si="28"/>
        <v>784.32</v>
      </c>
      <c r="Y95">
        <f t="shared" si="29"/>
        <v>128.25</v>
      </c>
      <c r="AA95">
        <f t="shared" si="30"/>
        <v>912.57</v>
      </c>
      <c r="AB95" s="52">
        <f t="shared" si="31"/>
        <v>939.94710000000009</v>
      </c>
      <c r="AC95" s="69">
        <f t="shared" si="32"/>
        <v>4383.1031999999996</v>
      </c>
      <c r="AD95" s="76">
        <f>AC95</f>
        <v>4383.1031999999996</v>
      </c>
    </row>
    <row r="96" spans="1:31" ht="15" thickBot="1">
      <c r="A96" s="3">
        <v>1892681</v>
      </c>
      <c r="B96" s="5">
        <v>43278</v>
      </c>
      <c r="C96" s="4">
        <v>84</v>
      </c>
      <c r="D96" s="4">
        <v>1</v>
      </c>
      <c r="E96" s="4">
        <v>0</v>
      </c>
      <c r="F96" s="4">
        <v>0</v>
      </c>
      <c r="G96" s="4" t="s">
        <v>9</v>
      </c>
      <c r="H96" s="40">
        <f>E96-'май 2018'!E96</f>
        <v>0</v>
      </c>
      <c r="I96" s="42">
        <f>F96-'май 2018'!F96</f>
        <v>0</v>
      </c>
      <c r="L96">
        <f t="shared" si="22"/>
        <v>0</v>
      </c>
      <c r="M96">
        <f t="shared" si="23"/>
        <v>0</v>
      </c>
      <c r="N96">
        <f t="shared" si="24"/>
        <v>0</v>
      </c>
      <c r="O96">
        <f t="shared" si="25"/>
        <v>0</v>
      </c>
      <c r="Q96" s="52">
        <f t="shared" si="35"/>
        <v>0</v>
      </c>
      <c r="R96" s="52">
        <f t="shared" si="21"/>
        <v>0</v>
      </c>
      <c r="T96" s="51">
        <v>0</v>
      </c>
      <c r="U96" s="51">
        <v>0</v>
      </c>
      <c r="V96">
        <f t="shared" si="26"/>
        <v>0</v>
      </c>
      <c r="W96">
        <f t="shared" si="27"/>
        <v>0</v>
      </c>
      <c r="X96">
        <f t="shared" si="28"/>
        <v>0</v>
      </c>
      <c r="Y96">
        <f t="shared" si="29"/>
        <v>0</v>
      </c>
      <c r="AA96">
        <f t="shared" si="30"/>
        <v>0</v>
      </c>
      <c r="AB96" s="52">
        <f t="shared" si="31"/>
        <v>0</v>
      </c>
      <c r="AC96" s="62">
        <f t="shared" si="32"/>
        <v>0</v>
      </c>
      <c r="AD96" s="75"/>
    </row>
    <row r="97" spans="1:31" ht="15" thickBot="1">
      <c r="A97" s="3">
        <v>1899849</v>
      </c>
      <c r="B97" s="5">
        <v>43278</v>
      </c>
      <c r="C97" s="4">
        <v>85</v>
      </c>
      <c r="D97" s="4">
        <v>6910</v>
      </c>
      <c r="E97" s="4">
        <v>3293</v>
      </c>
      <c r="F97" s="4">
        <v>3438</v>
      </c>
      <c r="G97" s="4" t="s">
        <v>9</v>
      </c>
      <c r="H97" s="40">
        <f>E97-'май 2018'!E97</f>
        <v>66</v>
      </c>
      <c r="I97" s="42">
        <f>F97-'май 2018'!F97</f>
        <v>40</v>
      </c>
      <c r="J97">
        <v>3227</v>
      </c>
      <c r="K97">
        <v>3398</v>
      </c>
      <c r="L97">
        <f t="shared" si="22"/>
        <v>66</v>
      </c>
      <c r="M97">
        <f t="shared" si="23"/>
        <v>40</v>
      </c>
      <c r="N97">
        <f t="shared" si="24"/>
        <v>382.8</v>
      </c>
      <c r="O97">
        <f t="shared" si="25"/>
        <v>83.6</v>
      </c>
      <c r="Q97" s="52">
        <f t="shared" si="35"/>
        <v>466.4</v>
      </c>
      <c r="R97" s="52">
        <f t="shared" si="21"/>
        <v>480.392</v>
      </c>
      <c r="T97" s="51">
        <v>3385</v>
      </c>
      <c r="U97" s="51">
        <v>3532</v>
      </c>
      <c r="V97">
        <f t="shared" si="26"/>
        <v>92</v>
      </c>
      <c r="W97">
        <f t="shared" si="27"/>
        <v>94</v>
      </c>
      <c r="X97">
        <f t="shared" si="28"/>
        <v>559.36</v>
      </c>
      <c r="Y97">
        <f t="shared" si="29"/>
        <v>211.5</v>
      </c>
      <c r="AA97">
        <f t="shared" si="30"/>
        <v>770.86</v>
      </c>
      <c r="AB97" s="52">
        <f t="shared" si="31"/>
        <v>793.98580000000004</v>
      </c>
      <c r="AC97" s="62">
        <f t="shared" si="32"/>
        <v>1274.3778</v>
      </c>
      <c r="AD97" s="75"/>
    </row>
    <row r="98" spans="1:31" ht="15" thickBot="1">
      <c r="A98" s="3">
        <v>1899104</v>
      </c>
      <c r="B98" s="5">
        <v>43278</v>
      </c>
      <c r="C98" s="4">
        <v>86</v>
      </c>
      <c r="D98" s="4">
        <v>2538</v>
      </c>
      <c r="E98" s="4">
        <v>1861</v>
      </c>
      <c r="F98" s="4">
        <v>264</v>
      </c>
      <c r="G98" s="4" t="s">
        <v>9</v>
      </c>
      <c r="H98" s="40">
        <f>E98-'май 2018'!E98</f>
        <v>17</v>
      </c>
      <c r="I98" s="42">
        <f>F98-'май 2018'!F98</f>
        <v>0</v>
      </c>
      <c r="J98">
        <v>1844</v>
      </c>
      <c r="K98">
        <v>264</v>
      </c>
      <c r="L98">
        <f t="shared" si="22"/>
        <v>17</v>
      </c>
      <c r="M98">
        <f t="shared" si="23"/>
        <v>0</v>
      </c>
      <c r="N98">
        <f t="shared" si="24"/>
        <v>98.6</v>
      </c>
      <c r="O98">
        <f t="shared" si="25"/>
        <v>0</v>
      </c>
      <c r="Q98" s="52">
        <f t="shared" si="35"/>
        <v>98.6</v>
      </c>
      <c r="R98" s="52">
        <f t="shared" si="21"/>
        <v>101.55799999999999</v>
      </c>
      <c r="T98" s="51">
        <v>1882</v>
      </c>
      <c r="U98" s="51">
        <v>269</v>
      </c>
      <c r="V98">
        <f t="shared" si="26"/>
        <v>21</v>
      </c>
      <c r="W98">
        <f t="shared" si="27"/>
        <v>5</v>
      </c>
      <c r="X98">
        <f t="shared" si="28"/>
        <v>127.68</v>
      </c>
      <c r="Y98">
        <f t="shared" si="29"/>
        <v>11.25</v>
      </c>
      <c r="AA98">
        <f t="shared" si="30"/>
        <v>138.93</v>
      </c>
      <c r="AB98" s="52">
        <f t="shared" si="31"/>
        <v>143.09790000000001</v>
      </c>
      <c r="AC98" s="62">
        <f t="shared" si="32"/>
        <v>244.6559</v>
      </c>
      <c r="AD98" s="75"/>
    </row>
    <row r="99" spans="1:31" ht="15" thickBot="1">
      <c r="A99" s="3">
        <v>1889774</v>
      </c>
      <c r="B99" s="5">
        <v>43278</v>
      </c>
      <c r="C99" s="4">
        <v>87</v>
      </c>
      <c r="D99" s="4">
        <v>330</v>
      </c>
      <c r="E99" s="4">
        <v>184</v>
      </c>
      <c r="F99" s="4">
        <v>89</v>
      </c>
      <c r="G99" s="4" t="s">
        <v>9</v>
      </c>
      <c r="H99" s="40">
        <f>E99-'май 2018'!E99</f>
        <v>3</v>
      </c>
      <c r="I99" s="42">
        <f>F99-'май 2018'!F99</f>
        <v>1</v>
      </c>
      <c r="J99">
        <v>169</v>
      </c>
      <c r="K99">
        <v>81</v>
      </c>
      <c r="L99">
        <f t="shared" si="22"/>
        <v>15</v>
      </c>
      <c r="M99">
        <f t="shared" si="23"/>
        <v>8</v>
      </c>
      <c r="N99">
        <f t="shared" si="24"/>
        <v>87</v>
      </c>
      <c r="O99">
        <f t="shared" si="25"/>
        <v>16.72</v>
      </c>
      <c r="Q99" s="52">
        <f t="shared" si="35"/>
        <v>103.72</v>
      </c>
      <c r="R99" s="52">
        <f t="shared" si="21"/>
        <v>106.83159999999999</v>
      </c>
      <c r="T99" s="51">
        <v>186</v>
      </c>
      <c r="U99" s="51">
        <v>90</v>
      </c>
      <c r="V99">
        <f t="shared" si="26"/>
        <v>2</v>
      </c>
      <c r="W99">
        <f t="shared" si="27"/>
        <v>1</v>
      </c>
      <c r="X99">
        <f t="shared" si="28"/>
        <v>12.16</v>
      </c>
      <c r="Y99">
        <f t="shared" si="29"/>
        <v>2.25</v>
      </c>
      <c r="AA99">
        <f t="shared" si="30"/>
        <v>14.41</v>
      </c>
      <c r="AB99" s="52">
        <f t="shared" si="31"/>
        <v>14.8423</v>
      </c>
      <c r="AC99" s="52">
        <f t="shared" si="32"/>
        <v>121.67389999999999</v>
      </c>
      <c r="AD99" s="76">
        <f>AC99</f>
        <v>121.67389999999999</v>
      </c>
    </row>
    <row r="100" spans="1:31" ht="15" thickBot="1">
      <c r="A100" s="3">
        <v>1898261</v>
      </c>
      <c r="B100" s="5">
        <v>43278</v>
      </c>
      <c r="C100" s="4">
        <v>88</v>
      </c>
      <c r="D100" s="4">
        <v>6815</v>
      </c>
      <c r="E100" s="4">
        <v>3973</v>
      </c>
      <c r="F100" s="4">
        <v>2460</v>
      </c>
      <c r="G100" s="4" t="s">
        <v>9</v>
      </c>
      <c r="H100" s="40">
        <f>E100-'май 2018'!E100</f>
        <v>85</v>
      </c>
      <c r="I100" s="42">
        <f>F100-'май 2018'!F100</f>
        <v>29</v>
      </c>
      <c r="J100">
        <v>3866</v>
      </c>
      <c r="K100">
        <v>2424</v>
      </c>
      <c r="L100">
        <f t="shared" si="22"/>
        <v>107</v>
      </c>
      <c r="M100">
        <f t="shared" si="23"/>
        <v>36</v>
      </c>
      <c r="N100">
        <f t="shared" si="24"/>
        <v>620.6</v>
      </c>
      <c r="O100">
        <f t="shared" si="25"/>
        <v>75.239999999999995</v>
      </c>
      <c r="P100">
        <v>1500</v>
      </c>
      <c r="Q100" s="54">
        <f t="shared" si="35"/>
        <v>-804.16</v>
      </c>
      <c r="R100" s="52">
        <f t="shared" si="21"/>
        <v>-828.28480000000002</v>
      </c>
      <c r="T100" s="51">
        <v>4063</v>
      </c>
      <c r="U100" s="51">
        <v>2494</v>
      </c>
      <c r="V100">
        <f t="shared" si="26"/>
        <v>90</v>
      </c>
      <c r="W100">
        <f t="shared" si="27"/>
        <v>34</v>
      </c>
      <c r="X100">
        <f t="shared" si="28"/>
        <v>547.20000000000005</v>
      </c>
      <c r="Y100">
        <f t="shared" si="29"/>
        <v>76.5</v>
      </c>
      <c r="AA100">
        <f t="shared" si="30"/>
        <v>623.70000000000005</v>
      </c>
      <c r="AB100" s="52">
        <f t="shared" si="31"/>
        <v>642.41100000000006</v>
      </c>
      <c r="AC100" s="54">
        <f t="shared" si="32"/>
        <v>-185.87379999999996</v>
      </c>
      <c r="AD100" s="76">
        <f>AC100</f>
        <v>-185.87379999999996</v>
      </c>
    </row>
    <row r="101" spans="1:31" ht="15" thickBot="1">
      <c r="A101" s="3">
        <v>1898826</v>
      </c>
      <c r="B101" s="5">
        <v>43278</v>
      </c>
      <c r="C101" s="4">
        <v>89</v>
      </c>
      <c r="D101" s="4">
        <v>11084</v>
      </c>
      <c r="E101" s="4">
        <v>7094</v>
      </c>
      <c r="F101" s="4">
        <v>2947</v>
      </c>
      <c r="G101" s="4" t="s">
        <v>9</v>
      </c>
      <c r="H101" s="40">
        <f>E101-'май 2018'!E101</f>
        <v>213</v>
      </c>
      <c r="I101" s="42">
        <f>F101-'май 2018'!F101</f>
        <v>96</v>
      </c>
      <c r="J101">
        <v>6866</v>
      </c>
      <c r="K101">
        <v>2846</v>
      </c>
      <c r="L101">
        <f t="shared" si="22"/>
        <v>228</v>
      </c>
      <c r="M101">
        <f t="shared" si="23"/>
        <v>101</v>
      </c>
      <c r="N101">
        <f t="shared" si="24"/>
        <v>1322.3999999999999</v>
      </c>
      <c r="O101">
        <f t="shared" si="25"/>
        <v>211.08999999999997</v>
      </c>
      <c r="Q101" s="52">
        <f t="shared" si="35"/>
        <v>1533.4899999999998</v>
      </c>
      <c r="R101" s="52">
        <f t="shared" si="21"/>
        <v>1579.4946999999997</v>
      </c>
      <c r="T101" s="51">
        <v>7212</v>
      </c>
      <c r="U101" s="51">
        <v>3015</v>
      </c>
      <c r="V101">
        <f t="shared" si="26"/>
        <v>118</v>
      </c>
      <c r="W101">
        <f t="shared" si="27"/>
        <v>68</v>
      </c>
      <c r="X101">
        <f t="shared" si="28"/>
        <v>717.44</v>
      </c>
      <c r="Y101">
        <f t="shared" si="29"/>
        <v>153</v>
      </c>
      <c r="AA101">
        <f t="shared" si="30"/>
        <v>870.44</v>
      </c>
      <c r="AB101" s="52">
        <f t="shared" si="31"/>
        <v>896.55320000000006</v>
      </c>
      <c r="AC101" s="62">
        <f t="shared" si="32"/>
        <v>2476.0478999999996</v>
      </c>
      <c r="AD101" s="75"/>
    </row>
    <row r="102" spans="1:31" ht="15" thickBot="1">
      <c r="A102" s="3">
        <v>1898836</v>
      </c>
      <c r="B102" s="5">
        <v>43278</v>
      </c>
      <c r="C102" s="4">
        <v>90</v>
      </c>
      <c r="D102" s="4">
        <v>3271</v>
      </c>
      <c r="E102" s="4">
        <v>2117</v>
      </c>
      <c r="F102" s="4">
        <v>1074</v>
      </c>
      <c r="G102" s="4" t="s">
        <v>9</v>
      </c>
      <c r="H102" s="40">
        <f>E102-'май 2018'!E102</f>
        <v>0</v>
      </c>
      <c r="I102" s="42">
        <f>F102-'май 2018'!F102</f>
        <v>0</v>
      </c>
      <c r="J102">
        <v>2117</v>
      </c>
      <c r="K102">
        <v>1074</v>
      </c>
      <c r="L102">
        <f t="shared" si="22"/>
        <v>0</v>
      </c>
      <c r="M102">
        <f t="shared" si="23"/>
        <v>0</v>
      </c>
      <c r="N102">
        <f t="shared" si="24"/>
        <v>0</v>
      </c>
      <c r="O102">
        <f t="shared" si="25"/>
        <v>0</v>
      </c>
      <c r="Q102" s="52">
        <f t="shared" si="35"/>
        <v>0</v>
      </c>
      <c r="R102" s="52">
        <f t="shared" si="21"/>
        <v>0</v>
      </c>
      <c r="T102" s="51">
        <v>2117</v>
      </c>
      <c r="U102" s="51">
        <v>1074</v>
      </c>
      <c r="V102">
        <f t="shared" si="26"/>
        <v>0</v>
      </c>
      <c r="W102">
        <f t="shared" si="27"/>
        <v>0</v>
      </c>
      <c r="X102">
        <f t="shared" si="28"/>
        <v>0</v>
      </c>
      <c r="Y102">
        <f t="shared" si="29"/>
        <v>0</v>
      </c>
      <c r="AA102">
        <f t="shared" si="30"/>
        <v>0</v>
      </c>
      <c r="AB102" s="52">
        <f t="shared" si="31"/>
        <v>0</v>
      </c>
      <c r="AC102" s="62">
        <f t="shared" si="32"/>
        <v>0</v>
      </c>
      <c r="AD102" s="75"/>
    </row>
    <row r="103" spans="1:31" ht="15" thickBot="1">
      <c r="A103" s="3">
        <v>1897224</v>
      </c>
      <c r="B103" s="5">
        <v>43278</v>
      </c>
      <c r="C103" s="4">
        <v>91</v>
      </c>
      <c r="D103" s="4">
        <v>9848</v>
      </c>
      <c r="E103" s="4">
        <v>5879</v>
      </c>
      <c r="F103" s="4">
        <v>3838</v>
      </c>
      <c r="G103" s="4" t="s">
        <v>9</v>
      </c>
      <c r="H103" s="40">
        <f>E103-'май 2018'!E103</f>
        <v>87</v>
      </c>
      <c r="I103" s="42">
        <f>F103-'май 2018'!F103</f>
        <v>59</v>
      </c>
      <c r="J103">
        <v>5879</v>
      </c>
      <c r="K103">
        <v>3838</v>
      </c>
      <c r="L103">
        <f t="shared" si="22"/>
        <v>0</v>
      </c>
      <c r="M103">
        <f t="shared" si="23"/>
        <v>0</v>
      </c>
      <c r="N103">
        <f t="shared" si="24"/>
        <v>0</v>
      </c>
      <c r="O103">
        <f t="shared" si="25"/>
        <v>0</v>
      </c>
      <c r="P103">
        <v>1353.25</v>
      </c>
      <c r="Q103" s="54">
        <f t="shared" si="35"/>
        <v>-1353.25</v>
      </c>
      <c r="R103" s="52">
        <f>Q103</f>
        <v>-1353.25</v>
      </c>
      <c r="T103" s="51">
        <v>5953</v>
      </c>
      <c r="U103" s="51">
        <v>3862</v>
      </c>
      <c r="V103">
        <f t="shared" si="26"/>
        <v>74</v>
      </c>
      <c r="W103">
        <f t="shared" si="27"/>
        <v>24</v>
      </c>
      <c r="X103">
        <f t="shared" si="28"/>
        <v>449.92</v>
      </c>
      <c r="Y103">
        <f t="shared" si="29"/>
        <v>54</v>
      </c>
      <c r="AA103">
        <f t="shared" si="30"/>
        <v>503.92</v>
      </c>
      <c r="AB103" s="52">
        <f t="shared" si="31"/>
        <v>519.0376</v>
      </c>
      <c r="AC103" s="54">
        <f>AB103+R103</f>
        <v>-834.2124</v>
      </c>
      <c r="AD103" s="76">
        <f>AC103</f>
        <v>-834.2124</v>
      </c>
    </row>
    <row r="104" spans="1:31" ht="27" thickBot="1">
      <c r="A104" s="34">
        <v>1898075</v>
      </c>
      <c r="B104" s="35">
        <v>43278</v>
      </c>
      <c r="C104" s="36" t="s">
        <v>18</v>
      </c>
      <c r="D104" s="36">
        <v>13393</v>
      </c>
      <c r="E104" s="36">
        <v>8363</v>
      </c>
      <c r="F104" s="36">
        <v>2511</v>
      </c>
      <c r="G104" s="36" t="s">
        <v>9</v>
      </c>
      <c r="H104" s="38">
        <f>E104-'май 2018'!E104</f>
        <v>4</v>
      </c>
      <c r="I104" s="39">
        <f>F104-'май 2018'!F104</f>
        <v>3</v>
      </c>
      <c r="J104">
        <v>8345</v>
      </c>
      <c r="K104">
        <v>2500</v>
      </c>
      <c r="L104">
        <f t="shared" si="22"/>
        <v>18</v>
      </c>
      <c r="M104">
        <f t="shared" si="23"/>
        <v>11</v>
      </c>
      <c r="N104">
        <f t="shared" si="24"/>
        <v>104.39999999999999</v>
      </c>
      <c r="O104">
        <f t="shared" si="25"/>
        <v>22.99</v>
      </c>
      <c r="Q104" s="52">
        <f t="shared" si="35"/>
        <v>127.38999999999999</v>
      </c>
      <c r="R104" s="52">
        <f t="shared" si="21"/>
        <v>131.21169999999998</v>
      </c>
      <c r="T104" s="51">
        <v>8366</v>
      </c>
      <c r="U104" s="51">
        <v>2513</v>
      </c>
      <c r="V104">
        <f t="shared" si="26"/>
        <v>3</v>
      </c>
      <c r="W104">
        <f t="shared" si="27"/>
        <v>2</v>
      </c>
      <c r="X104">
        <f t="shared" si="28"/>
        <v>18.240000000000002</v>
      </c>
      <c r="Y104">
        <f t="shared" si="29"/>
        <v>4.5</v>
      </c>
      <c r="AA104">
        <f t="shared" si="30"/>
        <v>22.740000000000002</v>
      </c>
      <c r="AB104" s="52">
        <f t="shared" si="31"/>
        <v>23.422200000000004</v>
      </c>
      <c r="AC104" s="52">
        <f t="shared" si="32"/>
        <v>154.63389999999998</v>
      </c>
      <c r="AD104" s="76">
        <f>AC104</f>
        <v>154.63389999999998</v>
      </c>
    </row>
    <row r="105" spans="1:31" ht="15" thickBot="1">
      <c r="A105" s="3">
        <v>1740325</v>
      </c>
      <c r="B105" s="5">
        <v>43278</v>
      </c>
      <c r="C105" s="4">
        <v>93</v>
      </c>
      <c r="D105" s="4">
        <v>5020</v>
      </c>
      <c r="E105" s="4">
        <v>3333</v>
      </c>
      <c r="F105" s="4">
        <v>1120</v>
      </c>
      <c r="G105" s="4" t="s">
        <v>9</v>
      </c>
      <c r="H105" s="40">
        <f>E105-'май 2018'!E105</f>
        <v>12</v>
      </c>
      <c r="I105" s="42">
        <f>F105-'май 2018'!F105</f>
        <v>2</v>
      </c>
      <c r="J105">
        <v>3009</v>
      </c>
      <c r="K105">
        <v>1056</v>
      </c>
      <c r="L105">
        <f t="shared" si="22"/>
        <v>324</v>
      </c>
      <c r="M105">
        <f t="shared" si="23"/>
        <v>64</v>
      </c>
      <c r="N105">
        <f t="shared" si="24"/>
        <v>1879.2</v>
      </c>
      <c r="O105">
        <f t="shared" si="25"/>
        <v>133.76</v>
      </c>
      <c r="Q105" s="52">
        <f t="shared" si="35"/>
        <v>2012.96</v>
      </c>
      <c r="R105" s="52">
        <f t="shared" si="21"/>
        <v>2073.3488000000002</v>
      </c>
      <c r="T105" s="51">
        <v>3549</v>
      </c>
      <c r="U105" s="51">
        <v>1173</v>
      </c>
      <c r="V105">
        <f t="shared" si="26"/>
        <v>216</v>
      </c>
      <c r="W105">
        <f t="shared" si="27"/>
        <v>53</v>
      </c>
      <c r="X105">
        <f t="shared" si="28"/>
        <v>1313.28</v>
      </c>
      <c r="Y105">
        <f t="shared" si="29"/>
        <v>119.25</v>
      </c>
      <c r="AA105">
        <f t="shared" si="30"/>
        <v>1432.53</v>
      </c>
      <c r="AB105" s="52">
        <f t="shared" si="31"/>
        <v>1475.5058999999999</v>
      </c>
      <c r="AC105" s="62">
        <f t="shared" si="32"/>
        <v>3548.8546999999999</v>
      </c>
      <c r="AD105" s="75"/>
    </row>
    <row r="106" spans="1:31" ht="15" thickBot="1">
      <c r="A106" s="3">
        <v>1832541</v>
      </c>
      <c r="B106" s="5">
        <v>43278</v>
      </c>
      <c r="C106" s="4">
        <v>94</v>
      </c>
      <c r="D106" s="4">
        <v>4280</v>
      </c>
      <c r="E106" s="56">
        <v>1882</v>
      </c>
      <c r="F106" s="56">
        <v>658</v>
      </c>
      <c r="G106" s="56" t="s">
        <v>9</v>
      </c>
      <c r="H106" s="65">
        <f>E106-'май 2018'!E106</f>
        <v>0</v>
      </c>
      <c r="I106" s="66">
        <f>F106-'май 2018'!F106</f>
        <v>0</v>
      </c>
      <c r="J106" s="55">
        <v>1824</v>
      </c>
      <c r="K106" s="55">
        <v>631</v>
      </c>
      <c r="L106">
        <f t="shared" si="22"/>
        <v>58</v>
      </c>
      <c r="M106">
        <f t="shared" si="23"/>
        <v>27</v>
      </c>
      <c r="N106">
        <f t="shared" si="24"/>
        <v>336.4</v>
      </c>
      <c r="O106">
        <f t="shared" si="25"/>
        <v>56.429999999999993</v>
      </c>
      <c r="Q106" s="52">
        <f t="shared" si="35"/>
        <v>392.83</v>
      </c>
      <c r="R106" s="52">
        <f t="shared" si="21"/>
        <v>404.61489999999998</v>
      </c>
      <c r="T106" s="51">
        <v>1882</v>
      </c>
      <c r="U106" s="51">
        <v>658</v>
      </c>
      <c r="V106">
        <f t="shared" si="26"/>
        <v>0</v>
      </c>
      <c r="W106">
        <f t="shared" si="27"/>
        <v>0</v>
      </c>
      <c r="X106">
        <f t="shared" si="28"/>
        <v>0</v>
      </c>
      <c r="Y106">
        <f t="shared" si="29"/>
        <v>0</v>
      </c>
      <c r="AA106">
        <f t="shared" si="30"/>
        <v>0</v>
      </c>
      <c r="AB106" s="52">
        <f t="shared" si="31"/>
        <v>0</v>
      </c>
      <c r="AC106" s="69">
        <f t="shared" si="32"/>
        <v>404.61489999999998</v>
      </c>
      <c r="AD106" s="76">
        <f>AC106</f>
        <v>404.61489999999998</v>
      </c>
    </row>
    <row r="107" spans="1:31" ht="15" thickBot="1">
      <c r="A107" s="3">
        <v>1848195</v>
      </c>
      <c r="B107" s="5">
        <v>43278</v>
      </c>
      <c r="C107" s="4">
        <v>95</v>
      </c>
      <c r="D107" s="4">
        <v>6961</v>
      </c>
      <c r="E107" s="4">
        <v>5214</v>
      </c>
      <c r="F107" s="4">
        <v>1666</v>
      </c>
      <c r="G107" s="4" t="s">
        <v>9</v>
      </c>
      <c r="H107" s="40">
        <f>E107-'май 2018'!E107</f>
        <v>169</v>
      </c>
      <c r="I107" s="42">
        <f>F107-'май 2018'!F107</f>
        <v>74</v>
      </c>
      <c r="J107">
        <v>4992</v>
      </c>
      <c r="K107">
        <v>1583</v>
      </c>
      <c r="L107">
        <f t="shared" si="22"/>
        <v>222</v>
      </c>
      <c r="M107">
        <f t="shared" si="23"/>
        <v>83</v>
      </c>
      <c r="N107">
        <f t="shared" si="24"/>
        <v>1287.5999999999999</v>
      </c>
      <c r="O107">
        <f t="shared" si="25"/>
        <v>173.47</v>
      </c>
      <c r="Q107" s="52">
        <f t="shared" si="35"/>
        <v>1461.07</v>
      </c>
      <c r="R107" s="52">
        <f t="shared" si="21"/>
        <v>1504.9021</v>
      </c>
      <c r="T107" s="51">
        <v>5427</v>
      </c>
      <c r="U107" s="51">
        <v>1729</v>
      </c>
      <c r="V107">
        <f t="shared" si="26"/>
        <v>213</v>
      </c>
      <c r="W107">
        <f t="shared" si="27"/>
        <v>63</v>
      </c>
      <c r="X107">
        <f t="shared" si="28"/>
        <v>1295.04</v>
      </c>
      <c r="Y107">
        <f t="shared" si="29"/>
        <v>141.75</v>
      </c>
      <c r="AA107">
        <f t="shared" si="30"/>
        <v>1436.79</v>
      </c>
      <c r="AB107" s="52">
        <f t="shared" si="31"/>
        <v>1479.8936999999999</v>
      </c>
      <c r="AC107" s="62">
        <f t="shared" si="32"/>
        <v>2984.7957999999999</v>
      </c>
      <c r="AD107" s="75"/>
    </row>
    <row r="108" spans="1:31" ht="15" thickBot="1">
      <c r="A108" s="3">
        <v>1743508</v>
      </c>
      <c r="B108" s="5">
        <v>43278</v>
      </c>
      <c r="C108" s="4">
        <v>96</v>
      </c>
      <c r="D108" s="4">
        <v>4277</v>
      </c>
      <c r="E108" s="4">
        <v>2842</v>
      </c>
      <c r="F108" s="4">
        <v>1380</v>
      </c>
      <c r="G108" s="4" t="s">
        <v>9</v>
      </c>
      <c r="H108" s="40">
        <f>E108-'май 2018'!E108</f>
        <v>71</v>
      </c>
      <c r="I108" s="42">
        <f>F108-'май 2018'!F108</f>
        <v>41</v>
      </c>
      <c r="J108">
        <v>2717</v>
      </c>
      <c r="K108">
        <v>1315</v>
      </c>
      <c r="L108">
        <f t="shared" si="22"/>
        <v>125</v>
      </c>
      <c r="M108">
        <f t="shared" si="23"/>
        <v>65</v>
      </c>
      <c r="N108">
        <f t="shared" si="24"/>
        <v>725</v>
      </c>
      <c r="O108">
        <f t="shared" si="25"/>
        <v>135.85</v>
      </c>
      <c r="Q108" s="52">
        <f t="shared" si="35"/>
        <v>860.85</v>
      </c>
      <c r="R108" s="52">
        <f t="shared" si="21"/>
        <v>886.67550000000006</v>
      </c>
      <c r="T108" s="51">
        <v>2884</v>
      </c>
      <c r="U108" s="51">
        <v>1398</v>
      </c>
      <c r="V108">
        <f t="shared" si="26"/>
        <v>42</v>
      </c>
      <c r="W108">
        <f t="shared" si="27"/>
        <v>18</v>
      </c>
      <c r="X108">
        <f t="shared" si="28"/>
        <v>255.36</v>
      </c>
      <c r="Y108">
        <f t="shared" si="29"/>
        <v>40.5</v>
      </c>
      <c r="AA108">
        <f t="shared" si="30"/>
        <v>295.86</v>
      </c>
      <c r="AB108" s="52">
        <f t="shared" si="31"/>
        <v>304.73580000000004</v>
      </c>
      <c r="AC108" s="62">
        <f t="shared" si="32"/>
        <v>1191.4113000000002</v>
      </c>
      <c r="AD108" s="75"/>
      <c r="AE108">
        <v>809</v>
      </c>
    </row>
    <row r="109" spans="1:31" ht="15" thickBot="1">
      <c r="A109" s="3">
        <v>1731270</v>
      </c>
      <c r="B109" s="5">
        <v>42548</v>
      </c>
      <c r="C109" s="4">
        <v>97</v>
      </c>
      <c r="D109" s="4">
        <v>395</v>
      </c>
      <c r="E109" s="4">
        <v>15</v>
      </c>
      <c r="F109" s="4">
        <v>21</v>
      </c>
      <c r="G109" s="15" t="s">
        <v>9</v>
      </c>
      <c r="H109" s="40">
        <f>E109-'май 2018'!E109</f>
        <v>0</v>
      </c>
      <c r="I109" s="42">
        <f>F109-'май 2018'!F109</f>
        <v>0</v>
      </c>
      <c r="L109">
        <f t="shared" si="22"/>
        <v>15</v>
      </c>
      <c r="M109">
        <f t="shared" si="23"/>
        <v>21</v>
      </c>
      <c r="N109">
        <f t="shared" si="24"/>
        <v>87</v>
      </c>
      <c r="O109">
        <f t="shared" si="25"/>
        <v>43.89</v>
      </c>
      <c r="Q109" s="52">
        <f t="shared" si="35"/>
        <v>130.88999999999999</v>
      </c>
      <c r="R109" s="52">
        <f t="shared" si="21"/>
        <v>134.8167</v>
      </c>
      <c r="T109" s="51">
        <v>15</v>
      </c>
      <c r="U109" s="51">
        <v>21</v>
      </c>
      <c r="V109">
        <f t="shared" si="26"/>
        <v>0</v>
      </c>
      <c r="W109">
        <f t="shared" si="27"/>
        <v>0</v>
      </c>
      <c r="X109">
        <f t="shared" si="28"/>
        <v>0</v>
      </c>
      <c r="Y109">
        <f t="shared" si="29"/>
        <v>0</v>
      </c>
      <c r="AA109">
        <f t="shared" si="30"/>
        <v>0</v>
      </c>
      <c r="AB109" s="52">
        <f t="shared" si="31"/>
        <v>0</v>
      </c>
      <c r="AC109" s="52">
        <f t="shared" si="32"/>
        <v>134.8167</v>
      </c>
      <c r="AD109" s="76">
        <f>AC109</f>
        <v>134.8167</v>
      </c>
    </row>
    <row r="110" spans="1:31" ht="15" thickBot="1">
      <c r="A110" s="3">
        <v>3832789</v>
      </c>
      <c r="B110" s="5">
        <v>43278</v>
      </c>
      <c r="C110" s="4" t="s">
        <v>19</v>
      </c>
      <c r="D110" s="4">
        <v>3</v>
      </c>
      <c r="E110" s="4">
        <v>0</v>
      </c>
      <c r="F110" s="4">
        <v>0</v>
      </c>
      <c r="G110" s="4" t="s">
        <v>9</v>
      </c>
      <c r="H110" s="40">
        <f>E110-'май 2018'!E110</f>
        <v>0</v>
      </c>
      <c r="I110" s="42">
        <f>F110-'май 2018'!F110</f>
        <v>0</v>
      </c>
      <c r="L110">
        <f t="shared" si="22"/>
        <v>0</v>
      </c>
      <c r="M110">
        <f t="shared" si="23"/>
        <v>0</v>
      </c>
      <c r="N110">
        <f t="shared" si="24"/>
        <v>0</v>
      </c>
      <c r="O110">
        <f t="shared" si="25"/>
        <v>0</v>
      </c>
      <c r="Q110" s="52">
        <f t="shared" ref="Q110" si="36">N110+O110-P110</f>
        <v>0</v>
      </c>
      <c r="R110" s="52">
        <f t="shared" ref="R110" si="37">Q110+Q110*3%</f>
        <v>0</v>
      </c>
      <c r="T110" s="51">
        <v>1</v>
      </c>
      <c r="U110" s="51">
        <v>0</v>
      </c>
      <c r="V110">
        <f t="shared" si="26"/>
        <v>1</v>
      </c>
      <c r="W110">
        <f t="shared" si="27"/>
        <v>0</v>
      </c>
      <c r="X110">
        <f t="shared" si="28"/>
        <v>6.08</v>
      </c>
      <c r="Y110">
        <f t="shared" si="29"/>
        <v>0</v>
      </c>
      <c r="AA110">
        <f t="shared" si="30"/>
        <v>6.08</v>
      </c>
      <c r="AB110" s="52">
        <f t="shared" si="31"/>
        <v>6.2624000000000004</v>
      </c>
      <c r="AC110" s="52">
        <f t="shared" si="32"/>
        <v>6.2624000000000004</v>
      </c>
      <c r="AD110" s="76"/>
    </row>
    <row r="111" spans="1:31" ht="15" thickBot="1">
      <c r="A111" s="3">
        <v>1768390</v>
      </c>
      <c r="B111" s="5">
        <v>42548</v>
      </c>
      <c r="C111" s="60">
        <v>98</v>
      </c>
      <c r="D111" s="4">
        <v>8210</v>
      </c>
      <c r="E111" s="56">
        <v>5156</v>
      </c>
      <c r="F111" s="56">
        <v>2362</v>
      </c>
      <c r="G111" s="67" t="s">
        <v>9</v>
      </c>
      <c r="H111" s="65">
        <f>E111-'май 2018'!E111</f>
        <v>0</v>
      </c>
      <c r="I111" s="66">
        <f>F111-'май 2018'!F111</f>
        <v>0</v>
      </c>
      <c r="J111" s="55"/>
      <c r="K111" s="55"/>
      <c r="L111">
        <f t="shared" si="22"/>
        <v>5156</v>
      </c>
      <c r="M111">
        <f t="shared" si="23"/>
        <v>2362</v>
      </c>
      <c r="N111">
        <f t="shared" si="24"/>
        <v>29904.799999999999</v>
      </c>
      <c r="O111">
        <f t="shared" si="25"/>
        <v>4936.58</v>
      </c>
      <c r="Q111" s="52"/>
      <c r="R111" s="52"/>
      <c r="T111" s="51">
        <v>5156</v>
      </c>
      <c r="U111" s="51">
        <v>2362</v>
      </c>
      <c r="V111">
        <f t="shared" si="26"/>
        <v>0</v>
      </c>
      <c r="W111">
        <f t="shared" si="27"/>
        <v>0</v>
      </c>
      <c r="X111">
        <f t="shared" si="28"/>
        <v>0</v>
      </c>
      <c r="Y111">
        <f t="shared" si="29"/>
        <v>0</v>
      </c>
      <c r="AA111">
        <f t="shared" si="30"/>
        <v>0</v>
      </c>
      <c r="AB111" s="52">
        <f t="shared" si="31"/>
        <v>0</v>
      </c>
      <c r="AC111" s="62">
        <f t="shared" si="32"/>
        <v>0</v>
      </c>
      <c r="AD111" s="75"/>
    </row>
    <row r="112" spans="1:31" ht="15" thickBot="1">
      <c r="A112" s="3">
        <v>3835219</v>
      </c>
      <c r="B112" s="5">
        <v>43278</v>
      </c>
      <c r="C112" s="60" t="s">
        <v>20</v>
      </c>
      <c r="D112" s="4">
        <v>2110</v>
      </c>
      <c r="E112" s="4">
        <v>1503</v>
      </c>
      <c r="F112" s="4">
        <v>598</v>
      </c>
      <c r="G112" s="4" t="s">
        <v>9</v>
      </c>
      <c r="H112" s="40">
        <f>E112-'май 2018'!E112</f>
        <v>333</v>
      </c>
      <c r="I112" s="42">
        <f>F112-'май 2018'!F112</f>
        <v>134</v>
      </c>
      <c r="J112">
        <v>865</v>
      </c>
      <c r="K112">
        <v>308</v>
      </c>
      <c r="L112">
        <f t="shared" si="22"/>
        <v>638</v>
      </c>
      <c r="M112">
        <f t="shared" si="23"/>
        <v>290</v>
      </c>
      <c r="N112">
        <f t="shared" si="24"/>
        <v>3700.4</v>
      </c>
      <c r="O112">
        <f t="shared" si="25"/>
        <v>606.09999999999991</v>
      </c>
      <c r="P112">
        <v>1124</v>
      </c>
      <c r="Q112" s="52">
        <f t="shared" si="35"/>
        <v>3182.5</v>
      </c>
      <c r="R112" s="52">
        <f t="shared" ref="R112:R175" si="38">Q112+Q112*3%</f>
        <v>3277.9749999999999</v>
      </c>
      <c r="T112" s="51">
        <v>1737</v>
      </c>
      <c r="U112" s="51">
        <v>688</v>
      </c>
      <c r="V112">
        <f t="shared" si="26"/>
        <v>234</v>
      </c>
      <c r="W112">
        <f t="shared" si="27"/>
        <v>90</v>
      </c>
      <c r="X112">
        <f t="shared" si="28"/>
        <v>1422.72</v>
      </c>
      <c r="Y112">
        <f t="shared" si="29"/>
        <v>202.5</v>
      </c>
      <c r="AA112">
        <f t="shared" si="30"/>
        <v>1625.22</v>
      </c>
      <c r="AB112" s="52">
        <f t="shared" si="31"/>
        <v>1673.9766</v>
      </c>
      <c r="AC112" s="62">
        <f t="shared" si="32"/>
        <v>4951.9516000000003</v>
      </c>
      <c r="AD112" s="75"/>
    </row>
    <row r="113" spans="1:31" ht="15" thickBot="1">
      <c r="A113" s="3">
        <v>1899042</v>
      </c>
      <c r="B113" s="5">
        <v>43278</v>
      </c>
      <c r="C113" s="4">
        <v>99</v>
      </c>
      <c r="D113" s="4">
        <v>29497</v>
      </c>
      <c r="E113" s="4">
        <v>14916</v>
      </c>
      <c r="F113" s="4">
        <v>8462</v>
      </c>
      <c r="G113" s="4" t="s">
        <v>9</v>
      </c>
      <c r="H113" s="40">
        <f>E113-'май 2018'!E113</f>
        <v>247</v>
      </c>
      <c r="I113" s="42">
        <f>F113-'май 2018'!F113</f>
        <v>171</v>
      </c>
      <c r="J113">
        <v>14669</v>
      </c>
      <c r="K113">
        <v>8291</v>
      </c>
      <c r="L113">
        <f t="shared" si="22"/>
        <v>247</v>
      </c>
      <c r="M113">
        <f t="shared" si="23"/>
        <v>171</v>
      </c>
      <c r="N113">
        <f t="shared" si="24"/>
        <v>1432.6</v>
      </c>
      <c r="O113">
        <f t="shared" si="25"/>
        <v>357.39</v>
      </c>
      <c r="Q113" s="52">
        <f t="shared" si="35"/>
        <v>1789.9899999999998</v>
      </c>
      <c r="R113" s="52">
        <f t="shared" si="38"/>
        <v>1843.6896999999997</v>
      </c>
      <c r="T113" s="51">
        <v>15159</v>
      </c>
      <c r="U113" s="51">
        <v>8578</v>
      </c>
      <c r="V113">
        <f t="shared" si="26"/>
        <v>243</v>
      </c>
      <c r="W113">
        <f t="shared" si="27"/>
        <v>116</v>
      </c>
      <c r="X113">
        <f t="shared" si="28"/>
        <v>1477.44</v>
      </c>
      <c r="Y113">
        <f t="shared" si="29"/>
        <v>261</v>
      </c>
      <c r="AA113">
        <f t="shared" si="30"/>
        <v>1738.44</v>
      </c>
      <c r="AB113" s="52">
        <f t="shared" si="31"/>
        <v>1790.5932</v>
      </c>
      <c r="AC113" s="70">
        <f t="shared" si="32"/>
        <v>3634.2828999999997</v>
      </c>
      <c r="AD113" s="76">
        <f>AC113</f>
        <v>3634.2828999999997</v>
      </c>
    </row>
    <row r="114" spans="1:31" ht="15" thickBot="1">
      <c r="A114" s="3">
        <v>1740317</v>
      </c>
      <c r="B114" s="5">
        <v>43274</v>
      </c>
      <c r="C114" s="59">
        <v>100</v>
      </c>
      <c r="D114" s="59">
        <v>8213</v>
      </c>
      <c r="E114" s="59">
        <v>3649</v>
      </c>
      <c r="F114" s="59">
        <v>1236</v>
      </c>
      <c r="G114" s="4" t="s">
        <v>9</v>
      </c>
      <c r="H114" s="40">
        <f>E114-'май 2018'!E114</f>
        <v>127</v>
      </c>
      <c r="I114" s="42">
        <f>F114-'май 2018'!F114</f>
        <v>30</v>
      </c>
      <c r="J114">
        <v>3522</v>
      </c>
      <c r="K114">
        <v>1206</v>
      </c>
      <c r="L114">
        <f t="shared" si="22"/>
        <v>127</v>
      </c>
      <c r="M114">
        <f t="shared" si="23"/>
        <v>30</v>
      </c>
      <c r="N114">
        <f t="shared" si="24"/>
        <v>736.6</v>
      </c>
      <c r="O114">
        <f t="shared" si="25"/>
        <v>62.699999999999996</v>
      </c>
      <c r="P114">
        <v>680</v>
      </c>
      <c r="Q114" s="52">
        <f t="shared" si="35"/>
        <v>119.30000000000007</v>
      </c>
      <c r="R114" s="52">
        <f t="shared" si="38"/>
        <v>122.87900000000008</v>
      </c>
      <c r="T114" s="51">
        <v>3649</v>
      </c>
      <c r="U114" s="51">
        <v>1236</v>
      </c>
      <c r="V114">
        <f t="shared" si="26"/>
        <v>0</v>
      </c>
      <c r="W114">
        <f t="shared" si="27"/>
        <v>0</v>
      </c>
      <c r="X114">
        <f t="shared" si="28"/>
        <v>0</v>
      </c>
      <c r="Y114">
        <f t="shared" si="29"/>
        <v>0</v>
      </c>
      <c r="AA114">
        <f t="shared" si="30"/>
        <v>0</v>
      </c>
      <c r="AB114" s="52">
        <f t="shared" si="31"/>
        <v>0</v>
      </c>
      <c r="AC114" s="62">
        <f t="shared" si="32"/>
        <v>122.87900000000008</v>
      </c>
      <c r="AD114" s="75"/>
    </row>
    <row r="115" spans="1:31" ht="27" thickBot="1">
      <c r="A115" s="3">
        <v>3855924</v>
      </c>
      <c r="B115" s="5">
        <v>43278</v>
      </c>
      <c r="C115" s="59" t="s">
        <v>39</v>
      </c>
      <c r="D115" s="59">
        <v>30</v>
      </c>
      <c r="E115" s="59">
        <v>98</v>
      </c>
      <c r="F115" s="59">
        <v>24</v>
      </c>
      <c r="G115" s="4" t="s">
        <v>9</v>
      </c>
      <c r="H115" s="40">
        <f>E115-'май 2018'!E115</f>
        <v>98</v>
      </c>
      <c r="I115" s="42">
        <f>F115-'май 2018'!F115</f>
        <v>24</v>
      </c>
      <c r="J115">
        <v>98</v>
      </c>
      <c r="K115">
        <v>24</v>
      </c>
      <c r="L115">
        <f t="shared" si="22"/>
        <v>0</v>
      </c>
      <c r="M115">
        <f t="shared" si="23"/>
        <v>0</v>
      </c>
      <c r="N115">
        <f t="shared" si="24"/>
        <v>0</v>
      </c>
      <c r="O115">
        <f t="shared" si="25"/>
        <v>0</v>
      </c>
      <c r="Q115" s="52">
        <f t="shared" si="35"/>
        <v>0</v>
      </c>
      <c r="R115" s="52">
        <f t="shared" si="38"/>
        <v>0</v>
      </c>
      <c r="T115" s="51">
        <v>98</v>
      </c>
      <c r="U115" s="51">
        <v>24</v>
      </c>
      <c r="V115">
        <f t="shared" si="26"/>
        <v>0</v>
      </c>
      <c r="W115">
        <f t="shared" si="27"/>
        <v>0</v>
      </c>
      <c r="X115">
        <f t="shared" si="28"/>
        <v>0</v>
      </c>
      <c r="Y115">
        <f t="shared" si="29"/>
        <v>0</v>
      </c>
      <c r="AA115">
        <f t="shared" si="30"/>
        <v>0</v>
      </c>
      <c r="AB115" s="52">
        <f t="shared" si="31"/>
        <v>0</v>
      </c>
      <c r="AC115" s="62">
        <f t="shared" si="32"/>
        <v>0</v>
      </c>
      <c r="AD115" s="75"/>
    </row>
    <row r="116" spans="1:31" ht="15" thickBot="1">
      <c r="A116" s="6">
        <v>1893330</v>
      </c>
      <c r="B116" s="7">
        <v>43278</v>
      </c>
      <c r="C116" s="8">
        <v>101</v>
      </c>
      <c r="D116" s="8">
        <v>4773</v>
      </c>
      <c r="E116" s="8">
        <v>3440</v>
      </c>
      <c r="F116" s="8">
        <v>1246</v>
      </c>
      <c r="G116" s="8" t="s">
        <v>9</v>
      </c>
      <c r="H116" s="40">
        <f>E116-'май 2018'!E116</f>
        <v>13</v>
      </c>
      <c r="I116" s="42">
        <f>F116-'май 2018'!F116</f>
        <v>11</v>
      </c>
      <c r="J116">
        <v>3419</v>
      </c>
      <c r="K116">
        <v>1234</v>
      </c>
      <c r="L116">
        <f t="shared" si="22"/>
        <v>21</v>
      </c>
      <c r="M116">
        <f t="shared" si="23"/>
        <v>12</v>
      </c>
      <c r="N116">
        <f t="shared" si="24"/>
        <v>121.8</v>
      </c>
      <c r="O116">
        <f t="shared" si="25"/>
        <v>25.08</v>
      </c>
      <c r="Q116" s="52">
        <f t="shared" si="35"/>
        <v>146.88</v>
      </c>
      <c r="R116" s="52">
        <f t="shared" si="38"/>
        <v>151.28639999999999</v>
      </c>
      <c r="T116" s="51">
        <v>3460</v>
      </c>
      <c r="U116" s="51">
        <v>1249</v>
      </c>
      <c r="V116">
        <f t="shared" si="26"/>
        <v>20</v>
      </c>
      <c r="W116">
        <f t="shared" si="27"/>
        <v>3</v>
      </c>
      <c r="X116">
        <f t="shared" si="28"/>
        <v>121.6</v>
      </c>
      <c r="Y116">
        <f t="shared" si="29"/>
        <v>6.75</v>
      </c>
      <c r="AA116">
        <f t="shared" si="30"/>
        <v>128.35</v>
      </c>
      <c r="AB116" s="52">
        <f t="shared" si="31"/>
        <v>132.20050000000001</v>
      </c>
      <c r="AC116" s="62">
        <f t="shared" si="32"/>
        <v>283.48689999999999</v>
      </c>
      <c r="AD116" s="75"/>
    </row>
    <row r="117" spans="1:31" ht="15" thickBot="1">
      <c r="A117" s="3">
        <v>1896381</v>
      </c>
      <c r="B117" s="5">
        <v>43278</v>
      </c>
      <c r="C117" s="4">
        <v>102</v>
      </c>
      <c r="D117" s="4">
        <v>3528</v>
      </c>
      <c r="E117" s="4">
        <v>2171</v>
      </c>
      <c r="F117" s="4">
        <v>880</v>
      </c>
      <c r="G117" s="4" t="s">
        <v>9</v>
      </c>
      <c r="H117" s="40">
        <f>E117-'май 2018'!E117</f>
        <v>33</v>
      </c>
      <c r="I117" s="42">
        <f>F117-'май 2018'!F117</f>
        <v>14</v>
      </c>
      <c r="J117">
        <v>2114</v>
      </c>
      <c r="K117">
        <v>861</v>
      </c>
      <c r="L117">
        <f t="shared" si="22"/>
        <v>57</v>
      </c>
      <c r="M117">
        <f t="shared" si="23"/>
        <v>19</v>
      </c>
      <c r="N117">
        <f t="shared" si="24"/>
        <v>330.59999999999997</v>
      </c>
      <c r="O117">
        <f t="shared" si="25"/>
        <v>39.709999999999994</v>
      </c>
      <c r="Q117" s="52">
        <f t="shared" si="35"/>
        <v>370.30999999999995</v>
      </c>
      <c r="R117" s="52">
        <f t="shared" si="38"/>
        <v>381.41929999999996</v>
      </c>
      <c r="T117" s="51">
        <v>2205</v>
      </c>
      <c r="U117" s="51">
        <v>897</v>
      </c>
      <c r="V117">
        <f t="shared" si="26"/>
        <v>34</v>
      </c>
      <c r="W117">
        <f t="shared" si="27"/>
        <v>17</v>
      </c>
      <c r="X117">
        <f t="shared" si="28"/>
        <v>206.72</v>
      </c>
      <c r="Y117">
        <f t="shared" si="29"/>
        <v>38.25</v>
      </c>
      <c r="AA117">
        <f t="shared" si="30"/>
        <v>244.97</v>
      </c>
      <c r="AB117" s="52">
        <f t="shared" si="31"/>
        <v>252.31909999999999</v>
      </c>
      <c r="AC117" s="62">
        <f t="shared" si="32"/>
        <v>633.73839999999996</v>
      </c>
      <c r="AD117" s="75"/>
      <c r="AE117">
        <v>366</v>
      </c>
    </row>
    <row r="118" spans="1:31" ht="15" thickBot="1">
      <c r="A118" s="3">
        <v>1898961</v>
      </c>
      <c r="B118" s="5">
        <v>43278</v>
      </c>
      <c r="C118" s="4">
        <v>103</v>
      </c>
      <c r="D118" s="4">
        <v>75</v>
      </c>
      <c r="E118" s="59">
        <v>60</v>
      </c>
      <c r="F118" s="59">
        <v>15</v>
      </c>
      <c r="G118" s="4" t="s">
        <v>9</v>
      </c>
      <c r="H118" s="40">
        <f>E118-'май 2018'!E118</f>
        <v>0</v>
      </c>
      <c r="I118" s="42">
        <f>F118-'май 2018'!F118</f>
        <v>0</v>
      </c>
      <c r="J118" s="58">
        <v>59</v>
      </c>
      <c r="K118" s="58">
        <v>15</v>
      </c>
      <c r="L118">
        <f t="shared" si="22"/>
        <v>1</v>
      </c>
      <c r="M118">
        <f t="shared" si="23"/>
        <v>0</v>
      </c>
      <c r="N118">
        <f t="shared" si="24"/>
        <v>5.8</v>
      </c>
      <c r="O118">
        <f t="shared" si="25"/>
        <v>0</v>
      </c>
      <c r="Q118" s="52">
        <f t="shared" si="35"/>
        <v>5.8</v>
      </c>
      <c r="R118" s="52">
        <f t="shared" si="38"/>
        <v>5.9740000000000002</v>
      </c>
      <c r="T118" s="51">
        <v>60</v>
      </c>
      <c r="U118" s="51">
        <v>15</v>
      </c>
      <c r="V118">
        <f t="shared" si="26"/>
        <v>0</v>
      </c>
      <c r="W118">
        <f t="shared" si="27"/>
        <v>0</v>
      </c>
      <c r="X118">
        <f t="shared" si="28"/>
        <v>0</v>
      </c>
      <c r="Y118">
        <f t="shared" si="29"/>
        <v>0</v>
      </c>
      <c r="AA118">
        <f t="shared" si="30"/>
        <v>0</v>
      </c>
      <c r="AB118" s="52">
        <f t="shared" si="31"/>
        <v>0</v>
      </c>
      <c r="AC118" s="62">
        <f t="shared" si="32"/>
        <v>5.9740000000000002</v>
      </c>
      <c r="AD118" s="75"/>
    </row>
    <row r="119" spans="1:31" ht="15" thickBot="1">
      <c r="A119" s="3">
        <v>1897205</v>
      </c>
      <c r="B119" s="5">
        <v>43278</v>
      </c>
      <c r="C119" s="4">
        <v>104</v>
      </c>
      <c r="D119" s="4">
        <v>4811</v>
      </c>
      <c r="E119" s="4">
        <v>2693</v>
      </c>
      <c r="F119" s="4">
        <v>1963</v>
      </c>
      <c r="G119" s="4" t="s">
        <v>9</v>
      </c>
      <c r="H119" s="40">
        <f>E119-'май 2018'!E119</f>
        <v>0</v>
      </c>
      <c r="I119" s="42">
        <f>F119-'май 2018'!F119</f>
        <v>0</v>
      </c>
      <c r="J119">
        <v>2689</v>
      </c>
      <c r="K119">
        <v>1962</v>
      </c>
      <c r="L119">
        <f t="shared" si="22"/>
        <v>4</v>
      </c>
      <c r="M119">
        <f t="shared" si="23"/>
        <v>1</v>
      </c>
      <c r="N119">
        <f t="shared" si="24"/>
        <v>23.2</v>
      </c>
      <c r="O119">
        <f t="shared" si="25"/>
        <v>2.09</v>
      </c>
      <c r="P119">
        <v>-21</v>
      </c>
      <c r="Q119" s="52">
        <f t="shared" si="35"/>
        <v>46.29</v>
      </c>
      <c r="R119" s="52">
        <f t="shared" si="38"/>
        <v>47.678699999999999</v>
      </c>
      <c r="T119" s="51">
        <v>2693</v>
      </c>
      <c r="U119" s="51">
        <v>1963</v>
      </c>
      <c r="V119">
        <f t="shared" si="26"/>
        <v>0</v>
      </c>
      <c r="W119">
        <f t="shared" si="27"/>
        <v>0</v>
      </c>
      <c r="X119">
        <f t="shared" si="28"/>
        <v>0</v>
      </c>
      <c r="Y119">
        <f t="shared" si="29"/>
        <v>0</v>
      </c>
      <c r="AA119">
        <f t="shared" si="30"/>
        <v>0</v>
      </c>
      <c r="AB119" s="52">
        <f t="shared" si="31"/>
        <v>0</v>
      </c>
      <c r="AC119" s="52">
        <f t="shared" si="32"/>
        <v>47.678699999999999</v>
      </c>
      <c r="AD119" s="76">
        <f>AC119</f>
        <v>47.678699999999999</v>
      </c>
    </row>
    <row r="120" spans="1:31" ht="15" thickBot="1">
      <c r="A120" s="3">
        <v>1897116</v>
      </c>
      <c r="B120" s="5">
        <v>43278</v>
      </c>
      <c r="C120" s="4">
        <v>105</v>
      </c>
      <c r="D120" s="4">
        <v>29511</v>
      </c>
      <c r="E120" s="4">
        <v>19679</v>
      </c>
      <c r="F120" s="4">
        <v>9615</v>
      </c>
      <c r="G120" s="4" t="s">
        <v>9</v>
      </c>
      <c r="H120" s="40">
        <f>E120-'май 2018'!E120</f>
        <v>119</v>
      </c>
      <c r="I120" s="42">
        <f>F120-'май 2018'!F120</f>
        <v>116</v>
      </c>
      <c r="J120">
        <v>19679</v>
      </c>
      <c r="K120">
        <v>9615</v>
      </c>
      <c r="L120">
        <f t="shared" si="22"/>
        <v>0</v>
      </c>
      <c r="M120">
        <f t="shared" si="23"/>
        <v>0</v>
      </c>
      <c r="N120">
        <f t="shared" si="24"/>
        <v>0</v>
      </c>
      <c r="O120">
        <f t="shared" si="25"/>
        <v>0</v>
      </c>
      <c r="Q120" s="52">
        <f t="shared" si="35"/>
        <v>0</v>
      </c>
      <c r="R120" s="52">
        <f t="shared" si="38"/>
        <v>0</v>
      </c>
      <c r="T120" s="51">
        <v>19782</v>
      </c>
      <c r="U120" s="51">
        <v>9718</v>
      </c>
      <c r="V120">
        <f t="shared" si="26"/>
        <v>103</v>
      </c>
      <c r="W120">
        <f t="shared" si="27"/>
        <v>103</v>
      </c>
      <c r="X120">
        <f t="shared" si="28"/>
        <v>626.24</v>
      </c>
      <c r="Y120">
        <f t="shared" si="29"/>
        <v>231.75</v>
      </c>
      <c r="AA120">
        <f t="shared" si="30"/>
        <v>857.99</v>
      </c>
      <c r="AB120" s="52">
        <f t="shared" si="31"/>
        <v>883.72969999999998</v>
      </c>
      <c r="AC120" s="62">
        <f t="shared" si="32"/>
        <v>883.72969999999998</v>
      </c>
      <c r="AD120" s="75"/>
    </row>
    <row r="121" spans="1:31" ht="15" thickBot="1">
      <c r="A121" s="3">
        <v>1899053</v>
      </c>
      <c r="B121" s="5">
        <v>43278</v>
      </c>
      <c r="C121" s="4">
        <v>106</v>
      </c>
      <c r="D121" s="4">
        <v>7207</v>
      </c>
      <c r="E121" s="4">
        <v>5419</v>
      </c>
      <c r="F121" s="4">
        <v>1751</v>
      </c>
      <c r="G121" s="4" t="s">
        <v>9</v>
      </c>
      <c r="H121" s="40">
        <f>E121-'май 2018'!E121</f>
        <v>289</v>
      </c>
      <c r="I121" s="42">
        <f>F121-'май 2018'!F121</f>
        <v>143</v>
      </c>
      <c r="J121">
        <v>5419</v>
      </c>
      <c r="K121">
        <v>1751</v>
      </c>
      <c r="L121">
        <f t="shared" si="22"/>
        <v>0</v>
      </c>
      <c r="M121">
        <f t="shared" si="23"/>
        <v>0</v>
      </c>
      <c r="N121">
        <f t="shared" si="24"/>
        <v>0</v>
      </c>
      <c r="O121">
        <f t="shared" si="25"/>
        <v>0</v>
      </c>
      <c r="Q121" s="52">
        <f t="shared" si="35"/>
        <v>0</v>
      </c>
      <c r="R121" s="52">
        <f t="shared" si="38"/>
        <v>0</v>
      </c>
      <c r="T121" s="51">
        <v>5679</v>
      </c>
      <c r="U121" s="51">
        <v>1884</v>
      </c>
      <c r="V121">
        <f t="shared" si="26"/>
        <v>260</v>
      </c>
      <c r="W121">
        <f t="shared" si="27"/>
        <v>133</v>
      </c>
      <c r="X121">
        <f t="shared" si="28"/>
        <v>1580.8</v>
      </c>
      <c r="Y121">
        <f t="shared" si="29"/>
        <v>299.25</v>
      </c>
      <c r="AA121">
        <f t="shared" si="30"/>
        <v>1880.05</v>
      </c>
      <c r="AB121" s="52">
        <f t="shared" si="31"/>
        <v>1936.4514999999999</v>
      </c>
      <c r="AC121" s="62">
        <f t="shared" si="32"/>
        <v>1936.4514999999999</v>
      </c>
      <c r="AD121" s="75"/>
    </row>
    <row r="122" spans="1:31" ht="15" thickBot="1">
      <c r="A122" s="3">
        <v>1893680</v>
      </c>
      <c r="B122" s="5">
        <v>43278</v>
      </c>
      <c r="C122" s="4">
        <v>107</v>
      </c>
      <c r="D122" s="4">
        <v>9222</v>
      </c>
      <c r="E122" s="4">
        <v>3993</v>
      </c>
      <c r="F122" s="4">
        <v>4732</v>
      </c>
      <c r="G122" s="4" t="s">
        <v>9</v>
      </c>
      <c r="H122" s="40">
        <f>E122-'май 2018'!E122</f>
        <v>180</v>
      </c>
      <c r="I122" s="42">
        <f>F122-'май 2018'!F122</f>
        <v>192</v>
      </c>
      <c r="J122">
        <v>3993</v>
      </c>
      <c r="K122">
        <v>4732</v>
      </c>
      <c r="L122">
        <f t="shared" si="22"/>
        <v>0</v>
      </c>
      <c r="M122">
        <f t="shared" si="23"/>
        <v>0</v>
      </c>
      <c r="N122">
        <f t="shared" si="24"/>
        <v>0</v>
      </c>
      <c r="O122">
        <f t="shared" si="25"/>
        <v>0</v>
      </c>
      <c r="Q122" s="52">
        <f t="shared" si="35"/>
        <v>0</v>
      </c>
      <c r="R122" s="52">
        <f t="shared" si="38"/>
        <v>0</v>
      </c>
      <c r="T122" s="51">
        <v>4053</v>
      </c>
      <c r="U122" s="51">
        <v>4771</v>
      </c>
      <c r="V122">
        <f t="shared" si="26"/>
        <v>60</v>
      </c>
      <c r="W122">
        <f t="shared" si="27"/>
        <v>39</v>
      </c>
      <c r="X122">
        <f t="shared" si="28"/>
        <v>364.8</v>
      </c>
      <c r="Y122">
        <f t="shared" si="29"/>
        <v>87.75</v>
      </c>
      <c r="AA122">
        <f t="shared" si="30"/>
        <v>452.55</v>
      </c>
      <c r="AB122" s="52">
        <f t="shared" si="31"/>
        <v>466.12650000000002</v>
      </c>
      <c r="AC122" s="62">
        <f t="shared" si="32"/>
        <v>466.12650000000002</v>
      </c>
      <c r="AD122" s="75"/>
    </row>
    <row r="123" spans="1:31" ht="15" thickBot="1">
      <c r="A123" s="3">
        <v>1897160</v>
      </c>
      <c r="B123" s="5">
        <v>43278</v>
      </c>
      <c r="C123" s="4">
        <v>108</v>
      </c>
      <c r="D123" s="4">
        <v>3759</v>
      </c>
      <c r="E123" s="4">
        <v>2472</v>
      </c>
      <c r="F123" s="4">
        <v>998</v>
      </c>
      <c r="G123" s="4" t="s">
        <v>9</v>
      </c>
      <c r="H123" s="40">
        <f>E123-'май 2018'!E123</f>
        <v>52</v>
      </c>
      <c r="I123" s="42">
        <f>F123-'май 2018'!F123</f>
        <v>20</v>
      </c>
      <c r="J123">
        <v>2420</v>
      </c>
      <c r="K123">
        <v>978</v>
      </c>
      <c r="L123">
        <f t="shared" si="22"/>
        <v>52</v>
      </c>
      <c r="M123">
        <f t="shared" si="23"/>
        <v>20</v>
      </c>
      <c r="N123">
        <f t="shared" si="24"/>
        <v>301.59999999999997</v>
      </c>
      <c r="O123">
        <f t="shared" si="25"/>
        <v>41.8</v>
      </c>
      <c r="Q123" s="52">
        <f t="shared" si="35"/>
        <v>343.4</v>
      </c>
      <c r="R123" s="52">
        <f t="shared" si="38"/>
        <v>353.702</v>
      </c>
      <c r="T123" s="51">
        <v>2524</v>
      </c>
      <c r="U123" s="51">
        <v>1021</v>
      </c>
      <c r="V123">
        <f t="shared" si="26"/>
        <v>52</v>
      </c>
      <c r="W123">
        <f t="shared" si="27"/>
        <v>23</v>
      </c>
      <c r="X123">
        <f t="shared" si="28"/>
        <v>316.16000000000003</v>
      </c>
      <c r="Y123">
        <f t="shared" si="29"/>
        <v>51.75</v>
      </c>
      <c r="AA123">
        <f t="shared" si="30"/>
        <v>367.91</v>
      </c>
      <c r="AB123" s="52">
        <f t="shared" si="31"/>
        <v>378.94730000000004</v>
      </c>
      <c r="AC123" s="62">
        <f t="shared" si="32"/>
        <v>732.64930000000004</v>
      </c>
      <c r="AD123" s="75"/>
    </row>
    <row r="124" spans="1:31" ht="15" thickBot="1">
      <c r="A124" s="3">
        <v>1899649</v>
      </c>
      <c r="B124" s="5">
        <v>43278</v>
      </c>
      <c r="C124" s="4" t="s">
        <v>21</v>
      </c>
      <c r="D124" s="4">
        <v>5732</v>
      </c>
      <c r="E124" s="4">
        <v>4505</v>
      </c>
      <c r="F124" s="4">
        <v>1215</v>
      </c>
      <c r="G124" s="4" t="s">
        <v>9</v>
      </c>
      <c r="H124" s="40">
        <f>E124-'май 2018'!E124</f>
        <v>86</v>
      </c>
      <c r="I124" s="42">
        <f>F124-'май 2018'!F124</f>
        <v>24</v>
      </c>
      <c r="J124">
        <v>4419</v>
      </c>
      <c r="K124">
        <v>1191</v>
      </c>
      <c r="L124">
        <f t="shared" si="22"/>
        <v>86</v>
      </c>
      <c r="M124">
        <f t="shared" si="23"/>
        <v>24</v>
      </c>
      <c r="N124">
        <f t="shared" si="24"/>
        <v>498.8</v>
      </c>
      <c r="O124">
        <f t="shared" si="25"/>
        <v>50.16</v>
      </c>
      <c r="Q124" s="52">
        <f t="shared" si="35"/>
        <v>548.96</v>
      </c>
      <c r="R124" s="52">
        <f t="shared" si="38"/>
        <v>565.42880000000002</v>
      </c>
      <c r="T124" s="51">
        <v>4581</v>
      </c>
      <c r="U124" s="51">
        <v>1240</v>
      </c>
      <c r="V124">
        <f t="shared" si="26"/>
        <v>76</v>
      </c>
      <c r="W124">
        <f t="shared" si="27"/>
        <v>25</v>
      </c>
      <c r="X124">
        <f t="shared" si="28"/>
        <v>462.08</v>
      </c>
      <c r="Y124">
        <f t="shared" si="29"/>
        <v>56.25</v>
      </c>
      <c r="AA124">
        <f t="shared" si="30"/>
        <v>518.32999999999993</v>
      </c>
      <c r="AB124" s="52">
        <f t="shared" si="31"/>
        <v>533.87989999999991</v>
      </c>
      <c r="AC124" s="62">
        <f t="shared" si="32"/>
        <v>1099.3087</v>
      </c>
      <c r="AD124" s="75"/>
    </row>
    <row r="125" spans="1:31" ht="15" thickBot="1">
      <c r="A125" s="3">
        <v>1853060</v>
      </c>
      <c r="B125" s="5">
        <v>43278</v>
      </c>
      <c r="C125" s="4">
        <v>109</v>
      </c>
      <c r="D125" s="4">
        <v>4092</v>
      </c>
      <c r="E125" s="4">
        <v>2895</v>
      </c>
      <c r="F125" s="4">
        <v>953</v>
      </c>
      <c r="G125" s="4" t="s">
        <v>9</v>
      </c>
      <c r="H125" s="40">
        <f>E125-'май 2018'!E125</f>
        <v>79</v>
      </c>
      <c r="I125" s="42">
        <f>F125-'май 2018'!F125</f>
        <v>24</v>
      </c>
      <c r="J125">
        <v>2895</v>
      </c>
      <c r="K125">
        <v>953</v>
      </c>
      <c r="L125">
        <f t="shared" si="22"/>
        <v>0</v>
      </c>
      <c r="M125">
        <f t="shared" si="23"/>
        <v>0</v>
      </c>
      <c r="N125">
        <f t="shared" si="24"/>
        <v>0</v>
      </c>
      <c r="O125">
        <f t="shared" si="25"/>
        <v>0</v>
      </c>
      <c r="Q125" s="52">
        <f t="shared" si="35"/>
        <v>0</v>
      </c>
      <c r="R125" s="52">
        <f t="shared" si="38"/>
        <v>0</v>
      </c>
      <c r="T125" s="51">
        <v>3037</v>
      </c>
      <c r="U125" s="51">
        <v>996</v>
      </c>
      <c r="V125">
        <f t="shared" si="26"/>
        <v>142</v>
      </c>
      <c r="W125">
        <f t="shared" si="27"/>
        <v>43</v>
      </c>
      <c r="X125">
        <f t="shared" si="28"/>
        <v>863.36</v>
      </c>
      <c r="Y125">
        <f t="shared" si="29"/>
        <v>96.75</v>
      </c>
      <c r="AA125">
        <f t="shared" si="30"/>
        <v>960.11</v>
      </c>
      <c r="AB125" s="52">
        <f t="shared" si="31"/>
        <v>988.91330000000005</v>
      </c>
      <c r="AC125" s="52">
        <f t="shared" si="32"/>
        <v>988.91330000000005</v>
      </c>
      <c r="AD125" s="76">
        <f>AC125</f>
        <v>988.91330000000005</v>
      </c>
    </row>
    <row r="126" spans="1:31" ht="15" thickBot="1">
      <c r="A126" s="3">
        <v>1740051</v>
      </c>
      <c r="B126" s="5">
        <v>43278</v>
      </c>
      <c r="C126" s="4">
        <v>110</v>
      </c>
      <c r="D126" s="4">
        <v>2776</v>
      </c>
      <c r="E126" s="4">
        <v>2149</v>
      </c>
      <c r="F126" s="4">
        <v>598</v>
      </c>
      <c r="G126" s="4" t="s">
        <v>9</v>
      </c>
      <c r="H126" s="40">
        <f>E126-'май 2018'!E126</f>
        <v>75</v>
      </c>
      <c r="I126" s="42">
        <f>F126-'май 2018'!F126</f>
        <v>4</v>
      </c>
      <c r="J126">
        <v>2061</v>
      </c>
      <c r="K126">
        <v>594</v>
      </c>
      <c r="L126">
        <f t="shared" si="22"/>
        <v>88</v>
      </c>
      <c r="M126">
        <f t="shared" si="23"/>
        <v>4</v>
      </c>
      <c r="N126">
        <f t="shared" si="24"/>
        <v>510.4</v>
      </c>
      <c r="O126">
        <f t="shared" si="25"/>
        <v>8.36</v>
      </c>
      <c r="P126">
        <v>-1200</v>
      </c>
      <c r="Q126" s="52">
        <f t="shared" si="35"/>
        <v>1718.76</v>
      </c>
      <c r="R126" s="52">
        <f t="shared" si="38"/>
        <v>1770.3227999999999</v>
      </c>
      <c r="T126" s="51">
        <v>2190</v>
      </c>
      <c r="U126" s="51">
        <v>607</v>
      </c>
      <c r="V126">
        <f t="shared" si="26"/>
        <v>41</v>
      </c>
      <c r="W126">
        <f t="shared" si="27"/>
        <v>9</v>
      </c>
      <c r="X126">
        <f t="shared" si="28"/>
        <v>249.28</v>
      </c>
      <c r="Y126">
        <f t="shared" si="29"/>
        <v>20.25</v>
      </c>
      <c r="AA126">
        <f t="shared" si="30"/>
        <v>269.52999999999997</v>
      </c>
      <c r="AB126" s="52">
        <f t="shared" si="31"/>
        <v>277.61589999999995</v>
      </c>
      <c r="AC126" s="69">
        <f>AB126+R126-P126</f>
        <v>3247.9386999999997</v>
      </c>
      <c r="AD126" s="76">
        <f>AC126</f>
        <v>3247.9386999999997</v>
      </c>
    </row>
    <row r="127" spans="1:31" ht="15" thickBot="1">
      <c r="A127" s="3">
        <v>1844087</v>
      </c>
      <c r="B127" s="5">
        <v>43278</v>
      </c>
      <c r="C127" s="4">
        <v>111</v>
      </c>
      <c r="D127" s="4">
        <v>14583</v>
      </c>
      <c r="E127" s="4">
        <v>9591</v>
      </c>
      <c r="F127" s="4">
        <v>3564</v>
      </c>
      <c r="G127" s="4" t="s">
        <v>9</v>
      </c>
      <c r="H127" s="40">
        <f>E127-'май 2018'!E127</f>
        <v>290</v>
      </c>
      <c r="I127" s="42">
        <f>F127-'май 2018'!F127</f>
        <v>124</v>
      </c>
      <c r="J127">
        <v>9591</v>
      </c>
      <c r="K127">
        <v>3564</v>
      </c>
      <c r="L127">
        <f t="shared" si="22"/>
        <v>0</v>
      </c>
      <c r="M127">
        <f t="shared" si="23"/>
        <v>0</v>
      </c>
      <c r="N127">
        <f t="shared" si="24"/>
        <v>0</v>
      </c>
      <c r="O127">
        <f t="shared" si="25"/>
        <v>0</v>
      </c>
      <c r="Q127" s="52">
        <f t="shared" si="35"/>
        <v>0</v>
      </c>
      <c r="R127" s="52">
        <f t="shared" si="38"/>
        <v>0</v>
      </c>
      <c r="T127" s="51">
        <v>9822</v>
      </c>
      <c r="U127" s="51">
        <v>3624</v>
      </c>
      <c r="V127">
        <f t="shared" si="26"/>
        <v>231</v>
      </c>
      <c r="W127">
        <f t="shared" si="27"/>
        <v>60</v>
      </c>
      <c r="X127">
        <f t="shared" si="28"/>
        <v>1404.48</v>
      </c>
      <c r="Y127">
        <f t="shared" si="29"/>
        <v>135</v>
      </c>
      <c r="AA127">
        <f t="shared" si="30"/>
        <v>1539.48</v>
      </c>
      <c r="AB127" s="52">
        <f t="shared" si="31"/>
        <v>1585.6644000000001</v>
      </c>
      <c r="AC127" s="62">
        <f t="shared" si="32"/>
        <v>1585.6644000000001</v>
      </c>
      <c r="AD127" s="75"/>
    </row>
    <row r="128" spans="1:31" ht="15" thickBot="1">
      <c r="A128" s="3">
        <v>1740041</v>
      </c>
      <c r="B128" s="5">
        <v>43278</v>
      </c>
      <c r="C128" s="4">
        <v>112</v>
      </c>
      <c r="D128" s="4">
        <v>13072</v>
      </c>
      <c r="E128" s="4">
        <v>6840</v>
      </c>
      <c r="F128" s="4">
        <v>6008</v>
      </c>
      <c r="G128" s="4" t="s">
        <v>9</v>
      </c>
      <c r="H128" s="40">
        <f>E128-'май 2018'!E128</f>
        <v>136</v>
      </c>
      <c r="I128" s="42">
        <f>F128-'май 2018'!F128</f>
        <v>157</v>
      </c>
      <c r="J128">
        <v>6840</v>
      </c>
      <c r="K128">
        <v>6008</v>
      </c>
      <c r="L128">
        <f t="shared" si="22"/>
        <v>0</v>
      </c>
      <c r="M128">
        <f t="shared" si="23"/>
        <v>0</v>
      </c>
      <c r="N128">
        <f t="shared" si="24"/>
        <v>0</v>
      </c>
      <c r="O128">
        <f t="shared" si="25"/>
        <v>0</v>
      </c>
      <c r="Q128" s="52">
        <f t="shared" si="35"/>
        <v>0</v>
      </c>
      <c r="R128" s="52">
        <f t="shared" si="38"/>
        <v>0</v>
      </c>
      <c r="T128" s="51">
        <v>6929</v>
      </c>
      <c r="U128" s="51">
        <v>6091</v>
      </c>
      <c r="V128">
        <f t="shared" si="26"/>
        <v>89</v>
      </c>
      <c r="W128">
        <f t="shared" si="27"/>
        <v>83</v>
      </c>
      <c r="X128">
        <f t="shared" si="28"/>
        <v>541.12</v>
      </c>
      <c r="Y128">
        <f t="shared" si="29"/>
        <v>186.75</v>
      </c>
      <c r="AA128">
        <f t="shared" si="30"/>
        <v>727.87</v>
      </c>
      <c r="AB128" s="52">
        <f t="shared" si="31"/>
        <v>749.70609999999999</v>
      </c>
      <c r="AC128" s="52">
        <f t="shared" si="32"/>
        <v>749.70609999999999</v>
      </c>
      <c r="AD128" s="76">
        <f>AC128</f>
        <v>749.70609999999999</v>
      </c>
    </row>
    <row r="129" spans="1:31" ht="15" thickBot="1">
      <c r="A129" s="3">
        <v>1844432</v>
      </c>
      <c r="B129" s="5">
        <v>42548</v>
      </c>
      <c r="C129" s="60">
        <v>113</v>
      </c>
      <c r="D129" s="4">
        <v>4728</v>
      </c>
      <c r="E129" s="56">
        <v>2866</v>
      </c>
      <c r="F129" s="56">
        <v>1775</v>
      </c>
      <c r="G129" s="67" t="s">
        <v>9</v>
      </c>
      <c r="H129" s="65">
        <f>E129-'май 2018'!E129</f>
        <v>0</v>
      </c>
      <c r="I129" s="66">
        <f>F129-'май 2018'!F129</f>
        <v>0</v>
      </c>
      <c r="J129" s="55">
        <v>926</v>
      </c>
      <c r="K129" s="55">
        <v>633</v>
      </c>
      <c r="L129">
        <f t="shared" si="22"/>
        <v>1940</v>
      </c>
      <c r="M129">
        <f t="shared" si="23"/>
        <v>1142</v>
      </c>
      <c r="N129">
        <f t="shared" si="24"/>
        <v>11252</v>
      </c>
      <c r="O129">
        <f t="shared" si="25"/>
        <v>2386.7799999999997</v>
      </c>
      <c r="P129">
        <v>218</v>
      </c>
      <c r="Q129" s="52">
        <f t="shared" si="35"/>
        <v>13420.779999999999</v>
      </c>
      <c r="R129" s="52">
        <f t="shared" si="38"/>
        <v>13823.403399999999</v>
      </c>
      <c r="T129" s="51">
        <v>2866</v>
      </c>
      <c r="U129" s="51">
        <v>1775</v>
      </c>
      <c r="V129">
        <f t="shared" si="26"/>
        <v>0</v>
      </c>
      <c r="W129">
        <f t="shared" si="27"/>
        <v>0</v>
      </c>
      <c r="X129">
        <f t="shared" si="28"/>
        <v>0</v>
      </c>
      <c r="Y129">
        <f t="shared" si="29"/>
        <v>0</v>
      </c>
      <c r="AA129">
        <f t="shared" si="30"/>
        <v>0</v>
      </c>
      <c r="AB129" s="52">
        <f t="shared" si="31"/>
        <v>0</v>
      </c>
      <c r="AC129" s="52"/>
      <c r="AD129" s="75"/>
    </row>
    <row r="130" spans="1:31" ht="27" thickBot="1">
      <c r="A130" s="3">
        <v>2824151</v>
      </c>
      <c r="B130" s="5">
        <v>43278</v>
      </c>
      <c r="C130" s="60" t="s">
        <v>22</v>
      </c>
      <c r="D130" s="4">
        <v>2248</v>
      </c>
      <c r="E130" s="56">
        <v>1328</v>
      </c>
      <c r="F130" s="56">
        <v>920</v>
      </c>
      <c r="G130" s="56" t="s">
        <v>9</v>
      </c>
      <c r="H130" s="65">
        <f>E130-'май 2018'!E130</f>
        <v>120</v>
      </c>
      <c r="I130" s="66">
        <f>F130-'май 2018'!F130</f>
        <v>114</v>
      </c>
      <c r="J130" s="55"/>
      <c r="K130" s="55"/>
      <c r="L130">
        <f t="shared" si="22"/>
        <v>1328</v>
      </c>
      <c r="M130">
        <f t="shared" si="23"/>
        <v>920</v>
      </c>
      <c r="N130">
        <f t="shared" si="24"/>
        <v>7702.4</v>
      </c>
      <c r="O130">
        <f t="shared" si="25"/>
        <v>1922.8</v>
      </c>
      <c r="Q130" s="52"/>
      <c r="R130" s="52">
        <f t="shared" si="38"/>
        <v>0</v>
      </c>
      <c r="T130" s="51">
        <v>1414</v>
      </c>
      <c r="U130" s="51">
        <v>959</v>
      </c>
      <c r="V130">
        <f t="shared" si="26"/>
        <v>86</v>
      </c>
      <c r="W130">
        <f t="shared" si="27"/>
        <v>39</v>
      </c>
      <c r="X130">
        <f t="shared" si="28"/>
        <v>522.88</v>
      </c>
      <c r="Y130">
        <f t="shared" si="29"/>
        <v>87.75</v>
      </c>
      <c r="AA130">
        <f t="shared" si="30"/>
        <v>610.63</v>
      </c>
      <c r="AB130" s="52">
        <f t="shared" si="31"/>
        <v>628.94889999999998</v>
      </c>
      <c r="AC130" s="62">
        <f t="shared" si="32"/>
        <v>628.94889999999998</v>
      </c>
      <c r="AD130" s="75" t="s">
        <v>54</v>
      </c>
    </row>
    <row r="131" spans="1:31" ht="15" thickBot="1">
      <c r="A131" s="3">
        <v>1828071</v>
      </c>
      <c r="B131" s="5">
        <v>43278</v>
      </c>
      <c r="C131" s="4">
        <v>114</v>
      </c>
      <c r="D131" s="4">
        <v>7584</v>
      </c>
      <c r="E131" s="4">
        <v>5051</v>
      </c>
      <c r="F131" s="4">
        <v>2313</v>
      </c>
      <c r="G131" s="4" t="s">
        <v>9</v>
      </c>
      <c r="H131" s="40">
        <f>E131-'май 2018'!E131</f>
        <v>145</v>
      </c>
      <c r="I131" s="42">
        <f>F131-'май 2018'!F131</f>
        <v>99</v>
      </c>
      <c r="J131">
        <v>4906</v>
      </c>
      <c r="K131">
        <v>2214</v>
      </c>
      <c r="L131">
        <f t="shared" si="22"/>
        <v>145</v>
      </c>
      <c r="M131">
        <f t="shared" si="23"/>
        <v>99</v>
      </c>
      <c r="N131">
        <f t="shared" si="24"/>
        <v>841</v>
      </c>
      <c r="O131">
        <f t="shared" si="25"/>
        <v>206.91</v>
      </c>
      <c r="Q131" s="52">
        <f t="shared" si="35"/>
        <v>1047.9100000000001</v>
      </c>
      <c r="R131" s="52">
        <f t="shared" si="38"/>
        <v>1079.3473000000001</v>
      </c>
      <c r="T131" s="51">
        <v>5154</v>
      </c>
      <c r="U131" s="51">
        <v>2360</v>
      </c>
      <c r="V131">
        <f t="shared" si="26"/>
        <v>103</v>
      </c>
      <c r="W131">
        <f t="shared" si="27"/>
        <v>47</v>
      </c>
      <c r="X131">
        <f t="shared" si="28"/>
        <v>626.24</v>
      </c>
      <c r="Y131">
        <f t="shared" si="29"/>
        <v>105.75</v>
      </c>
      <c r="AA131">
        <f t="shared" si="30"/>
        <v>731.99</v>
      </c>
      <c r="AB131" s="52">
        <f t="shared" si="31"/>
        <v>753.94970000000001</v>
      </c>
      <c r="AC131" s="62">
        <f>AB131+R131</f>
        <v>1833.297</v>
      </c>
      <c r="AD131" s="75"/>
    </row>
    <row r="132" spans="1:31" ht="15" thickBot="1">
      <c r="A132" s="3">
        <v>1893485</v>
      </c>
      <c r="B132" s="5">
        <v>43278</v>
      </c>
      <c r="C132" s="4">
        <v>115</v>
      </c>
      <c r="D132" s="4">
        <v>10526</v>
      </c>
      <c r="E132" s="4">
        <v>7113</v>
      </c>
      <c r="F132" s="4">
        <v>3325</v>
      </c>
      <c r="G132" s="4" t="s">
        <v>9</v>
      </c>
      <c r="H132" s="40">
        <f>E132-'май 2018'!E132</f>
        <v>178</v>
      </c>
      <c r="I132" s="42">
        <f>F132-'май 2018'!F132</f>
        <v>64</v>
      </c>
      <c r="J132">
        <v>7113</v>
      </c>
      <c r="K132">
        <v>3325</v>
      </c>
      <c r="L132">
        <f t="shared" si="22"/>
        <v>0</v>
      </c>
      <c r="M132">
        <f t="shared" si="23"/>
        <v>0</v>
      </c>
      <c r="N132">
        <f t="shared" si="24"/>
        <v>0</v>
      </c>
      <c r="O132">
        <f t="shared" si="25"/>
        <v>0</v>
      </c>
      <c r="Q132" s="52">
        <f t="shared" si="35"/>
        <v>0</v>
      </c>
      <c r="R132" s="52">
        <f t="shared" si="38"/>
        <v>0</v>
      </c>
      <c r="T132" s="51">
        <v>7255</v>
      </c>
      <c r="U132" s="51">
        <v>3389</v>
      </c>
      <c r="V132">
        <f t="shared" si="26"/>
        <v>142</v>
      </c>
      <c r="W132">
        <f t="shared" si="27"/>
        <v>64</v>
      </c>
      <c r="X132">
        <f t="shared" si="28"/>
        <v>863.36</v>
      </c>
      <c r="Y132">
        <f t="shared" si="29"/>
        <v>144</v>
      </c>
      <c r="AA132">
        <f t="shared" si="30"/>
        <v>1007.36</v>
      </c>
      <c r="AB132" s="52">
        <f t="shared" si="31"/>
        <v>1037.5808</v>
      </c>
      <c r="AC132" s="62">
        <f t="shared" si="32"/>
        <v>1037.5808</v>
      </c>
      <c r="AD132" s="75"/>
    </row>
    <row r="133" spans="1:31" ht="15" thickBot="1">
      <c r="A133" s="3">
        <v>1898971</v>
      </c>
      <c r="B133" s="5">
        <v>43278</v>
      </c>
      <c r="C133" s="4">
        <v>116</v>
      </c>
      <c r="D133" s="4">
        <v>4652</v>
      </c>
      <c r="E133" s="4">
        <v>3347</v>
      </c>
      <c r="F133" s="4">
        <v>1226</v>
      </c>
      <c r="G133" s="4" t="s">
        <v>9</v>
      </c>
      <c r="H133" s="40">
        <f>E133-'май 2018'!E133</f>
        <v>93</v>
      </c>
      <c r="I133" s="42">
        <f>F133-'май 2018'!F133</f>
        <v>32</v>
      </c>
      <c r="J133">
        <v>3254</v>
      </c>
      <c r="K133">
        <v>1194</v>
      </c>
      <c r="L133">
        <f t="shared" si="22"/>
        <v>93</v>
      </c>
      <c r="M133">
        <f t="shared" si="23"/>
        <v>32</v>
      </c>
      <c r="N133">
        <f t="shared" si="24"/>
        <v>539.4</v>
      </c>
      <c r="O133">
        <f t="shared" si="25"/>
        <v>66.88</v>
      </c>
      <c r="Q133" s="52">
        <f t="shared" si="35"/>
        <v>606.28</v>
      </c>
      <c r="R133" s="52">
        <f t="shared" si="38"/>
        <v>624.46839999999997</v>
      </c>
      <c r="T133" s="51">
        <v>3438</v>
      </c>
      <c r="U133" s="51">
        <v>1262</v>
      </c>
      <c r="V133">
        <f t="shared" si="26"/>
        <v>91</v>
      </c>
      <c r="W133">
        <f t="shared" si="27"/>
        <v>36</v>
      </c>
      <c r="X133">
        <f t="shared" si="28"/>
        <v>553.28</v>
      </c>
      <c r="Y133">
        <f t="shared" si="29"/>
        <v>81</v>
      </c>
      <c r="AA133">
        <f t="shared" si="30"/>
        <v>634.28</v>
      </c>
      <c r="AB133" s="52">
        <f t="shared" si="31"/>
        <v>653.30840000000001</v>
      </c>
      <c r="AC133" s="62">
        <f t="shared" si="32"/>
        <v>1277.7768000000001</v>
      </c>
      <c r="AD133" s="75"/>
    </row>
    <row r="134" spans="1:31" ht="15" thickBot="1">
      <c r="A134" s="3">
        <v>1853943</v>
      </c>
      <c r="B134" s="5">
        <v>43278</v>
      </c>
      <c r="C134" s="4">
        <v>117</v>
      </c>
      <c r="D134" s="4">
        <v>1975</v>
      </c>
      <c r="E134" s="4">
        <v>1101</v>
      </c>
      <c r="F134" s="4">
        <v>602</v>
      </c>
      <c r="G134" s="4" t="s">
        <v>9</v>
      </c>
      <c r="H134" s="40">
        <f>E134-'май 2018'!E134</f>
        <v>33</v>
      </c>
      <c r="I134" s="42">
        <f>F134-'май 2018'!F134</f>
        <v>17</v>
      </c>
      <c r="J134">
        <v>1068</v>
      </c>
      <c r="K134">
        <v>585</v>
      </c>
      <c r="L134">
        <f t="shared" si="22"/>
        <v>33</v>
      </c>
      <c r="M134">
        <f t="shared" si="23"/>
        <v>17</v>
      </c>
      <c r="N134">
        <f t="shared" si="24"/>
        <v>191.4</v>
      </c>
      <c r="O134">
        <f t="shared" si="25"/>
        <v>35.53</v>
      </c>
      <c r="Q134" s="52">
        <f t="shared" si="35"/>
        <v>226.93</v>
      </c>
      <c r="R134" s="52">
        <f t="shared" si="38"/>
        <v>233.7379</v>
      </c>
      <c r="T134" s="51">
        <v>1137</v>
      </c>
      <c r="U134" s="51">
        <v>620</v>
      </c>
      <c r="V134">
        <f t="shared" si="26"/>
        <v>36</v>
      </c>
      <c r="W134">
        <f t="shared" si="27"/>
        <v>18</v>
      </c>
      <c r="X134">
        <f t="shared" si="28"/>
        <v>218.88</v>
      </c>
      <c r="Y134">
        <f t="shared" si="29"/>
        <v>40.5</v>
      </c>
      <c r="AA134">
        <f t="shared" si="30"/>
        <v>259.38</v>
      </c>
      <c r="AB134" s="52">
        <f t="shared" si="31"/>
        <v>267.16140000000001</v>
      </c>
      <c r="AC134" s="62">
        <f t="shared" si="32"/>
        <v>500.89930000000004</v>
      </c>
      <c r="AD134" s="75"/>
    </row>
    <row r="135" spans="1:31" ht="15" thickBot="1">
      <c r="A135" s="3">
        <v>1893475</v>
      </c>
      <c r="B135" s="5">
        <v>43278</v>
      </c>
      <c r="C135" s="4">
        <v>118</v>
      </c>
      <c r="D135" s="4">
        <v>3952</v>
      </c>
      <c r="E135" s="4">
        <v>2366</v>
      </c>
      <c r="F135" s="4">
        <v>1484</v>
      </c>
      <c r="G135" s="4" t="s">
        <v>9</v>
      </c>
      <c r="H135" s="40">
        <f>E135-'май 2018'!E135</f>
        <v>32</v>
      </c>
      <c r="I135" s="42">
        <f>F135-'май 2018'!F135</f>
        <v>18</v>
      </c>
      <c r="J135">
        <v>2366</v>
      </c>
      <c r="K135">
        <v>1484</v>
      </c>
      <c r="L135">
        <f t="shared" ref="L135:L198" si="39">E135-J135</f>
        <v>0</v>
      </c>
      <c r="M135">
        <f t="shared" ref="M135:M198" si="40">F135-K135</f>
        <v>0</v>
      </c>
      <c r="N135">
        <f t="shared" ref="N135:N198" si="41">L135*5.8</f>
        <v>0</v>
      </c>
      <c r="O135">
        <f t="shared" ref="O135:O198" si="42">M135*2.09</f>
        <v>0</v>
      </c>
      <c r="Q135" s="52">
        <f t="shared" si="35"/>
        <v>0</v>
      </c>
      <c r="R135" s="52">
        <f t="shared" si="38"/>
        <v>0</v>
      </c>
      <c r="T135" s="51">
        <v>2389</v>
      </c>
      <c r="U135" s="51">
        <v>1491</v>
      </c>
      <c r="V135">
        <f t="shared" si="26"/>
        <v>23</v>
      </c>
      <c r="W135">
        <f t="shared" si="27"/>
        <v>7</v>
      </c>
      <c r="X135">
        <f t="shared" si="28"/>
        <v>139.84</v>
      </c>
      <c r="Y135">
        <f t="shared" si="29"/>
        <v>15.75</v>
      </c>
      <c r="AA135">
        <f t="shared" si="30"/>
        <v>155.59</v>
      </c>
      <c r="AB135" s="52">
        <f t="shared" si="31"/>
        <v>160.2577</v>
      </c>
      <c r="AC135" s="62">
        <f t="shared" si="32"/>
        <v>160.2577</v>
      </c>
      <c r="AD135" s="75"/>
    </row>
    <row r="136" spans="1:31" ht="15" thickBot="1">
      <c r="A136" s="3">
        <v>1897276</v>
      </c>
      <c r="B136" s="5">
        <v>43278</v>
      </c>
      <c r="C136" s="4">
        <v>119</v>
      </c>
      <c r="D136" s="4">
        <v>17815</v>
      </c>
      <c r="E136" s="4">
        <v>10077</v>
      </c>
      <c r="F136" s="4">
        <v>5219</v>
      </c>
      <c r="G136" s="4" t="s">
        <v>9</v>
      </c>
      <c r="H136" s="40">
        <f>E136-'май 2018'!E136</f>
        <v>85</v>
      </c>
      <c r="I136" s="42">
        <f>F136-'май 2018'!F136</f>
        <v>25</v>
      </c>
      <c r="J136">
        <v>10077</v>
      </c>
      <c r="K136">
        <v>5219</v>
      </c>
      <c r="L136">
        <f t="shared" si="39"/>
        <v>0</v>
      </c>
      <c r="M136">
        <f t="shared" si="40"/>
        <v>0</v>
      </c>
      <c r="N136">
        <f t="shared" si="41"/>
        <v>0</v>
      </c>
      <c r="O136">
        <f t="shared" si="42"/>
        <v>0</v>
      </c>
      <c r="Q136" s="52">
        <f t="shared" si="35"/>
        <v>0</v>
      </c>
      <c r="R136" s="52">
        <f t="shared" si="38"/>
        <v>0</v>
      </c>
      <c r="T136" s="51">
        <v>10170</v>
      </c>
      <c r="U136" s="51">
        <v>5242</v>
      </c>
      <c r="V136" s="55">
        <f t="shared" si="26"/>
        <v>93</v>
      </c>
      <c r="W136">
        <f t="shared" si="27"/>
        <v>23</v>
      </c>
      <c r="X136">
        <f t="shared" si="28"/>
        <v>565.44000000000005</v>
      </c>
      <c r="Y136">
        <f t="shared" si="29"/>
        <v>51.75</v>
      </c>
      <c r="AA136">
        <f t="shared" si="30"/>
        <v>617.19000000000005</v>
      </c>
      <c r="AB136" s="52">
        <f t="shared" si="31"/>
        <v>635.70570000000009</v>
      </c>
      <c r="AC136" s="62">
        <f t="shared" si="32"/>
        <v>635.70570000000009</v>
      </c>
      <c r="AD136" s="75"/>
    </row>
    <row r="137" spans="1:31" ht="15" thickBot="1">
      <c r="A137" s="3">
        <v>1899038</v>
      </c>
      <c r="B137" s="5">
        <v>43278</v>
      </c>
      <c r="C137" s="4">
        <v>120</v>
      </c>
      <c r="D137" s="4">
        <v>2566</v>
      </c>
      <c r="E137" s="4">
        <v>1944</v>
      </c>
      <c r="F137" s="4">
        <v>620</v>
      </c>
      <c r="G137" s="4" t="s">
        <v>9</v>
      </c>
      <c r="H137" s="40">
        <f>E137-'май 2018'!E137</f>
        <v>31</v>
      </c>
      <c r="I137" s="42">
        <f>F137-'май 2018'!F137</f>
        <v>9</v>
      </c>
      <c r="J137">
        <v>1818</v>
      </c>
      <c r="K137">
        <v>583</v>
      </c>
      <c r="L137">
        <f t="shared" si="39"/>
        <v>126</v>
      </c>
      <c r="M137">
        <f t="shared" si="40"/>
        <v>37</v>
      </c>
      <c r="N137">
        <f t="shared" si="41"/>
        <v>730.8</v>
      </c>
      <c r="O137">
        <f t="shared" si="42"/>
        <v>77.33</v>
      </c>
      <c r="Q137" s="52">
        <f t="shared" si="35"/>
        <v>808.13</v>
      </c>
      <c r="R137" s="52">
        <f t="shared" si="38"/>
        <v>832.37390000000005</v>
      </c>
      <c r="T137" s="51">
        <v>1962</v>
      </c>
      <c r="U137" s="51">
        <v>630</v>
      </c>
      <c r="V137">
        <f t="shared" ref="V137:V200" si="43">T137-E137</f>
        <v>18</v>
      </c>
      <c r="W137">
        <f t="shared" ref="W137:W200" si="44">U137-F137</f>
        <v>10</v>
      </c>
      <c r="X137">
        <f t="shared" ref="X137:X200" si="45">V137*6.08</f>
        <v>109.44</v>
      </c>
      <c r="Y137">
        <f t="shared" ref="Y137:Y200" si="46">W137*2.25</f>
        <v>22.5</v>
      </c>
      <c r="AA137">
        <f t="shared" ref="AA137:AA200" si="47">X137+Y137</f>
        <v>131.94</v>
      </c>
      <c r="AB137" s="52">
        <f t="shared" ref="AB137:AB200" si="48">AA137+AA137*3%</f>
        <v>135.8982</v>
      </c>
      <c r="AC137" s="62">
        <f t="shared" ref="AC137:AC200" si="49">AB137+R137</f>
        <v>968.27210000000002</v>
      </c>
      <c r="AD137" s="75"/>
    </row>
    <row r="138" spans="1:31" ht="15" thickBot="1">
      <c r="A138" s="3">
        <v>1897322</v>
      </c>
      <c r="B138" s="5">
        <v>43278</v>
      </c>
      <c r="C138" s="4">
        <v>121</v>
      </c>
      <c r="D138" s="4">
        <v>2966</v>
      </c>
      <c r="E138" s="4">
        <v>2058</v>
      </c>
      <c r="F138" s="4">
        <v>857</v>
      </c>
      <c r="G138" s="4" t="s">
        <v>9</v>
      </c>
      <c r="H138" s="40">
        <f>E138-'май 2018'!E138</f>
        <v>87</v>
      </c>
      <c r="I138" s="42">
        <f>F138-'май 2018'!F138</f>
        <v>38</v>
      </c>
      <c r="J138">
        <v>2058</v>
      </c>
      <c r="K138">
        <v>857</v>
      </c>
      <c r="L138">
        <f t="shared" si="39"/>
        <v>0</v>
      </c>
      <c r="M138">
        <f t="shared" si="40"/>
        <v>0</v>
      </c>
      <c r="N138">
        <f t="shared" si="41"/>
        <v>0</v>
      </c>
      <c r="O138">
        <f t="shared" si="42"/>
        <v>0</v>
      </c>
      <c r="Q138" s="52">
        <f t="shared" si="35"/>
        <v>0</v>
      </c>
      <c r="R138" s="52">
        <f t="shared" si="38"/>
        <v>0</v>
      </c>
      <c r="T138" s="51">
        <v>2154</v>
      </c>
      <c r="U138" s="51">
        <v>903</v>
      </c>
      <c r="V138">
        <f t="shared" si="43"/>
        <v>96</v>
      </c>
      <c r="W138">
        <f t="shared" si="44"/>
        <v>46</v>
      </c>
      <c r="X138">
        <f t="shared" si="45"/>
        <v>583.68000000000006</v>
      </c>
      <c r="Y138">
        <f t="shared" si="46"/>
        <v>103.5</v>
      </c>
      <c r="AA138">
        <f t="shared" si="47"/>
        <v>687.18000000000006</v>
      </c>
      <c r="AB138" s="52">
        <f t="shared" si="48"/>
        <v>707.79540000000009</v>
      </c>
      <c r="AC138" s="62">
        <f t="shared" si="49"/>
        <v>707.79540000000009</v>
      </c>
      <c r="AD138" s="75"/>
    </row>
    <row r="139" spans="1:31" ht="15" thickBot="1">
      <c r="A139" s="3">
        <v>1898412</v>
      </c>
      <c r="B139" s="5">
        <v>43278</v>
      </c>
      <c r="C139" s="4">
        <v>122</v>
      </c>
      <c r="D139" s="4">
        <v>11635</v>
      </c>
      <c r="E139" s="4">
        <v>8043</v>
      </c>
      <c r="F139" s="4">
        <v>3494</v>
      </c>
      <c r="G139" s="4" t="s">
        <v>9</v>
      </c>
      <c r="H139" s="40">
        <f>E139-'май 2018'!E139</f>
        <v>130</v>
      </c>
      <c r="I139" s="42">
        <f>F139-'май 2018'!F139</f>
        <v>77</v>
      </c>
      <c r="J139">
        <v>7913</v>
      </c>
      <c r="K139">
        <v>3417</v>
      </c>
      <c r="L139">
        <f t="shared" si="39"/>
        <v>130</v>
      </c>
      <c r="M139">
        <f t="shared" si="40"/>
        <v>77</v>
      </c>
      <c r="N139">
        <f t="shared" si="41"/>
        <v>754</v>
      </c>
      <c r="O139">
        <f t="shared" si="42"/>
        <v>160.92999999999998</v>
      </c>
      <c r="Q139" s="52">
        <f t="shared" si="35"/>
        <v>914.93</v>
      </c>
      <c r="R139" s="52">
        <f t="shared" si="38"/>
        <v>942.37789999999995</v>
      </c>
      <c r="T139" s="51">
        <v>8190</v>
      </c>
      <c r="U139" s="51">
        <v>3540</v>
      </c>
      <c r="V139">
        <f t="shared" si="43"/>
        <v>147</v>
      </c>
      <c r="W139">
        <f t="shared" si="44"/>
        <v>46</v>
      </c>
      <c r="X139">
        <f t="shared" si="45"/>
        <v>893.76</v>
      </c>
      <c r="Y139">
        <f t="shared" si="46"/>
        <v>103.5</v>
      </c>
      <c r="AA139">
        <f t="shared" si="47"/>
        <v>997.26</v>
      </c>
      <c r="AB139" s="52">
        <f t="shared" si="48"/>
        <v>1027.1777999999999</v>
      </c>
      <c r="AC139" s="62">
        <f t="shared" si="49"/>
        <v>1969.5556999999999</v>
      </c>
      <c r="AD139" s="75"/>
    </row>
    <row r="140" spans="1:31" ht="15" thickBot="1">
      <c r="A140" s="3">
        <v>1899090</v>
      </c>
      <c r="B140" s="5">
        <v>43278</v>
      </c>
      <c r="C140" s="4" t="s">
        <v>23</v>
      </c>
      <c r="D140" s="4">
        <v>1855</v>
      </c>
      <c r="E140" s="4">
        <v>1405</v>
      </c>
      <c r="F140" s="4">
        <v>378</v>
      </c>
      <c r="G140" s="4" t="s">
        <v>9</v>
      </c>
      <c r="H140" s="40">
        <f>E140-'май 2018'!E140</f>
        <v>3</v>
      </c>
      <c r="I140" s="42">
        <f>F140-'май 2018'!F140</f>
        <v>0</v>
      </c>
      <c r="J140">
        <v>1312</v>
      </c>
      <c r="K140">
        <v>365</v>
      </c>
      <c r="L140">
        <f t="shared" si="39"/>
        <v>93</v>
      </c>
      <c r="M140">
        <f t="shared" si="40"/>
        <v>13</v>
      </c>
      <c r="N140">
        <f t="shared" si="41"/>
        <v>539.4</v>
      </c>
      <c r="O140">
        <f t="shared" si="42"/>
        <v>27.169999999999998</v>
      </c>
      <c r="Q140" s="52">
        <f t="shared" ref="Q140:Q203" si="50">N140+O140-P140</f>
        <v>566.56999999999994</v>
      </c>
      <c r="R140" s="52">
        <f t="shared" si="38"/>
        <v>583.56709999999998</v>
      </c>
      <c r="T140" s="51">
        <v>1429</v>
      </c>
      <c r="U140" s="51">
        <v>383</v>
      </c>
      <c r="V140">
        <f t="shared" si="43"/>
        <v>24</v>
      </c>
      <c r="W140">
        <f t="shared" si="44"/>
        <v>5</v>
      </c>
      <c r="X140">
        <f t="shared" si="45"/>
        <v>145.92000000000002</v>
      </c>
      <c r="Y140">
        <f t="shared" si="46"/>
        <v>11.25</v>
      </c>
      <c r="AA140">
        <f t="shared" si="47"/>
        <v>157.17000000000002</v>
      </c>
      <c r="AB140" s="52">
        <f t="shared" si="48"/>
        <v>161.88510000000002</v>
      </c>
      <c r="AC140" s="69">
        <f t="shared" si="49"/>
        <v>745.45219999999995</v>
      </c>
      <c r="AD140" s="76">
        <f>AC140</f>
        <v>745.45219999999995</v>
      </c>
    </row>
    <row r="141" spans="1:31" ht="15" thickBot="1">
      <c r="A141" s="3">
        <v>1893707</v>
      </c>
      <c r="B141" s="5">
        <v>43278</v>
      </c>
      <c r="C141" s="4">
        <v>123</v>
      </c>
      <c r="D141" s="4">
        <v>8104</v>
      </c>
      <c r="E141" s="4">
        <v>3808</v>
      </c>
      <c r="F141" s="4">
        <v>3598</v>
      </c>
      <c r="G141" s="4" t="s">
        <v>9</v>
      </c>
      <c r="H141" s="40">
        <f>E141-'май 2018'!E141</f>
        <v>159</v>
      </c>
      <c r="I141" s="42">
        <f>F141-'май 2018'!F141</f>
        <v>132</v>
      </c>
      <c r="J141">
        <v>3649</v>
      </c>
      <c r="K141">
        <v>3466</v>
      </c>
      <c r="L141">
        <f t="shared" si="39"/>
        <v>159</v>
      </c>
      <c r="M141">
        <f t="shared" si="40"/>
        <v>132</v>
      </c>
      <c r="N141">
        <f t="shared" si="41"/>
        <v>922.19999999999993</v>
      </c>
      <c r="O141">
        <f t="shared" si="42"/>
        <v>275.88</v>
      </c>
      <c r="Q141" s="52">
        <f t="shared" si="50"/>
        <v>1198.08</v>
      </c>
      <c r="R141" s="52">
        <f t="shared" si="38"/>
        <v>1234.0223999999998</v>
      </c>
      <c r="T141" s="51">
        <v>3947</v>
      </c>
      <c r="U141" s="51">
        <v>3732</v>
      </c>
      <c r="V141">
        <f t="shared" si="43"/>
        <v>139</v>
      </c>
      <c r="W141">
        <f t="shared" si="44"/>
        <v>134</v>
      </c>
      <c r="X141">
        <f t="shared" si="45"/>
        <v>845.12</v>
      </c>
      <c r="Y141">
        <f t="shared" si="46"/>
        <v>301.5</v>
      </c>
      <c r="AA141">
        <f t="shared" si="47"/>
        <v>1146.6199999999999</v>
      </c>
      <c r="AB141" s="52">
        <f t="shared" si="48"/>
        <v>1181.0185999999999</v>
      </c>
      <c r="AC141" s="62">
        <f t="shared" si="49"/>
        <v>2415.0409999999997</v>
      </c>
      <c r="AD141" s="75"/>
      <c r="AE141">
        <v>-415</v>
      </c>
    </row>
    <row r="142" spans="1:31" ht="15" thickBot="1">
      <c r="A142" s="3">
        <v>1897603</v>
      </c>
      <c r="B142" s="5">
        <v>43278</v>
      </c>
      <c r="C142" s="4" t="s">
        <v>24</v>
      </c>
      <c r="D142" s="4">
        <v>146</v>
      </c>
      <c r="E142" s="4">
        <v>72</v>
      </c>
      <c r="F142" s="4">
        <v>28</v>
      </c>
      <c r="G142" s="4" t="s">
        <v>9</v>
      </c>
      <c r="H142" s="40">
        <f>E142-'май 2018'!E142</f>
        <v>0</v>
      </c>
      <c r="I142" s="42">
        <f>F142-'май 2018'!F142</f>
        <v>0</v>
      </c>
      <c r="J142">
        <v>72</v>
      </c>
      <c r="K142">
        <v>28</v>
      </c>
      <c r="L142">
        <f t="shared" si="39"/>
        <v>0</v>
      </c>
      <c r="M142">
        <f t="shared" si="40"/>
        <v>0</v>
      </c>
      <c r="N142">
        <f t="shared" si="41"/>
        <v>0</v>
      </c>
      <c r="O142">
        <f t="shared" si="42"/>
        <v>0</v>
      </c>
      <c r="Q142" s="52">
        <f t="shared" si="50"/>
        <v>0</v>
      </c>
      <c r="R142" s="52">
        <f t="shared" si="38"/>
        <v>0</v>
      </c>
      <c r="T142" s="51">
        <v>72</v>
      </c>
      <c r="U142" s="51">
        <v>28</v>
      </c>
      <c r="V142">
        <f t="shared" si="43"/>
        <v>0</v>
      </c>
      <c r="W142">
        <f t="shared" si="44"/>
        <v>0</v>
      </c>
      <c r="X142">
        <f t="shared" si="45"/>
        <v>0</v>
      </c>
      <c r="Y142">
        <f t="shared" si="46"/>
        <v>0</v>
      </c>
      <c r="AA142">
        <f t="shared" si="47"/>
        <v>0</v>
      </c>
      <c r="AB142" s="52">
        <f t="shared" si="48"/>
        <v>0</v>
      </c>
      <c r="AC142" s="52">
        <f t="shared" si="49"/>
        <v>0</v>
      </c>
      <c r="AD142" s="75"/>
    </row>
    <row r="143" spans="1:31" ht="15" thickBot="1">
      <c r="A143" s="3">
        <v>1899008</v>
      </c>
      <c r="B143" s="5">
        <v>43278</v>
      </c>
      <c r="C143" s="4">
        <v>124</v>
      </c>
      <c r="D143" s="4">
        <v>24537</v>
      </c>
      <c r="E143" s="4">
        <v>11669</v>
      </c>
      <c r="F143" s="4">
        <v>9097</v>
      </c>
      <c r="G143" s="4" t="s">
        <v>9</v>
      </c>
      <c r="H143" s="40">
        <f>E143-'май 2018'!E143</f>
        <v>177</v>
      </c>
      <c r="I143" s="42">
        <f>F143-'май 2018'!F143</f>
        <v>220</v>
      </c>
      <c r="J143">
        <v>11413</v>
      </c>
      <c r="K143">
        <v>8690</v>
      </c>
      <c r="L143">
        <f t="shared" si="39"/>
        <v>256</v>
      </c>
      <c r="M143">
        <f t="shared" si="40"/>
        <v>407</v>
      </c>
      <c r="N143">
        <f t="shared" si="41"/>
        <v>1484.8</v>
      </c>
      <c r="O143">
        <f t="shared" si="42"/>
        <v>850.63</v>
      </c>
      <c r="P143">
        <v>-41</v>
      </c>
      <c r="Q143" s="52">
        <f t="shared" si="50"/>
        <v>2376.4299999999998</v>
      </c>
      <c r="R143" s="52">
        <f t="shared" si="38"/>
        <v>2447.7228999999998</v>
      </c>
      <c r="T143" s="51">
        <v>11731</v>
      </c>
      <c r="U143" s="51">
        <v>9126</v>
      </c>
      <c r="V143">
        <f t="shared" si="43"/>
        <v>62</v>
      </c>
      <c r="W143">
        <f t="shared" si="44"/>
        <v>29</v>
      </c>
      <c r="X143">
        <f t="shared" si="45"/>
        <v>376.96</v>
      </c>
      <c r="Y143">
        <f t="shared" si="46"/>
        <v>65.25</v>
      </c>
      <c r="AA143">
        <f t="shared" si="47"/>
        <v>442.21</v>
      </c>
      <c r="AB143" s="52">
        <f t="shared" si="48"/>
        <v>455.47629999999998</v>
      </c>
      <c r="AC143" s="69">
        <f>AB143+R143-P143</f>
        <v>2944.1991999999996</v>
      </c>
      <c r="AD143" s="76">
        <f>AC143</f>
        <v>2944.1991999999996</v>
      </c>
    </row>
    <row r="144" spans="1:31" ht="15" thickBot="1">
      <c r="A144" s="3">
        <v>1832288</v>
      </c>
      <c r="B144" s="5">
        <v>43278</v>
      </c>
      <c r="C144" s="4">
        <v>125</v>
      </c>
      <c r="D144" s="4">
        <v>1207</v>
      </c>
      <c r="E144" s="64">
        <v>962</v>
      </c>
      <c r="F144" s="64">
        <v>223</v>
      </c>
      <c r="G144" s="64" t="s">
        <v>9</v>
      </c>
      <c r="H144" s="40">
        <f>E144-'май 2018'!E144</f>
        <v>2</v>
      </c>
      <c r="I144" s="42">
        <f>F144-'май 2018'!F144</f>
        <v>0</v>
      </c>
      <c r="J144" s="27">
        <v>959</v>
      </c>
      <c r="K144" s="27">
        <v>223</v>
      </c>
      <c r="L144">
        <f t="shared" si="39"/>
        <v>3</v>
      </c>
      <c r="M144">
        <f t="shared" si="40"/>
        <v>0</v>
      </c>
      <c r="N144">
        <f t="shared" si="41"/>
        <v>17.399999999999999</v>
      </c>
      <c r="O144">
        <f t="shared" si="42"/>
        <v>0</v>
      </c>
      <c r="Q144" s="52">
        <f t="shared" si="50"/>
        <v>17.399999999999999</v>
      </c>
      <c r="R144" s="52">
        <f t="shared" si="38"/>
        <v>17.921999999999997</v>
      </c>
      <c r="T144" s="51">
        <v>964</v>
      </c>
      <c r="U144" s="51">
        <v>223</v>
      </c>
      <c r="V144">
        <f t="shared" si="43"/>
        <v>2</v>
      </c>
      <c r="W144">
        <f t="shared" si="44"/>
        <v>0</v>
      </c>
      <c r="X144">
        <f t="shared" si="45"/>
        <v>12.16</v>
      </c>
      <c r="Y144">
        <f t="shared" si="46"/>
        <v>0</v>
      </c>
      <c r="AA144">
        <f t="shared" si="47"/>
        <v>12.16</v>
      </c>
      <c r="AB144" s="52">
        <f t="shared" si="48"/>
        <v>12.524800000000001</v>
      </c>
      <c r="AC144" s="62">
        <f t="shared" si="49"/>
        <v>30.446799999999996</v>
      </c>
      <c r="AD144" s="75"/>
    </row>
    <row r="145" spans="1:31" ht="15" thickBot="1">
      <c r="A145" s="3">
        <v>1897580</v>
      </c>
      <c r="B145" s="5">
        <v>43278</v>
      </c>
      <c r="C145" s="4">
        <v>126</v>
      </c>
      <c r="D145" s="4">
        <v>3</v>
      </c>
      <c r="E145" s="59">
        <v>2</v>
      </c>
      <c r="F145" s="59">
        <v>0</v>
      </c>
      <c r="G145" s="4" t="s">
        <v>9</v>
      </c>
      <c r="H145" s="40">
        <f>E145-'май 2018'!E145</f>
        <v>0</v>
      </c>
      <c r="I145" s="42">
        <f>F145-'май 2018'!F145</f>
        <v>0</v>
      </c>
      <c r="J145" s="58"/>
      <c r="K145" s="58"/>
      <c r="L145">
        <f t="shared" si="39"/>
        <v>2</v>
      </c>
      <c r="M145">
        <f t="shared" si="40"/>
        <v>0</v>
      </c>
      <c r="N145">
        <f t="shared" si="41"/>
        <v>11.6</v>
      </c>
      <c r="O145">
        <f t="shared" si="42"/>
        <v>0</v>
      </c>
      <c r="Q145" s="52">
        <f t="shared" si="50"/>
        <v>11.6</v>
      </c>
      <c r="R145" s="52">
        <f t="shared" si="38"/>
        <v>11.948</v>
      </c>
      <c r="T145" s="51">
        <v>2</v>
      </c>
      <c r="U145" s="51">
        <v>0</v>
      </c>
      <c r="V145">
        <f t="shared" si="43"/>
        <v>0</v>
      </c>
      <c r="W145">
        <f t="shared" si="44"/>
        <v>0</v>
      </c>
      <c r="X145">
        <f t="shared" si="45"/>
        <v>0</v>
      </c>
      <c r="Y145">
        <f t="shared" si="46"/>
        <v>0</v>
      </c>
      <c r="AA145">
        <f t="shared" si="47"/>
        <v>0</v>
      </c>
      <c r="AB145" s="52">
        <f t="shared" si="48"/>
        <v>0</v>
      </c>
      <c r="AC145" s="52">
        <f t="shared" si="49"/>
        <v>11.948</v>
      </c>
      <c r="AD145" s="75"/>
    </row>
    <row r="146" spans="1:31" ht="15" thickBot="1">
      <c r="A146" s="3">
        <v>1740485</v>
      </c>
      <c r="B146" s="5">
        <v>42363</v>
      </c>
      <c r="C146" s="4">
        <v>127</v>
      </c>
      <c r="D146" s="4">
        <v>1950</v>
      </c>
      <c r="E146" s="4">
        <v>1461</v>
      </c>
      <c r="F146" s="4">
        <v>271</v>
      </c>
      <c r="G146" s="15" t="s">
        <v>9</v>
      </c>
      <c r="H146" s="40">
        <f>E146-'май 2018'!E146</f>
        <v>0</v>
      </c>
      <c r="I146" s="42">
        <f>F146-'май 2018'!F146</f>
        <v>0</v>
      </c>
      <c r="J146">
        <v>1461</v>
      </c>
      <c r="K146">
        <v>271</v>
      </c>
      <c r="L146">
        <f t="shared" si="39"/>
        <v>0</v>
      </c>
      <c r="M146">
        <f t="shared" si="40"/>
        <v>0</v>
      </c>
      <c r="N146">
        <f t="shared" si="41"/>
        <v>0</v>
      </c>
      <c r="O146">
        <f t="shared" si="42"/>
        <v>0</v>
      </c>
      <c r="Q146" s="52">
        <f t="shared" si="50"/>
        <v>0</v>
      </c>
      <c r="R146" s="52">
        <f t="shared" si="38"/>
        <v>0</v>
      </c>
      <c r="T146" s="51">
        <v>1461</v>
      </c>
      <c r="U146" s="51">
        <v>271</v>
      </c>
      <c r="V146">
        <f t="shared" si="43"/>
        <v>0</v>
      </c>
      <c r="W146">
        <f t="shared" si="44"/>
        <v>0</v>
      </c>
      <c r="X146">
        <f t="shared" si="45"/>
        <v>0</v>
      </c>
      <c r="Y146">
        <f t="shared" si="46"/>
        <v>0</v>
      </c>
      <c r="AA146">
        <f t="shared" si="47"/>
        <v>0</v>
      </c>
      <c r="AB146" s="52">
        <f t="shared" si="48"/>
        <v>0</v>
      </c>
      <c r="AC146" s="62">
        <f t="shared" si="49"/>
        <v>0</v>
      </c>
      <c r="AD146" s="75"/>
    </row>
    <row r="147" spans="1:31" ht="27" thickBot="1">
      <c r="A147" s="3">
        <v>2826458</v>
      </c>
      <c r="B147" s="5">
        <v>43278</v>
      </c>
      <c r="C147" s="4" t="s">
        <v>25</v>
      </c>
      <c r="D147" s="4">
        <v>210</v>
      </c>
      <c r="E147" s="4">
        <v>175</v>
      </c>
      <c r="F147" s="4">
        <v>34</v>
      </c>
      <c r="G147" s="4" t="s">
        <v>9</v>
      </c>
      <c r="H147" s="40">
        <f>E147-'май 2018'!E147</f>
        <v>130</v>
      </c>
      <c r="I147" s="42">
        <f>F147-'май 2018'!F147</f>
        <v>31</v>
      </c>
      <c r="J147">
        <v>45</v>
      </c>
      <c r="K147">
        <v>3</v>
      </c>
      <c r="L147">
        <f t="shared" si="39"/>
        <v>130</v>
      </c>
      <c r="M147">
        <f t="shared" si="40"/>
        <v>31</v>
      </c>
      <c r="N147">
        <f t="shared" si="41"/>
        <v>754</v>
      </c>
      <c r="O147">
        <f t="shared" si="42"/>
        <v>64.789999999999992</v>
      </c>
      <c r="Q147" s="52">
        <f t="shared" si="50"/>
        <v>818.79</v>
      </c>
      <c r="R147" s="52">
        <f t="shared" si="38"/>
        <v>843.3537</v>
      </c>
      <c r="T147" s="51">
        <v>424</v>
      </c>
      <c r="U147" s="51">
        <v>109</v>
      </c>
      <c r="V147">
        <f t="shared" si="43"/>
        <v>249</v>
      </c>
      <c r="W147">
        <f t="shared" si="44"/>
        <v>75</v>
      </c>
      <c r="X147">
        <f t="shared" si="45"/>
        <v>1513.92</v>
      </c>
      <c r="Y147">
        <f t="shared" si="46"/>
        <v>168.75</v>
      </c>
      <c r="AA147">
        <f t="shared" si="47"/>
        <v>1682.67</v>
      </c>
      <c r="AB147" s="52">
        <f t="shared" si="48"/>
        <v>1733.1501000000001</v>
      </c>
      <c r="AC147" s="69">
        <f>AB147+R147</f>
        <v>2576.5038</v>
      </c>
      <c r="AD147" s="76">
        <f>AC147</f>
        <v>2576.5038</v>
      </c>
    </row>
    <row r="148" spans="1:31" ht="15" thickBot="1">
      <c r="A148" s="3">
        <v>1793478</v>
      </c>
      <c r="B148" s="5">
        <v>43278</v>
      </c>
      <c r="C148" s="4">
        <v>128</v>
      </c>
      <c r="D148" s="4">
        <v>7695</v>
      </c>
      <c r="E148" s="4">
        <v>3375</v>
      </c>
      <c r="F148" s="4">
        <v>3157</v>
      </c>
      <c r="G148" s="4" t="s">
        <v>9</v>
      </c>
      <c r="H148" s="40">
        <f>E148-'май 2018'!E148</f>
        <v>0</v>
      </c>
      <c r="I148" s="42">
        <f>F148-'май 2018'!F148</f>
        <v>0</v>
      </c>
      <c r="J148">
        <v>3371</v>
      </c>
      <c r="K148">
        <v>3155</v>
      </c>
      <c r="L148">
        <f t="shared" si="39"/>
        <v>4</v>
      </c>
      <c r="M148">
        <f t="shared" si="40"/>
        <v>2</v>
      </c>
      <c r="N148">
        <f t="shared" si="41"/>
        <v>23.2</v>
      </c>
      <c r="O148">
        <f t="shared" si="42"/>
        <v>4.18</v>
      </c>
      <c r="P148">
        <v>191</v>
      </c>
      <c r="Q148" s="52">
        <f>N148+O148</f>
        <v>27.38</v>
      </c>
      <c r="R148" s="54">
        <f>Q148+Q148*3%-P148</f>
        <v>-162.79859999999999</v>
      </c>
      <c r="T148" s="51">
        <v>3375</v>
      </c>
      <c r="U148" s="51">
        <v>3157</v>
      </c>
      <c r="V148">
        <f t="shared" si="43"/>
        <v>0</v>
      </c>
      <c r="W148">
        <f t="shared" si="44"/>
        <v>0</v>
      </c>
      <c r="X148">
        <f t="shared" si="45"/>
        <v>0</v>
      </c>
      <c r="Y148">
        <f t="shared" si="46"/>
        <v>0</v>
      </c>
      <c r="AA148">
        <f t="shared" si="47"/>
        <v>0</v>
      </c>
      <c r="AB148" s="52">
        <f t="shared" si="48"/>
        <v>0</v>
      </c>
      <c r="AC148" s="52">
        <f t="shared" si="49"/>
        <v>-162.79859999999999</v>
      </c>
      <c r="AD148" s="76">
        <f>AC148</f>
        <v>-162.79859999999999</v>
      </c>
    </row>
    <row r="149" spans="1:31" ht="15" thickBot="1">
      <c r="A149" s="3">
        <v>1895482</v>
      </c>
      <c r="B149" s="5">
        <v>43278</v>
      </c>
      <c r="C149" s="4">
        <v>129</v>
      </c>
      <c r="D149" s="4">
        <v>3605</v>
      </c>
      <c r="E149" s="4">
        <v>2368</v>
      </c>
      <c r="F149" s="4">
        <v>799</v>
      </c>
      <c r="G149" s="4" t="s">
        <v>9</v>
      </c>
      <c r="H149" s="40">
        <f>E149-'май 2018'!E149</f>
        <v>117</v>
      </c>
      <c r="I149" s="42">
        <f>F149-'май 2018'!F149</f>
        <v>35</v>
      </c>
      <c r="J149">
        <v>2251</v>
      </c>
      <c r="K149">
        <v>764</v>
      </c>
      <c r="L149">
        <f t="shared" si="39"/>
        <v>117</v>
      </c>
      <c r="M149">
        <f t="shared" si="40"/>
        <v>35</v>
      </c>
      <c r="N149">
        <f t="shared" si="41"/>
        <v>678.6</v>
      </c>
      <c r="O149">
        <f t="shared" si="42"/>
        <v>73.149999999999991</v>
      </c>
      <c r="P149">
        <v>3469</v>
      </c>
      <c r="Q149" s="52">
        <f>N149+O149</f>
        <v>751.75</v>
      </c>
      <c r="R149" s="54">
        <f>Q149+Q149*3%-P149</f>
        <v>-2694.6975000000002</v>
      </c>
      <c r="T149" s="51">
        <v>2476</v>
      </c>
      <c r="U149" s="51">
        <v>838</v>
      </c>
      <c r="V149">
        <f t="shared" si="43"/>
        <v>108</v>
      </c>
      <c r="W149">
        <f t="shared" si="44"/>
        <v>39</v>
      </c>
      <c r="X149">
        <f t="shared" si="45"/>
        <v>656.64</v>
      </c>
      <c r="Y149">
        <f t="shared" si="46"/>
        <v>87.75</v>
      </c>
      <c r="AA149">
        <f t="shared" si="47"/>
        <v>744.39</v>
      </c>
      <c r="AB149" s="52">
        <f t="shared" si="48"/>
        <v>766.72169999999994</v>
      </c>
      <c r="AC149" s="54">
        <f t="shared" si="49"/>
        <v>-1927.9758000000002</v>
      </c>
      <c r="AD149" s="76">
        <f>AC149</f>
        <v>-1927.9758000000002</v>
      </c>
    </row>
    <row r="150" spans="1:31" ht="15" thickBot="1">
      <c r="A150" s="3">
        <v>1895484</v>
      </c>
      <c r="B150" s="5">
        <v>43278</v>
      </c>
      <c r="C150" s="4">
        <v>130</v>
      </c>
      <c r="D150" s="4">
        <v>38</v>
      </c>
      <c r="E150" s="4">
        <v>37</v>
      </c>
      <c r="F150" s="4">
        <v>0</v>
      </c>
      <c r="G150" s="4" t="s">
        <v>9</v>
      </c>
      <c r="H150" s="40">
        <f>E150-'май 2018'!E150</f>
        <v>3</v>
      </c>
      <c r="I150" s="42">
        <f>F150-'май 2018'!F150</f>
        <v>0</v>
      </c>
      <c r="J150">
        <v>25</v>
      </c>
      <c r="K150">
        <v>0</v>
      </c>
      <c r="L150">
        <f t="shared" si="39"/>
        <v>12</v>
      </c>
      <c r="M150">
        <f t="shared" si="40"/>
        <v>0</v>
      </c>
      <c r="N150">
        <f t="shared" si="41"/>
        <v>69.599999999999994</v>
      </c>
      <c r="O150">
        <f t="shared" si="42"/>
        <v>0</v>
      </c>
      <c r="Q150" s="52">
        <f t="shared" si="50"/>
        <v>69.599999999999994</v>
      </c>
      <c r="R150" s="52">
        <f t="shared" si="38"/>
        <v>71.687999999999988</v>
      </c>
      <c r="T150" s="51">
        <v>45</v>
      </c>
      <c r="U150" s="51">
        <v>0</v>
      </c>
      <c r="V150">
        <f t="shared" si="43"/>
        <v>8</v>
      </c>
      <c r="W150">
        <f t="shared" si="44"/>
        <v>0</v>
      </c>
      <c r="X150">
        <f t="shared" si="45"/>
        <v>48.64</v>
      </c>
      <c r="Y150">
        <f t="shared" si="46"/>
        <v>0</v>
      </c>
      <c r="AA150">
        <f t="shared" si="47"/>
        <v>48.64</v>
      </c>
      <c r="AB150" s="52">
        <f t="shared" si="48"/>
        <v>50.099200000000003</v>
      </c>
      <c r="AC150" s="52">
        <f t="shared" si="49"/>
        <v>121.78719999999998</v>
      </c>
      <c r="AD150" s="76">
        <f>AC150</f>
        <v>121.78719999999998</v>
      </c>
    </row>
    <row r="151" spans="1:31" ht="15" thickBot="1">
      <c r="A151" s="3">
        <v>1740042</v>
      </c>
      <c r="B151" s="5">
        <v>43278</v>
      </c>
      <c r="C151" s="4">
        <v>131</v>
      </c>
      <c r="D151" s="4">
        <v>3294</v>
      </c>
      <c r="E151" s="4">
        <v>1663</v>
      </c>
      <c r="F151" s="4">
        <v>1207</v>
      </c>
      <c r="G151" s="4" t="s">
        <v>9</v>
      </c>
      <c r="H151" s="40">
        <f>E151-'май 2018'!E151</f>
        <v>40</v>
      </c>
      <c r="I151" s="42">
        <f>F151-'май 2018'!F151</f>
        <v>77</v>
      </c>
      <c r="J151">
        <v>1663</v>
      </c>
      <c r="K151">
        <v>1207</v>
      </c>
      <c r="L151">
        <f t="shared" si="39"/>
        <v>0</v>
      </c>
      <c r="M151">
        <f t="shared" si="40"/>
        <v>0</v>
      </c>
      <c r="N151">
        <f t="shared" si="41"/>
        <v>0</v>
      </c>
      <c r="O151">
        <f t="shared" si="42"/>
        <v>0</v>
      </c>
      <c r="Q151" s="52">
        <f t="shared" si="50"/>
        <v>0</v>
      </c>
      <c r="R151" s="52">
        <f t="shared" si="38"/>
        <v>0</v>
      </c>
      <c r="T151" s="51">
        <v>1707</v>
      </c>
      <c r="U151" s="51">
        <v>1231</v>
      </c>
      <c r="V151">
        <f t="shared" si="43"/>
        <v>44</v>
      </c>
      <c r="W151">
        <f t="shared" si="44"/>
        <v>24</v>
      </c>
      <c r="X151">
        <f t="shared" si="45"/>
        <v>267.52</v>
      </c>
      <c r="Y151">
        <f t="shared" si="46"/>
        <v>54</v>
      </c>
      <c r="AA151">
        <f t="shared" si="47"/>
        <v>321.52</v>
      </c>
      <c r="AB151" s="52">
        <f t="shared" si="48"/>
        <v>331.16559999999998</v>
      </c>
      <c r="AC151" s="62">
        <f t="shared" si="49"/>
        <v>331.16559999999998</v>
      </c>
      <c r="AD151" s="75"/>
    </row>
    <row r="152" spans="1:31" ht="15" thickBot="1">
      <c r="A152" s="3">
        <v>1886448</v>
      </c>
      <c r="B152" s="5">
        <v>42976</v>
      </c>
      <c r="C152" s="4">
        <v>132</v>
      </c>
      <c r="D152" s="4">
        <v>4551</v>
      </c>
      <c r="E152" s="4">
        <v>2952</v>
      </c>
      <c r="F152" s="4">
        <v>1489</v>
      </c>
      <c r="G152" s="4" t="s">
        <v>9</v>
      </c>
      <c r="H152" s="40">
        <f>E152-'май 2018'!E152</f>
        <v>0</v>
      </c>
      <c r="I152" s="42">
        <f>F152-'май 2018'!F152</f>
        <v>0</v>
      </c>
      <c r="J152">
        <v>2926</v>
      </c>
      <c r="K152">
        <v>1485</v>
      </c>
      <c r="L152">
        <f t="shared" si="39"/>
        <v>26</v>
      </c>
      <c r="M152">
        <f t="shared" si="40"/>
        <v>4</v>
      </c>
      <c r="N152">
        <f t="shared" si="41"/>
        <v>150.79999999999998</v>
      </c>
      <c r="O152">
        <f t="shared" si="42"/>
        <v>8.36</v>
      </c>
      <c r="P152">
        <v>-372</v>
      </c>
      <c r="Q152" s="52">
        <f t="shared" si="50"/>
        <v>531.16</v>
      </c>
      <c r="R152" s="52">
        <f>Q152+Q152*3%</f>
        <v>547.09479999999996</v>
      </c>
      <c r="T152" s="51">
        <v>2955</v>
      </c>
      <c r="U152" s="51">
        <v>1489</v>
      </c>
      <c r="V152">
        <f t="shared" si="43"/>
        <v>3</v>
      </c>
      <c r="W152">
        <f t="shared" si="44"/>
        <v>0</v>
      </c>
      <c r="X152">
        <f t="shared" si="45"/>
        <v>18.240000000000002</v>
      </c>
      <c r="Y152">
        <f t="shared" si="46"/>
        <v>0</v>
      </c>
      <c r="AA152">
        <f t="shared" si="47"/>
        <v>18.240000000000002</v>
      </c>
      <c r="AB152" s="52">
        <f t="shared" si="48"/>
        <v>18.787200000000002</v>
      </c>
      <c r="AC152" s="62">
        <f>AB152+R152-P152</f>
        <v>937.88199999999995</v>
      </c>
      <c r="AD152" s="75"/>
    </row>
    <row r="153" spans="1:31" ht="15" thickBot="1">
      <c r="A153" s="3">
        <v>1829521</v>
      </c>
      <c r="B153" s="5">
        <v>43278</v>
      </c>
      <c r="C153" s="4">
        <v>133</v>
      </c>
      <c r="D153" s="4">
        <v>311</v>
      </c>
      <c r="E153" s="4">
        <v>242</v>
      </c>
      <c r="F153" s="4">
        <v>53</v>
      </c>
      <c r="G153" s="4" t="s">
        <v>9</v>
      </c>
      <c r="H153" s="40">
        <f>E153-'май 2018'!E153</f>
        <v>8</v>
      </c>
      <c r="I153" s="42">
        <f>F153-'май 2018'!F153</f>
        <v>0</v>
      </c>
      <c r="J153">
        <v>206</v>
      </c>
      <c r="K153">
        <v>49</v>
      </c>
      <c r="L153">
        <f t="shared" si="39"/>
        <v>36</v>
      </c>
      <c r="M153">
        <f t="shared" si="40"/>
        <v>4</v>
      </c>
      <c r="N153">
        <f t="shared" si="41"/>
        <v>208.79999999999998</v>
      </c>
      <c r="O153">
        <f t="shared" si="42"/>
        <v>8.36</v>
      </c>
      <c r="Q153" s="52">
        <f t="shared" si="50"/>
        <v>217.15999999999997</v>
      </c>
      <c r="R153" s="52">
        <f t="shared" si="38"/>
        <v>223.67479999999998</v>
      </c>
      <c r="T153" s="51">
        <v>247</v>
      </c>
      <c r="U153" s="51">
        <v>53</v>
      </c>
      <c r="V153">
        <f t="shared" si="43"/>
        <v>5</v>
      </c>
      <c r="W153">
        <f t="shared" si="44"/>
        <v>0</v>
      </c>
      <c r="X153">
        <f t="shared" si="45"/>
        <v>30.4</v>
      </c>
      <c r="Y153">
        <f t="shared" si="46"/>
        <v>0</v>
      </c>
      <c r="AA153">
        <f t="shared" si="47"/>
        <v>30.4</v>
      </c>
      <c r="AB153" s="52">
        <f t="shared" si="48"/>
        <v>31.311999999999998</v>
      </c>
      <c r="AC153" s="52">
        <f t="shared" si="49"/>
        <v>254.98679999999996</v>
      </c>
      <c r="AD153" s="76">
        <f>AC153</f>
        <v>254.98679999999996</v>
      </c>
    </row>
    <row r="154" spans="1:31" ht="15" thickBot="1">
      <c r="A154" s="3">
        <v>1853926</v>
      </c>
      <c r="B154" s="5">
        <v>43278</v>
      </c>
      <c r="C154" s="4">
        <v>134</v>
      </c>
      <c r="D154" s="4">
        <v>51</v>
      </c>
      <c r="E154" s="4">
        <v>37</v>
      </c>
      <c r="F154" s="4">
        <v>12</v>
      </c>
      <c r="G154" s="4" t="s">
        <v>9</v>
      </c>
      <c r="H154" s="40">
        <f>E154-'май 2018'!E154</f>
        <v>0</v>
      </c>
      <c r="I154" s="42">
        <f>F154-'май 2018'!F154</f>
        <v>0</v>
      </c>
      <c r="J154">
        <v>13</v>
      </c>
      <c r="K154">
        <v>2</v>
      </c>
      <c r="L154">
        <f t="shared" si="39"/>
        <v>24</v>
      </c>
      <c r="M154">
        <f t="shared" si="40"/>
        <v>10</v>
      </c>
      <c r="N154">
        <f t="shared" si="41"/>
        <v>139.19999999999999</v>
      </c>
      <c r="O154">
        <f t="shared" si="42"/>
        <v>20.9</v>
      </c>
      <c r="Q154" s="52">
        <f t="shared" si="50"/>
        <v>160.1</v>
      </c>
      <c r="R154" s="52">
        <f t="shared" si="38"/>
        <v>164.90299999999999</v>
      </c>
      <c r="T154" s="51">
        <v>47</v>
      </c>
      <c r="U154" s="51">
        <v>17</v>
      </c>
      <c r="V154">
        <f t="shared" si="43"/>
        <v>10</v>
      </c>
      <c r="W154">
        <f t="shared" si="44"/>
        <v>5</v>
      </c>
      <c r="X154">
        <f t="shared" si="45"/>
        <v>60.8</v>
      </c>
      <c r="Y154">
        <f t="shared" si="46"/>
        <v>11.25</v>
      </c>
      <c r="AA154">
        <f t="shared" si="47"/>
        <v>72.05</v>
      </c>
      <c r="AB154" s="52">
        <f t="shared" si="48"/>
        <v>74.211500000000001</v>
      </c>
      <c r="AC154" s="62">
        <f t="shared" si="49"/>
        <v>239.11449999999999</v>
      </c>
      <c r="AD154" s="75"/>
    </row>
    <row r="155" spans="1:31" ht="15" thickBot="1">
      <c r="A155" s="3">
        <v>1897133</v>
      </c>
      <c r="B155" s="5">
        <v>43278</v>
      </c>
      <c r="C155" s="4">
        <v>135</v>
      </c>
      <c r="D155" s="4">
        <v>1310</v>
      </c>
      <c r="E155" s="4">
        <v>866</v>
      </c>
      <c r="F155" s="4">
        <v>323</v>
      </c>
      <c r="G155" s="4" t="s">
        <v>9</v>
      </c>
      <c r="H155" s="40">
        <f>E155-'май 2018'!E155</f>
        <v>5</v>
      </c>
      <c r="I155" s="42">
        <f>F155-'май 2018'!F155</f>
        <v>2</v>
      </c>
      <c r="J155">
        <v>731</v>
      </c>
      <c r="K155">
        <v>282</v>
      </c>
      <c r="L155">
        <f t="shared" si="39"/>
        <v>135</v>
      </c>
      <c r="M155">
        <f t="shared" si="40"/>
        <v>41</v>
      </c>
      <c r="N155">
        <f t="shared" si="41"/>
        <v>783</v>
      </c>
      <c r="O155">
        <f t="shared" si="42"/>
        <v>85.69</v>
      </c>
      <c r="Q155" s="52">
        <f t="shared" si="50"/>
        <v>868.69</v>
      </c>
      <c r="R155" s="52">
        <f t="shared" si="38"/>
        <v>894.75070000000005</v>
      </c>
      <c r="T155" s="51">
        <v>872</v>
      </c>
      <c r="U155" s="51">
        <v>326</v>
      </c>
      <c r="V155">
        <f t="shared" si="43"/>
        <v>6</v>
      </c>
      <c r="W155">
        <f t="shared" si="44"/>
        <v>3</v>
      </c>
      <c r="X155">
        <f t="shared" si="45"/>
        <v>36.480000000000004</v>
      </c>
      <c r="Y155">
        <f t="shared" si="46"/>
        <v>6.75</v>
      </c>
      <c r="AA155">
        <f t="shared" si="47"/>
        <v>43.230000000000004</v>
      </c>
      <c r="AB155" s="52">
        <f t="shared" si="48"/>
        <v>44.526900000000005</v>
      </c>
      <c r="AC155" s="69">
        <f t="shared" si="49"/>
        <v>939.27760000000001</v>
      </c>
      <c r="AD155" s="76">
        <f>AC155</f>
        <v>939.27760000000001</v>
      </c>
    </row>
    <row r="156" spans="1:31" ht="15" thickBot="1">
      <c r="A156" s="3">
        <v>1844030</v>
      </c>
      <c r="B156" s="5">
        <v>43278</v>
      </c>
      <c r="C156" s="4">
        <v>136</v>
      </c>
      <c r="D156" s="4">
        <v>8853</v>
      </c>
      <c r="E156" s="4">
        <v>5547</v>
      </c>
      <c r="F156" s="4">
        <v>2945</v>
      </c>
      <c r="G156" s="4" t="s">
        <v>9</v>
      </c>
      <c r="H156" s="40">
        <f>E156-'май 2018'!E156</f>
        <v>262</v>
      </c>
      <c r="I156" s="42">
        <f>F156-'май 2018'!F156</f>
        <v>176</v>
      </c>
      <c r="J156">
        <v>5547</v>
      </c>
      <c r="K156">
        <v>2945</v>
      </c>
      <c r="L156">
        <f t="shared" si="39"/>
        <v>0</v>
      </c>
      <c r="M156">
        <f t="shared" si="40"/>
        <v>0</v>
      </c>
      <c r="N156">
        <f t="shared" si="41"/>
        <v>0</v>
      </c>
      <c r="O156">
        <f t="shared" si="42"/>
        <v>0</v>
      </c>
      <c r="P156">
        <v>2056</v>
      </c>
      <c r="Q156" s="54">
        <f t="shared" si="50"/>
        <v>-2056</v>
      </c>
      <c r="R156" s="52">
        <f>Q156</f>
        <v>-2056</v>
      </c>
      <c r="T156" s="51">
        <v>5856</v>
      </c>
      <c r="U156" s="51">
        <v>3025</v>
      </c>
      <c r="V156">
        <f t="shared" si="43"/>
        <v>309</v>
      </c>
      <c r="W156">
        <f t="shared" si="44"/>
        <v>80</v>
      </c>
      <c r="X156">
        <f t="shared" si="45"/>
        <v>1878.72</v>
      </c>
      <c r="Y156">
        <f t="shared" si="46"/>
        <v>180</v>
      </c>
      <c r="AA156">
        <f t="shared" si="47"/>
        <v>2058.7200000000003</v>
      </c>
      <c r="AB156" s="52">
        <f t="shared" si="48"/>
        <v>2120.4816000000001</v>
      </c>
      <c r="AC156" s="62">
        <f t="shared" si="49"/>
        <v>64.481600000000071</v>
      </c>
      <c r="AD156" s="75"/>
      <c r="AE156">
        <v>1935</v>
      </c>
    </row>
    <row r="157" spans="1:31" ht="15" thickBot="1">
      <c r="A157" s="3">
        <v>1851816</v>
      </c>
      <c r="B157" s="5">
        <v>43278</v>
      </c>
      <c r="C157" s="4">
        <v>137</v>
      </c>
      <c r="D157" s="4">
        <v>5340</v>
      </c>
      <c r="E157" s="4">
        <v>2472</v>
      </c>
      <c r="F157" s="4">
        <v>2864</v>
      </c>
      <c r="G157" s="4" t="s">
        <v>9</v>
      </c>
      <c r="H157" s="40">
        <f>E157-'май 2018'!E157</f>
        <v>0</v>
      </c>
      <c r="I157" s="42">
        <f>F157-'май 2018'!F157</f>
        <v>0</v>
      </c>
      <c r="J157">
        <v>2472</v>
      </c>
      <c r="K157">
        <v>2864</v>
      </c>
      <c r="L157">
        <f t="shared" si="39"/>
        <v>0</v>
      </c>
      <c r="M157">
        <f t="shared" si="40"/>
        <v>0</v>
      </c>
      <c r="N157">
        <f t="shared" si="41"/>
        <v>0</v>
      </c>
      <c r="O157">
        <f t="shared" si="42"/>
        <v>0</v>
      </c>
      <c r="Q157" s="52">
        <f t="shared" si="50"/>
        <v>0</v>
      </c>
      <c r="R157" s="52">
        <f t="shared" si="38"/>
        <v>0</v>
      </c>
      <c r="T157" s="51">
        <v>2472</v>
      </c>
      <c r="U157" s="51">
        <v>2864</v>
      </c>
      <c r="V157">
        <f t="shared" si="43"/>
        <v>0</v>
      </c>
      <c r="W157">
        <f t="shared" si="44"/>
        <v>0</v>
      </c>
      <c r="X157">
        <f t="shared" si="45"/>
        <v>0</v>
      </c>
      <c r="Y157">
        <f t="shared" si="46"/>
        <v>0</v>
      </c>
      <c r="AA157">
        <f t="shared" si="47"/>
        <v>0</v>
      </c>
      <c r="AB157" s="52">
        <f t="shared" si="48"/>
        <v>0</v>
      </c>
      <c r="AC157" s="52">
        <f t="shared" si="49"/>
        <v>0</v>
      </c>
      <c r="AD157" s="75"/>
    </row>
    <row r="158" spans="1:31" ht="15" thickBot="1">
      <c r="A158" s="3">
        <v>1896619</v>
      </c>
      <c r="B158" s="5">
        <v>43278</v>
      </c>
      <c r="C158" s="4">
        <v>138</v>
      </c>
      <c r="D158" s="4">
        <v>2139</v>
      </c>
      <c r="E158" s="4">
        <v>1322</v>
      </c>
      <c r="F158" s="4">
        <v>790</v>
      </c>
      <c r="G158" s="4" t="s">
        <v>9</v>
      </c>
      <c r="H158" s="40">
        <f>E158-'май 2018'!E158</f>
        <v>57</v>
      </c>
      <c r="I158" s="42">
        <f>F158-'май 2018'!F158</f>
        <v>49</v>
      </c>
      <c r="J158">
        <v>1322</v>
      </c>
      <c r="K158">
        <v>790</v>
      </c>
      <c r="L158">
        <f t="shared" si="39"/>
        <v>0</v>
      </c>
      <c r="M158">
        <f t="shared" si="40"/>
        <v>0</v>
      </c>
      <c r="N158">
        <f t="shared" si="41"/>
        <v>0</v>
      </c>
      <c r="O158">
        <f t="shared" si="42"/>
        <v>0</v>
      </c>
      <c r="Q158" s="52">
        <f t="shared" si="50"/>
        <v>0</v>
      </c>
      <c r="R158" s="52">
        <f t="shared" si="38"/>
        <v>0</v>
      </c>
      <c r="T158" s="51">
        <v>1346</v>
      </c>
      <c r="U158" s="51">
        <v>798</v>
      </c>
      <c r="V158">
        <f t="shared" si="43"/>
        <v>24</v>
      </c>
      <c r="W158">
        <f t="shared" si="44"/>
        <v>8</v>
      </c>
      <c r="X158">
        <f t="shared" si="45"/>
        <v>145.92000000000002</v>
      </c>
      <c r="Y158">
        <f t="shared" si="46"/>
        <v>18</v>
      </c>
      <c r="AA158">
        <f t="shared" si="47"/>
        <v>163.92000000000002</v>
      </c>
      <c r="AB158" s="52">
        <f t="shared" si="48"/>
        <v>168.83760000000001</v>
      </c>
      <c r="AC158" s="52">
        <f t="shared" si="49"/>
        <v>168.83760000000001</v>
      </c>
      <c r="AD158" s="76">
        <f>AC158</f>
        <v>168.83760000000001</v>
      </c>
    </row>
    <row r="159" spans="1:31" ht="15" thickBot="1">
      <c r="A159" s="3">
        <v>1897179</v>
      </c>
      <c r="B159" s="5">
        <v>43278</v>
      </c>
      <c r="C159" s="4">
        <v>139</v>
      </c>
      <c r="D159" s="4">
        <v>3175</v>
      </c>
      <c r="E159" s="4">
        <v>1958</v>
      </c>
      <c r="F159" s="4">
        <v>888</v>
      </c>
      <c r="G159" s="4" t="s">
        <v>9</v>
      </c>
      <c r="H159" s="40">
        <f>E159-'май 2018'!E159</f>
        <v>184</v>
      </c>
      <c r="I159" s="42">
        <f>F159-'май 2018'!F159</f>
        <v>150</v>
      </c>
      <c r="J159">
        <v>1958</v>
      </c>
      <c r="K159">
        <v>888</v>
      </c>
      <c r="L159">
        <f t="shared" si="39"/>
        <v>0</v>
      </c>
      <c r="M159">
        <f t="shared" si="40"/>
        <v>0</v>
      </c>
      <c r="N159">
        <f t="shared" si="41"/>
        <v>0</v>
      </c>
      <c r="O159">
        <f t="shared" si="42"/>
        <v>0</v>
      </c>
      <c r="Q159" s="52">
        <f t="shared" si="50"/>
        <v>0</v>
      </c>
      <c r="R159" s="52">
        <f t="shared" si="38"/>
        <v>0</v>
      </c>
      <c r="T159" s="51">
        <v>2080</v>
      </c>
      <c r="U159" s="51">
        <v>1019</v>
      </c>
      <c r="V159">
        <f t="shared" si="43"/>
        <v>122</v>
      </c>
      <c r="W159">
        <f t="shared" si="44"/>
        <v>131</v>
      </c>
      <c r="X159">
        <f t="shared" si="45"/>
        <v>741.76</v>
      </c>
      <c r="Y159">
        <f t="shared" si="46"/>
        <v>294.75</v>
      </c>
      <c r="AA159">
        <f t="shared" si="47"/>
        <v>1036.51</v>
      </c>
      <c r="AB159" s="52">
        <f t="shared" si="48"/>
        <v>1067.6052999999999</v>
      </c>
      <c r="AC159" s="62">
        <f t="shared" si="49"/>
        <v>1067.6052999999999</v>
      </c>
      <c r="AD159" s="75"/>
    </row>
    <row r="160" spans="1:31" ht="15" thickBot="1">
      <c r="A160" s="3">
        <v>1739235</v>
      </c>
      <c r="B160" s="5">
        <v>43278</v>
      </c>
      <c r="C160" s="4">
        <v>140</v>
      </c>
      <c r="D160" s="4">
        <v>30735</v>
      </c>
      <c r="E160" s="4">
        <v>13382</v>
      </c>
      <c r="F160" s="4">
        <v>16651</v>
      </c>
      <c r="G160" s="4" t="s">
        <v>9</v>
      </c>
      <c r="H160" s="40">
        <f>E160-'май 2018'!E160</f>
        <v>94</v>
      </c>
      <c r="I160" s="42">
        <f>F160-'май 2018'!F160</f>
        <v>143</v>
      </c>
      <c r="J160">
        <v>13126</v>
      </c>
      <c r="K160">
        <v>16397</v>
      </c>
      <c r="L160">
        <f t="shared" si="39"/>
        <v>256</v>
      </c>
      <c r="M160">
        <f t="shared" si="40"/>
        <v>254</v>
      </c>
      <c r="N160">
        <f t="shared" si="41"/>
        <v>1484.8</v>
      </c>
      <c r="O160">
        <f t="shared" si="42"/>
        <v>530.86</v>
      </c>
      <c r="Q160" s="52">
        <f t="shared" si="50"/>
        <v>2015.6599999999999</v>
      </c>
      <c r="R160" s="52">
        <f t="shared" si="38"/>
        <v>2076.1297999999997</v>
      </c>
      <c r="T160" s="51">
        <v>13474</v>
      </c>
      <c r="U160" s="51">
        <v>16785</v>
      </c>
      <c r="V160">
        <f t="shared" si="43"/>
        <v>92</v>
      </c>
      <c r="W160">
        <f t="shared" si="44"/>
        <v>134</v>
      </c>
      <c r="X160">
        <f t="shared" si="45"/>
        <v>559.36</v>
      </c>
      <c r="Y160">
        <f t="shared" si="46"/>
        <v>301.5</v>
      </c>
      <c r="AA160">
        <f t="shared" si="47"/>
        <v>860.86</v>
      </c>
      <c r="AB160" s="52">
        <f t="shared" si="48"/>
        <v>886.68579999999997</v>
      </c>
      <c r="AC160" s="62">
        <f t="shared" si="49"/>
        <v>2962.8155999999999</v>
      </c>
      <c r="AD160" s="75"/>
    </row>
    <row r="161" spans="1:30" ht="15" thickBot="1">
      <c r="A161" s="3">
        <v>1899119</v>
      </c>
      <c r="B161" s="5">
        <v>43278</v>
      </c>
      <c r="C161" s="4" t="s">
        <v>26</v>
      </c>
      <c r="D161" s="4">
        <v>10990</v>
      </c>
      <c r="E161" s="4">
        <v>7170</v>
      </c>
      <c r="F161" s="4">
        <v>3592</v>
      </c>
      <c r="G161" s="4" t="s">
        <v>9</v>
      </c>
      <c r="H161" s="40">
        <f>E161-'май 2018'!E161</f>
        <v>214</v>
      </c>
      <c r="I161" s="42">
        <f>F161-'май 2018'!F161</f>
        <v>131</v>
      </c>
      <c r="J161">
        <v>7170</v>
      </c>
      <c r="K161">
        <v>3592</v>
      </c>
      <c r="L161">
        <f t="shared" si="39"/>
        <v>0</v>
      </c>
      <c r="M161">
        <f t="shared" si="40"/>
        <v>0</v>
      </c>
      <c r="N161">
        <f t="shared" si="41"/>
        <v>0</v>
      </c>
      <c r="O161">
        <f t="shared" si="42"/>
        <v>0</v>
      </c>
      <c r="Q161" s="52">
        <f t="shared" si="50"/>
        <v>0</v>
      </c>
      <c r="R161" s="52">
        <f t="shared" si="38"/>
        <v>0</v>
      </c>
      <c r="T161" s="51">
        <v>7372</v>
      </c>
      <c r="U161" s="51">
        <v>3705</v>
      </c>
      <c r="V161">
        <f t="shared" si="43"/>
        <v>202</v>
      </c>
      <c r="W161">
        <f t="shared" si="44"/>
        <v>113</v>
      </c>
      <c r="X161">
        <f t="shared" si="45"/>
        <v>1228.1600000000001</v>
      </c>
      <c r="Y161">
        <f t="shared" si="46"/>
        <v>254.25</v>
      </c>
      <c r="AA161">
        <f t="shared" si="47"/>
        <v>1482.41</v>
      </c>
      <c r="AB161" s="52">
        <f t="shared" si="48"/>
        <v>1526.8823</v>
      </c>
      <c r="AC161" s="62">
        <f t="shared" si="49"/>
        <v>1526.8823</v>
      </c>
      <c r="AD161" s="75"/>
    </row>
    <row r="162" spans="1:30" ht="15" thickBot="1">
      <c r="A162" s="3">
        <v>1896362</v>
      </c>
      <c r="B162" s="5">
        <v>43278</v>
      </c>
      <c r="C162" s="4">
        <v>141</v>
      </c>
      <c r="D162" s="4">
        <v>7973</v>
      </c>
      <c r="E162" s="4">
        <v>5190</v>
      </c>
      <c r="F162" s="4">
        <v>2713</v>
      </c>
      <c r="G162" s="4" t="s">
        <v>9</v>
      </c>
      <c r="H162" s="40">
        <f>E162-'май 2018'!E162</f>
        <v>0</v>
      </c>
      <c r="I162" s="42">
        <f>F162-'май 2018'!F162</f>
        <v>0</v>
      </c>
      <c r="J162" s="55">
        <v>5188</v>
      </c>
      <c r="K162" s="55">
        <v>2713</v>
      </c>
      <c r="L162">
        <f t="shared" si="39"/>
        <v>2</v>
      </c>
      <c r="M162">
        <f t="shared" si="40"/>
        <v>0</v>
      </c>
      <c r="N162">
        <f t="shared" si="41"/>
        <v>11.6</v>
      </c>
      <c r="O162">
        <f t="shared" si="42"/>
        <v>0</v>
      </c>
      <c r="Q162" s="52">
        <f t="shared" si="50"/>
        <v>11.6</v>
      </c>
      <c r="R162" s="52">
        <f t="shared" si="38"/>
        <v>11.948</v>
      </c>
      <c r="T162" s="51">
        <v>5190</v>
      </c>
      <c r="U162" s="51">
        <v>2714</v>
      </c>
      <c r="V162">
        <f t="shared" si="43"/>
        <v>0</v>
      </c>
      <c r="W162">
        <f t="shared" si="44"/>
        <v>1</v>
      </c>
      <c r="X162">
        <f t="shared" si="45"/>
        <v>0</v>
      </c>
      <c r="Y162">
        <f t="shared" si="46"/>
        <v>2.25</v>
      </c>
      <c r="AA162">
        <f t="shared" si="47"/>
        <v>2.25</v>
      </c>
      <c r="AB162" s="52">
        <f t="shared" si="48"/>
        <v>2.3174999999999999</v>
      </c>
      <c r="AC162" s="62">
        <f t="shared" si="49"/>
        <v>14.265499999999999</v>
      </c>
      <c r="AD162" s="75"/>
    </row>
    <row r="163" spans="1:30" ht="15" thickBot="1">
      <c r="A163" s="3">
        <v>1893444</v>
      </c>
      <c r="B163" s="5">
        <v>43278</v>
      </c>
      <c r="C163" s="4">
        <v>142</v>
      </c>
      <c r="D163" s="4">
        <v>13267</v>
      </c>
      <c r="E163" s="4">
        <v>8262</v>
      </c>
      <c r="F163" s="4">
        <v>3982</v>
      </c>
      <c r="G163" s="4" t="s">
        <v>9</v>
      </c>
      <c r="H163" s="40">
        <f>E163-'май 2018'!E163</f>
        <v>380</v>
      </c>
      <c r="I163" s="42">
        <f>F163-'май 2018'!F163</f>
        <v>210</v>
      </c>
      <c r="J163">
        <v>7610</v>
      </c>
      <c r="K163">
        <v>3610</v>
      </c>
      <c r="L163">
        <f t="shared" si="39"/>
        <v>652</v>
      </c>
      <c r="M163">
        <f t="shared" si="40"/>
        <v>372</v>
      </c>
      <c r="N163">
        <f t="shared" si="41"/>
        <v>3781.6</v>
      </c>
      <c r="O163">
        <f t="shared" si="42"/>
        <v>777.4799999999999</v>
      </c>
      <c r="Q163" s="52">
        <f t="shared" si="50"/>
        <v>4559.08</v>
      </c>
      <c r="R163" s="52">
        <f t="shared" si="38"/>
        <v>4695.8523999999998</v>
      </c>
      <c r="T163" s="51">
        <v>8472</v>
      </c>
      <c r="U163" s="51">
        <v>4032</v>
      </c>
      <c r="V163">
        <f t="shared" si="43"/>
        <v>210</v>
      </c>
      <c r="W163">
        <f t="shared" si="44"/>
        <v>50</v>
      </c>
      <c r="X163">
        <f t="shared" si="45"/>
        <v>1276.8</v>
      </c>
      <c r="Y163">
        <f t="shared" si="46"/>
        <v>112.5</v>
      </c>
      <c r="AA163">
        <f t="shared" si="47"/>
        <v>1389.3</v>
      </c>
      <c r="AB163" s="52">
        <f t="shared" si="48"/>
        <v>1430.979</v>
      </c>
      <c r="AC163" s="62">
        <f t="shared" si="49"/>
        <v>6126.8314</v>
      </c>
      <c r="AD163" s="75"/>
    </row>
    <row r="164" spans="1:30" ht="15" thickBot="1">
      <c r="A164" s="3">
        <v>1900250</v>
      </c>
      <c r="B164" s="5">
        <v>43278</v>
      </c>
      <c r="C164" s="4">
        <v>143</v>
      </c>
      <c r="D164" s="4">
        <v>4109</v>
      </c>
      <c r="E164" s="4">
        <v>2058</v>
      </c>
      <c r="F164" s="4">
        <v>1324</v>
      </c>
      <c r="G164" s="4" t="s">
        <v>9</v>
      </c>
      <c r="H164" s="40">
        <f>E164-'май 2018'!E164</f>
        <v>149</v>
      </c>
      <c r="I164" s="42">
        <f>F164-'май 2018'!F164</f>
        <v>73</v>
      </c>
      <c r="J164">
        <v>1892</v>
      </c>
      <c r="K164">
        <v>1241</v>
      </c>
      <c r="L164">
        <f t="shared" si="39"/>
        <v>166</v>
      </c>
      <c r="M164">
        <f t="shared" si="40"/>
        <v>83</v>
      </c>
      <c r="N164">
        <f t="shared" si="41"/>
        <v>962.8</v>
      </c>
      <c r="O164">
        <f t="shared" si="42"/>
        <v>173.47</v>
      </c>
      <c r="Q164" s="52">
        <f t="shared" si="50"/>
        <v>1136.27</v>
      </c>
      <c r="R164" s="52">
        <f t="shared" si="38"/>
        <v>1170.3580999999999</v>
      </c>
      <c r="T164" s="51">
        <v>2213</v>
      </c>
      <c r="U164" s="51">
        <v>1391</v>
      </c>
      <c r="V164">
        <f t="shared" si="43"/>
        <v>155</v>
      </c>
      <c r="W164">
        <f t="shared" si="44"/>
        <v>67</v>
      </c>
      <c r="X164">
        <f t="shared" si="45"/>
        <v>942.4</v>
      </c>
      <c r="Y164">
        <f t="shared" si="46"/>
        <v>150.75</v>
      </c>
      <c r="AA164">
        <f t="shared" si="47"/>
        <v>1093.1500000000001</v>
      </c>
      <c r="AB164" s="52">
        <f t="shared" si="48"/>
        <v>1125.9445000000001</v>
      </c>
      <c r="AC164" s="62">
        <f t="shared" si="49"/>
        <v>2296.3026</v>
      </c>
      <c r="AD164" s="75"/>
    </row>
    <row r="165" spans="1:30" ht="15" thickBot="1">
      <c r="A165" s="3">
        <v>1770770</v>
      </c>
      <c r="B165" s="5">
        <v>43278</v>
      </c>
      <c r="C165" s="4">
        <v>144</v>
      </c>
      <c r="D165" s="4">
        <v>1051</v>
      </c>
      <c r="E165" s="4">
        <v>686</v>
      </c>
      <c r="F165" s="4">
        <v>363</v>
      </c>
      <c r="G165" s="4" t="s">
        <v>9</v>
      </c>
      <c r="H165" s="40">
        <f>E165-'май 2018'!E165</f>
        <v>5</v>
      </c>
      <c r="I165" s="42">
        <f>F165-'май 2018'!F165</f>
        <v>6</v>
      </c>
      <c r="J165">
        <v>681</v>
      </c>
      <c r="K165">
        <v>357</v>
      </c>
      <c r="L165">
        <f t="shared" si="39"/>
        <v>5</v>
      </c>
      <c r="M165">
        <f t="shared" si="40"/>
        <v>6</v>
      </c>
      <c r="N165">
        <f t="shared" si="41"/>
        <v>29</v>
      </c>
      <c r="O165">
        <f t="shared" si="42"/>
        <v>12.54</v>
      </c>
      <c r="Q165" s="52">
        <f t="shared" si="50"/>
        <v>41.54</v>
      </c>
      <c r="R165" s="52">
        <f t="shared" si="38"/>
        <v>42.786200000000001</v>
      </c>
      <c r="T165" s="51">
        <v>687</v>
      </c>
      <c r="U165" s="51">
        <v>363</v>
      </c>
      <c r="V165">
        <f t="shared" si="43"/>
        <v>1</v>
      </c>
      <c r="W165">
        <f t="shared" si="44"/>
        <v>0</v>
      </c>
      <c r="X165">
        <f t="shared" si="45"/>
        <v>6.08</v>
      </c>
      <c r="Y165">
        <f t="shared" si="46"/>
        <v>0</v>
      </c>
      <c r="AA165">
        <f t="shared" si="47"/>
        <v>6.08</v>
      </c>
      <c r="AB165" s="52">
        <f t="shared" si="48"/>
        <v>6.2624000000000004</v>
      </c>
      <c r="AC165" s="62">
        <f t="shared" si="49"/>
        <v>49.0486</v>
      </c>
      <c r="AD165" s="75"/>
    </row>
    <row r="166" spans="1:30" ht="15" thickBot="1">
      <c r="A166" s="3">
        <v>1740112</v>
      </c>
      <c r="B166" s="5">
        <v>43278</v>
      </c>
      <c r="C166" s="4">
        <v>145</v>
      </c>
      <c r="D166" s="4">
        <v>3916</v>
      </c>
      <c r="E166" s="4">
        <v>2705</v>
      </c>
      <c r="F166" s="4">
        <v>833</v>
      </c>
      <c r="G166" s="4" t="s">
        <v>9</v>
      </c>
      <c r="H166" s="40">
        <f>E166-'май 2018'!E166</f>
        <v>78</v>
      </c>
      <c r="I166" s="42">
        <f>F166-'май 2018'!F166</f>
        <v>29</v>
      </c>
      <c r="J166">
        <v>2627</v>
      </c>
      <c r="K166">
        <v>804</v>
      </c>
      <c r="L166">
        <f t="shared" si="39"/>
        <v>78</v>
      </c>
      <c r="M166">
        <f t="shared" si="40"/>
        <v>29</v>
      </c>
      <c r="N166">
        <f t="shared" si="41"/>
        <v>452.4</v>
      </c>
      <c r="O166">
        <f t="shared" si="42"/>
        <v>60.61</v>
      </c>
      <c r="Q166" s="52">
        <f t="shared" si="50"/>
        <v>513.01</v>
      </c>
      <c r="R166" s="52">
        <f t="shared" si="38"/>
        <v>528.40030000000002</v>
      </c>
      <c r="T166" s="51">
        <v>2760</v>
      </c>
      <c r="U166" s="51">
        <v>850</v>
      </c>
      <c r="V166">
        <f t="shared" si="43"/>
        <v>55</v>
      </c>
      <c r="W166">
        <f t="shared" si="44"/>
        <v>17</v>
      </c>
      <c r="X166">
        <f t="shared" si="45"/>
        <v>334.4</v>
      </c>
      <c r="Y166">
        <f t="shared" si="46"/>
        <v>38.25</v>
      </c>
      <c r="AA166">
        <f t="shared" si="47"/>
        <v>372.65</v>
      </c>
      <c r="AB166" s="52">
        <f t="shared" si="48"/>
        <v>383.8295</v>
      </c>
      <c r="AC166" s="62">
        <f t="shared" si="49"/>
        <v>912.22980000000007</v>
      </c>
      <c r="AD166" s="75"/>
    </row>
    <row r="167" spans="1:30" ht="15" thickBot="1">
      <c r="A167" s="3">
        <v>1899173</v>
      </c>
      <c r="B167" s="5">
        <v>43278</v>
      </c>
      <c r="C167" s="4">
        <v>146</v>
      </c>
      <c r="D167" s="4">
        <v>8141</v>
      </c>
      <c r="E167" s="4">
        <v>4863</v>
      </c>
      <c r="F167" s="4">
        <v>2066</v>
      </c>
      <c r="G167" s="4" t="s">
        <v>9</v>
      </c>
      <c r="H167" s="40">
        <f>E167-'май 2018'!E167</f>
        <v>75</v>
      </c>
      <c r="I167" s="42">
        <f>F167-'май 2018'!F167</f>
        <v>47</v>
      </c>
      <c r="J167">
        <v>4788</v>
      </c>
      <c r="K167">
        <v>2019</v>
      </c>
      <c r="L167">
        <f t="shared" si="39"/>
        <v>75</v>
      </c>
      <c r="M167">
        <f t="shared" si="40"/>
        <v>47</v>
      </c>
      <c r="N167">
        <f t="shared" si="41"/>
        <v>435</v>
      </c>
      <c r="O167">
        <f t="shared" si="42"/>
        <v>98.22999999999999</v>
      </c>
      <c r="Q167" s="52">
        <f t="shared" si="50"/>
        <v>533.23</v>
      </c>
      <c r="R167" s="52">
        <f t="shared" si="38"/>
        <v>549.2269</v>
      </c>
      <c r="T167" s="51">
        <v>4879</v>
      </c>
      <c r="U167" s="51">
        <v>2076</v>
      </c>
      <c r="V167">
        <f t="shared" si="43"/>
        <v>16</v>
      </c>
      <c r="W167">
        <f t="shared" si="44"/>
        <v>10</v>
      </c>
      <c r="X167">
        <f t="shared" si="45"/>
        <v>97.28</v>
      </c>
      <c r="Y167">
        <f t="shared" si="46"/>
        <v>22.5</v>
      </c>
      <c r="AA167">
        <f t="shared" si="47"/>
        <v>119.78</v>
      </c>
      <c r="AB167" s="52">
        <f t="shared" si="48"/>
        <v>123.3734</v>
      </c>
      <c r="AC167" s="69">
        <f t="shared" si="49"/>
        <v>672.60030000000006</v>
      </c>
      <c r="AD167" s="76">
        <f>AC167</f>
        <v>672.60030000000006</v>
      </c>
    </row>
    <row r="168" spans="1:30" ht="15" thickBot="1">
      <c r="A168" s="3">
        <v>1898859</v>
      </c>
      <c r="B168" s="5">
        <v>43278</v>
      </c>
      <c r="C168" s="4" t="s">
        <v>27</v>
      </c>
      <c r="D168" s="4">
        <v>11931</v>
      </c>
      <c r="E168" s="4">
        <v>8038</v>
      </c>
      <c r="F168" s="4">
        <v>3559</v>
      </c>
      <c r="G168" s="4" t="s">
        <v>9</v>
      </c>
      <c r="H168" s="40">
        <f>E168-'май 2018'!E168</f>
        <v>226</v>
      </c>
      <c r="I168" s="42">
        <f>F168-'май 2018'!F168</f>
        <v>83</v>
      </c>
      <c r="J168">
        <v>6964</v>
      </c>
      <c r="K168">
        <v>2657</v>
      </c>
      <c r="L168">
        <f t="shared" si="39"/>
        <v>1074</v>
      </c>
      <c r="M168">
        <f t="shared" si="40"/>
        <v>902</v>
      </c>
      <c r="N168">
        <f t="shared" si="41"/>
        <v>6229.2</v>
      </c>
      <c r="O168">
        <f t="shared" si="42"/>
        <v>1885.1799999999998</v>
      </c>
      <c r="Q168" s="52">
        <f t="shared" si="50"/>
        <v>8114.3799999999992</v>
      </c>
      <c r="R168" s="52">
        <f t="shared" si="38"/>
        <v>8357.8113999999987</v>
      </c>
      <c r="T168" s="51">
        <v>8310</v>
      </c>
      <c r="U168" s="51">
        <v>3651</v>
      </c>
      <c r="V168">
        <f t="shared" si="43"/>
        <v>272</v>
      </c>
      <c r="W168">
        <f t="shared" si="44"/>
        <v>92</v>
      </c>
      <c r="X168">
        <f t="shared" si="45"/>
        <v>1653.76</v>
      </c>
      <c r="Y168">
        <f t="shared" si="46"/>
        <v>207</v>
      </c>
      <c r="AA168">
        <f t="shared" si="47"/>
        <v>1860.76</v>
      </c>
      <c r="AB168" s="52">
        <f t="shared" si="48"/>
        <v>1916.5827999999999</v>
      </c>
      <c r="AC168" s="62">
        <f t="shared" si="49"/>
        <v>10274.394199999999</v>
      </c>
      <c r="AD168" s="75"/>
    </row>
    <row r="169" spans="1:30" ht="27" thickBot="1">
      <c r="A169" s="3">
        <v>1852606</v>
      </c>
      <c r="B169" s="5">
        <v>43278</v>
      </c>
      <c r="C169" s="56" t="s">
        <v>28</v>
      </c>
      <c r="D169" s="56">
        <v>20375</v>
      </c>
      <c r="E169" s="56">
        <v>13411</v>
      </c>
      <c r="F169" s="56">
        <v>6954</v>
      </c>
      <c r="G169" s="56" t="s">
        <v>9</v>
      </c>
      <c r="H169" s="65">
        <f>E169-'май 2018'!E169</f>
        <v>293</v>
      </c>
      <c r="I169" s="66">
        <f>F169-'май 2018'!F169</f>
        <v>179</v>
      </c>
      <c r="J169" s="55">
        <v>12864</v>
      </c>
      <c r="K169" s="55">
        <v>6662</v>
      </c>
      <c r="L169" s="55">
        <f t="shared" si="39"/>
        <v>547</v>
      </c>
      <c r="M169" s="55">
        <f t="shared" si="40"/>
        <v>292</v>
      </c>
      <c r="N169" s="55">
        <f t="shared" si="41"/>
        <v>3172.6</v>
      </c>
      <c r="O169" s="55">
        <f t="shared" si="42"/>
        <v>610.28</v>
      </c>
      <c r="P169" s="55"/>
      <c r="Q169" s="77">
        <f t="shared" si="50"/>
        <v>3782.88</v>
      </c>
      <c r="R169" s="77">
        <f t="shared" si="38"/>
        <v>3896.3663999999999</v>
      </c>
      <c r="S169" s="55"/>
      <c r="T169" s="80">
        <v>13604</v>
      </c>
      <c r="U169" s="80">
        <v>7060</v>
      </c>
      <c r="V169" s="55">
        <f t="shared" si="43"/>
        <v>193</v>
      </c>
      <c r="W169" s="55">
        <f t="shared" si="44"/>
        <v>106</v>
      </c>
      <c r="X169" s="55">
        <f t="shared" si="45"/>
        <v>1173.44</v>
      </c>
      <c r="Y169" s="55">
        <f t="shared" si="46"/>
        <v>238.5</v>
      </c>
      <c r="Z169" s="55"/>
      <c r="AA169" s="55">
        <f t="shared" si="47"/>
        <v>1411.94</v>
      </c>
      <c r="AB169" s="77">
        <f t="shared" si="48"/>
        <v>1454.2982</v>
      </c>
      <c r="AC169" s="62">
        <f t="shared" si="49"/>
        <v>5350.6646000000001</v>
      </c>
      <c r="AD169" s="75"/>
    </row>
    <row r="170" spans="1:30" ht="15" thickBot="1">
      <c r="A170" s="3">
        <v>1844503</v>
      </c>
      <c r="B170" s="5">
        <v>43278</v>
      </c>
      <c r="C170" s="4">
        <v>148</v>
      </c>
      <c r="D170" s="4">
        <v>8264</v>
      </c>
      <c r="E170" s="4">
        <v>6453</v>
      </c>
      <c r="F170" s="4">
        <v>1795</v>
      </c>
      <c r="G170" s="4" t="s">
        <v>9</v>
      </c>
      <c r="H170" s="40">
        <f>E170-'май 2018'!E170</f>
        <v>220</v>
      </c>
      <c r="I170" s="42">
        <f>F170-'май 2018'!F170</f>
        <v>67</v>
      </c>
      <c r="J170">
        <v>6453</v>
      </c>
      <c r="K170">
        <v>1795</v>
      </c>
      <c r="L170">
        <f t="shared" si="39"/>
        <v>0</v>
      </c>
      <c r="M170">
        <f t="shared" si="40"/>
        <v>0</v>
      </c>
      <c r="N170">
        <f t="shared" si="41"/>
        <v>0</v>
      </c>
      <c r="O170">
        <f t="shared" si="42"/>
        <v>0</v>
      </c>
      <c r="Q170" s="52">
        <f t="shared" si="50"/>
        <v>0</v>
      </c>
      <c r="R170" s="52">
        <f t="shared" si="38"/>
        <v>0</v>
      </c>
      <c r="T170" s="51">
        <v>6714</v>
      </c>
      <c r="U170" s="51">
        <v>1894</v>
      </c>
      <c r="V170">
        <f t="shared" si="43"/>
        <v>261</v>
      </c>
      <c r="W170">
        <f t="shared" si="44"/>
        <v>99</v>
      </c>
      <c r="X170">
        <f t="shared" si="45"/>
        <v>1586.88</v>
      </c>
      <c r="Y170">
        <f t="shared" si="46"/>
        <v>222.75</v>
      </c>
      <c r="AA170">
        <f t="shared" si="47"/>
        <v>1809.63</v>
      </c>
      <c r="AB170" s="52">
        <f t="shared" si="48"/>
        <v>1863.9189000000001</v>
      </c>
      <c r="AC170" s="52">
        <f t="shared" si="49"/>
        <v>1863.9189000000001</v>
      </c>
      <c r="AD170" s="76">
        <f>AC170</f>
        <v>1863.9189000000001</v>
      </c>
    </row>
    <row r="171" spans="1:30" ht="15" thickBot="1">
      <c r="A171" s="3">
        <v>1894449</v>
      </c>
      <c r="B171" s="5">
        <v>43278</v>
      </c>
      <c r="C171" s="4">
        <v>149</v>
      </c>
      <c r="D171" s="4">
        <v>1017</v>
      </c>
      <c r="E171" s="4">
        <v>722</v>
      </c>
      <c r="F171" s="4">
        <v>232</v>
      </c>
      <c r="G171" s="4" t="s">
        <v>9</v>
      </c>
      <c r="H171" s="40">
        <f>E171-'май 2018'!E171</f>
        <v>3</v>
      </c>
      <c r="I171" s="42">
        <f>F171-'май 2018'!F171</f>
        <v>1</v>
      </c>
      <c r="J171">
        <v>708</v>
      </c>
      <c r="K171">
        <v>230</v>
      </c>
      <c r="L171">
        <f t="shared" si="39"/>
        <v>14</v>
      </c>
      <c r="M171">
        <f t="shared" si="40"/>
        <v>2</v>
      </c>
      <c r="N171">
        <f t="shared" si="41"/>
        <v>81.2</v>
      </c>
      <c r="O171">
        <f t="shared" si="42"/>
        <v>4.18</v>
      </c>
      <c r="Q171" s="52">
        <f t="shared" si="50"/>
        <v>85.38</v>
      </c>
      <c r="R171" s="52">
        <f t="shared" si="38"/>
        <v>87.941400000000002</v>
      </c>
      <c r="T171" s="51">
        <v>724</v>
      </c>
      <c r="U171" s="51">
        <v>232</v>
      </c>
      <c r="V171">
        <f t="shared" si="43"/>
        <v>2</v>
      </c>
      <c r="W171">
        <f t="shared" si="44"/>
        <v>0</v>
      </c>
      <c r="X171">
        <f t="shared" si="45"/>
        <v>12.16</v>
      </c>
      <c r="Y171">
        <f t="shared" si="46"/>
        <v>0</v>
      </c>
      <c r="AA171">
        <f t="shared" si="47"/>
        <v>12.16</v>
      </c>
      <c r="AB171" s="52">
        <f t="shared" si="48"/>
        <v>12.524800000000001</v>
      </c>
      <c r="AC171" s="52">
        <f t="shared" si="49"/>
        <v>100.4662</v>
      </c>
      <c r="AD171" s="76">
        <f t="shared" ref="AD171:AD172" si="51">AC171</f>
        <v>100.4662</v>
      </c>
    </row>
    <row r="172" spans="1:30" ht="15" thickBot="1">
      <c r="A172" s="3">
        <v>1897134</v>
      </c>
      <c r="B172" s="5">
        <v>43278</v>
      </c>
      <c r="C172" s="4">
        <v>150</v>
      </c>
      <c r="D172" s="4">
        <v>4164</v>
      </c>
      <c r="E172" s="4">
        <v>3115</v>
      </c>
      <c r="F172" s="4">
        <v>960</v>
      </c>
      <c r="G172" s="4" t="s">
        <v>9</v>
      </c>
      <c r="H172" s="40">
        <f>E172-'май 2018'!E172</f>
        <v>1</v>
      </c>
      <c r="I172" s="42">
        <f>F172-'май 2018'!F172</f>
        <v>0</v>
      </c>
      <c r="J172">
        <v>3058</v>
      </c>
      <c r="K172">
        <v>953</v>
      </c>
      <c r="L172">
        <f t="shared" si="39"/>
        <v>57</v>
      </c>
      <c r="M172">
        <f t="shared" si="40"/>
        <v>7</v>
      </c>
      <c r="N172">
        <f t="shared" si="41"/>
        <v>330.59999999999997</v>
      </c>
      <c r="O172">
        <f t="shared" si="42"/>
        <v>14.629999999999999</v>
      </c>
      <c r="Q172" s="52">
        <f t="shared" si="50"/>
        <v>345.22999999999996</v>
      </c>
      <c r="R172" s="52">
        <f t="shared" si="38"/>
        <v>355.58689999999996</v>
      </c>
      <c r="T172" s="51">
        <v>3115</v>
      </c>
      <c r="U172" s="51">
        <v>960</v>
      </c>
      <c r="V172">
        <f t="shared" si="43"/>
        <v>0</v>
      </c>
      <c r="W172">
        <f t="shared" si="44"/>
        <v>0</v>
      </c>
      <c r="X172">
        <f t="shared" si="45"/>
        <v>0</v>
      </c>
      <c r="Y172">
        <f t="shared" si="46"/>
        <v>0</v>
      </c>
      <c r="AA172">
        <f t="shared" si="47"/>
        <v>0</v>
      </c>
      <c r="AB172" s="52">
        <f t="shared" si="48"/>
        <v>0</v>
      </c>
      <c r="AC172" s="52">
        <f t="shared" si="49"/>
        <v>355.58689999999996</v>
      </c>
      <c r="AD172" s="76">
        <f t="shared" si="51"/>
        <v>355.58689999999996</v>
      </c>
    </row>
    <row r="173" spans="1:30" ht="15" thickBot="1">
      <c r="A173" s="3">
        <v>1899097</v>
      </c>
      <c r="B173" s="5">
        <v>43278</v>
      </c>
      <c r="C173" s="4">
        <v>151</v>
      </c>
      <c r="D173" s="4">
        <v>3960</v>
      </c>
      <c r="E173" s="4">
        <v>2580</v>
      </c>
      <c r="F173" s="4">
        <v>1053</v>
      </c>
      <c r="G173" s="4" t="s">
        <v>9</v>
      </c>
      <c r="H173" s="40">
        <f>E173-'май 2018'!E173</f>
        <v>136</v>
      </c>
      <c r="I173" s="42">
        <f>F173-'май 2018'!F173</f>
        <v>66</v>
      </c>
      <c r="J173">
        <v>2580</v>
      </c>
      <c r="K173">
        <v>1053</v>
      </c>
      <c r="L173">
        <f t="shared" si="39"/>
        <v>0</v>
      </c>
      <c r="M173">
        <f t="shared" si="40"/>
        <v>0</v>
      </c>
      <c r="N173">
        <f t="shared" si="41"/>
        <v>0</v>
      </c>
      <c r="O173">
        <f t="shared" si="42"/>
        <v>0</v>
      </c>
      <c r="P173">
        <v>507</v>
      </c>
      <c r="Q173" s="52">
        <f t="shared" si="50"/>
        <v>-507</v>
      </c>
      <c r="R173" s="52">
        <f t="shared" si="38"/>
        <v>-522.21</v>
      </c>
      <c r="T173" s="51">
        <v>2651</v>
      </c>
      <c r="U173" s="51">
        <v>1095</v>
      </c>
      <c r="V173">
        <f t="shared" si="43"/>
        <v>71</v>
      </c>
      <c r="W173">
        <f t="shared" si="44"/>
        <v>42</v>
      </c>
      <c r="X173">
        <f t="shared" si="45"/>
        <v>431.68</v>
      </c>
      <c r="Y173">
        <f t="shared" si="46"/>
        <v>94.5</v>
      </c>
      <c r="AA173">
        <f t="shared" si="47"/>
        <v>526.18000000000006</v>
      </c>
      <c r="AB173" s="52">
        <f t="shared" si="48"/>
        <v>541.96540000000005</v>
      </c>
      <c r="AC173" s="62">
        <f t="shared" si="49"/>
        <v>19.755400000000009</v>
      </c>
      <c r="AD173" s="76">
        <v>-980</v>
      </c>
    </row>
    <row r="174" spans="1:30" ht="15" thickBot="1">
      <c r="A174" s="3">
        <v>1853571</v>
      </c>
      <c r="B174" s="5">
        <v>43278</v>
      </c>
      <c r="C174" s="4">
        <v>152</v>
      </c>
      <c r="D174" s="4">
        <v>21532</v>
      </c>
      <c r="E174" s="4">
        <v>14196</v>
      </c>
      <c r="F174" s="4">
        <v>5084</v>
      </c>
      <c r="G174" s="4" t="s">
        <v>9</v>
      </c>
      <c r="H174" s="40">
        <f>E174-'май 2018'!E174</f>
        <v>424</v>
      </c>
      <c r="I174" s="42">
        <f>F174-'май 2018'!F174</f>
        <v>203</v>
      </c>
      <c r="J174">
        <v>13772</v>
      </c>
      <c r="K174">
        <v>4881</v>
      </c>
      <c r="L174">
        <f t="shared" si="39"/>
        <v>424</v>
      </c>
      <c r="M174">
        <f t="shared" si="40"/>
        <v>203</v>
      </c>
      <c r="N174">
        <f t="shared" si="41"/>
        <v>2459.1999999999998</v>
      </c>
      <c r="O174">
        <f t="shared" si="42"/>
        <v>424.27</v>
      </c>
      <c r="Q174" s="52">
        <f t="shared" si="50"/>
        <v>2883.47</v>
      </c>
      <c r="R174" s="52">
        <f t="shared" si="38"/>
        <v>2969.9740999999999</v>
      </c>
      <c r="T174" s="51">
        <v>14461</v>
      </c>
      <c r="U174" s="51">
        <v>5205</v>
      </c>
      <c r="V174">
        <f t="shared" si="43"/>
        <v>265</v>
      </c>
      <c r="W174">
        <f t="shared" si="44"/>
        <v>121</v>
      </c>
      <c r="X174">
        <f t="shared" si="45"/>
        <v>1611.2</v>
      </c>
      <c r="Y174">
        <f t="shared" si="46"/>
        <v>272.25</v>
      </c>
      <c r="AA174">
        <f t="shared" si="47"/>
        <v>1883.45</v>
      </c>
      <c r="AB174" s="52">
        <f t="shared" si="48"/>
        <v>1939.9535000000001</v>
      </c>
      <c r="AC174" s="62">
        <f t="shared" si="49"/>
        <v>4909.9276</v>
      </c>
      <c r="AD174" s="75"/>
    </row>
    <row r="175" spans="1:30" ht="15" thickBot="1">
      <c r="A175" s="3">
        <v>1741005</v>
      </c>
      <c r="B175" s="5">
        <v>43278</v>
      </c>
      <c r="C175" s="4">
        <v>153</v>
      </c>
      <c r="D175" s="4">
        <v>50407</v>
      </c>
      <c r="E175" s="4">
        <v>27180</v>
      </c>
      <c r="F175" s="4">
        <v>16342</v>
      </c>
      <c r="G175" s="4" t="s">
        <v>9</v>
      </c>
      <c r="H175" s="40">
        <f>E175-'май 2018'!E175</f>
        <v>123</v>
      </c>
      <c r="I175" s="42">
        <f>F175-'май 2018'!F175</f>
        <v>66</v>
      </c>
      <c r="J175">
        <v>27057</v>
      </c>
      <c r="K175">
        <v>16276</v>
      </c>
      <c r="L175">
        <f t="shared" si="39"/>
        <v>123</v>
      </c>
      <c r="M175">
        <f t="shared" si="40"/>
        <v>66</v>
      </c>
      <c r="N175">
        <f t="shared" si="41"/>
        <v>713.4</v>
      </c>
      <c r="O175">
        <f t="shared" si="42"/>
        <v>137.94</v>
      </c>
      <c r="Q175" s="52">
        <f t="shared" si="50"/>
        <v>851.33999999999992</v>
      </c>
      <c r="R175" s="52">
        <f t="shared" si="38"/>
        <v>876.88019999999995</v>
      </c>
      <c r="T175" s="51">
        <v>27295</v>
      </c>
      <c r="U175" s="51">
        <v>16391</v>
      </c>
      <c r="V175">
        <f t="shared" si="43"/>
        <v>115</v>
      </c>
      <c r="W175">
        <f t="shared" si="44"/>
        <v>49</v>
      </c>
      <c r="X175">
        <f t="shared" si="45"/>
        <v>699.2</v>
      </c>
      <c r="Y175">
        <f t="shared" si="46"/>
        <v>110.25</v>
      </c>
      <c r="AA175">
        <f t="shared" si="47"/>
        <v>809.45</v>
      </c>
      <c r="AB175" s="52">
        <f t="shared" si="48"/>
        <v>833.73350000000005</v>
      </c>
      <c r="AC175" s="62">
        <f t="shared" si="49"/>
        <v>1710.6136999999999</v>
      </c>
      <c r="AD175" s="75"/>
    </row>
    <row r="176" spans="1:30" ht="15" thickBot="1">
      <c r="A176" s="6">
        <v>1897507</v>
      </c>
      <c r="B176" s="7">
        <v>43278</v>
      </c>
      <c r="C176" s="8">
        <v>154</v>
      </c>
      <c r="D176" s="8">
        <v>9577</v>
      </c>
      <c r="E176" s="8">
        <v>6395</v>
      </c>
      <c r="F176" s="8">
        <v>3179</v>
      </c>
      <c r="G176" s="8" t="s">
        <v>9</v>
      </c>
      <c r="H176" s="40">
        <f>E176-'май 2018'!E176</f>
        <v>0</v>
      </c>
      <c r="I176" s="42">
        <f>F176-'май 2018'!F176</f>
        <v>0</v>
      </c>
      <c r="J176">
        <v>6305</v>
      </c>
      <c r="K176">
        <v>3171</v>
      </c>
      <c r="L176">
        <f t="shared" si="39"/>
        <v>90</v>
      </c>
      <c r="M176">
        <f t="shared" si="40"/>
        <v>8</v>
      </c>
      <c r="N176">
        <f t="shared" si="41"/>
        <v>522</v>
      </c>
      <c r="O176">
        <f t="shared" si="42"/>
        <v>16.72</v>
      </c>
      <c r="Q176" s="52">
        <f t="shared" si="50"/>
        <v>538.72</v>
      </c>
      <c r="R176" s="52">
        <f t="shared" ref="R176:R238" si="52">Q176+Q176*3%</f>
        <v>554.88160000000005</v>
      </c>
      <c r="T176" s="51">
        <v>6478</v>
      </c>
      <c r="U176" s="51">
        <v>3207</v>
      </c>
      <c r="V176">
        <f t="shared" si="43"/>
        <v>83</v>
      </c>
      <c r="W176">
        <f t="shared" si="44"/>
        <v>28</v>
      </c>
      <c r="X176">
        <f t="shared" si="45"/>
        <v>504.64</v>
      </c>
      <c r="Y176">
        <f t="shared" si="46"/>
        <v>63</v>
      </c>
      <c r="AA176">
        <f t="shared" si="47"/>
        <v>567.64</v>
      </c>
      <c r="AB176" s="52">
        <f t="shared" si="48"/>
        <v>584.66919999999993</v>
      </c>
      <c r="AC176" s="62">
        <f t="shared" si="49"/>
        <v>1139.5508</v>
      </c>
      <c r="AD176" s="75"/>
    </row>
    <row r="177" spans="1:31" ht="15" thickBot="1">
      <c r="A177" s="3">
        <v>1892309</v>
      </c>
      <c r="B177" s="5">
        <v>43278</v>
      </c>
      <c r="C177" s="4">
        <v>155</v>
      </c>
      <c r="D177" s="4">
        <v>2979</v>
      </c>
      <c r="E177" s="4">
        <v>2357</v>
      </c>
      <c r="F177" s="4">
        <v>563</v>
      </c>
      <c r="G177" s="4" t="s">
        <v>9</v>
      </c>
      <c r="H177" s="40">
        <f>E177-'май 2018'!E177</f>
        <v>100</v>
      </c>
      <c r="I177" s="42">
        <f>F177-'май 2018'!F177</f>
        <v>18</v>
      </c>
      <c r="J177">
        <v>2357</v>
      </c>
      <c r="K177">
        <v>563</v>
      </c>
      <c r="L177">
        <f t="shared" si="39"/>
        <v>0</v>
      </c>
      <c r="M177">
        <f t="shared" si="40"/>
        <v>0</v>
      </c>
      <c r="N177">
        <f t="shared" si="41"/>
        <v>0</v>
      </c>
      <c r="O177">
        <f t="shared" si="42"/>
        <v>0</v>
      </c>
      <c r="Q177" s="52">
        <f t="shared" si="50"/>
        <v>0</v>
      </c>
      <c r="R177" s="52">
        <f t="shared" si="52"/>
        <v>0</v>
      </c>
      <c r="T177" s="51">
        <v>2507</v>
      </c>
      <c r="U177" s="51">
        <v>606</v>
      </c>
      <c r="V177">
        <f t="shared" si="43"/>
        <v>150</v>
      </c>
      <c r="W177">
        <f t="shared" si="44"/>
        <v>43</v>
      </c>
      <c r="X177">
        <f t="shared" si="45"/>
        <v>912</v>
      </c>
      <c r="Y177">
        <f t="shared" si="46"/>
        <v>96.75</v>
      </c>
      <c r="AA177">
        <f t="shared" si="47"/>
        <v>1008.75</v>
      </c>
      <c r="AB177" s="52">
        <f t="shared" si="48"/>
        <v>1039.0125</v>
      </c>
      <c r="AC177" s="52">
        <f t="shared" si="49"/>
        <v>1039.0125</v>
      </c>
      <c r="AD177" s="76">
        <f>AC177</f>
        <v>1039.0125</v>
      </c>
    </row>
    <row r="178" spans="1:31" ht="15" thickBot="1">
      <c r="A178" s="3">
        <v>1899011</v>
      </c>
      <c r="B178" s="5">
        <v>43278</v>
      </c>
      <c r="C178" s="4">
        <v>156</v>
      </c>
      <c r="D178" s="4">
        <v>16852</v>
      </c>
      <c r="E178" s="4">
        <v>11845</v>
      </c>
      <c r="F178" s="4">
        <v>4461</v>
      </c>
      <c r="G178" s="4" t="s">
        <v>9</v>
      </c>
      <c r="H178" s="40">
        <f>E178-'май 2018'!E178</f>
        <v>277</v>
      </c>
      <c r="I178" s="42">
        <f>F178-'май 2018'!F178</f>
        <v>106</v>
      </c>
      <c r="J178">
        <v>11845</v>
      </c>
      <c r="K178">
        <v>4461</v>
      </c>
      <c r="L178">
        <f t="shared" si="39"/>
        <v>0</v>
      </c>
      <c r="M178">
        <f t="shared" si="40"/>
        <v>0</v>
      </c>
      <c r="N178">
        <f t="shared" si="41"/>
        <v>0</v>
      </c>
      <c r="O178">
        <f t="shared" si="42"/>
        <v>0</v>
      </c>
      <c r="Q178" s="52">
        <f t="shared" si="50"/>
        <v>0</v>
      </c>
      <c r="R178" s="52">
        <f t="shared" si="52"/>
        <v>0</v>
      </c>
      <c r="T178" s="51">
        <v>12078</v>
      </c>
      <c r="U178" s="51">
        <v>4539</v>
      </c>
      <c r="V178">
        <f t="shared" si="43"/>
        <v>233</v>
      </c>
      <c r="W178">
        <f t="shared" si="44"/>
        <v>78</v>
      </c>
      <c r="X178">
        <f t="shared" si="45"/>
        <v>1416.64</v>
      </c>
      <c r="Y178">
        <f t="shared" si="46"/>
        <v>175.5</v>
      </c>
      <c r="AA178">
        <f t="shared" si="47"/>
        <v>1592.14</v>
      </c>
      <c r="AB178" s="52">
        <f t="shared" si="48"/>
        <v>1639.9042000000002</v>
      </c>
      <c r="AC178" s="62">
        <f t="shared" si="49"/>
        <v>1639.9042000000002</v>
      </c>
      <c r="AD178" s="75"/>
    </row>
    <row r="179" spans="1:31" ht="15" thickBot="1">
      <c r="A179" s="3">
        <v>1898974</v>
      </c>
      <c r="B179" s="5">
        <v>43278</v>
      </c>
      <c r="C179" s="4">
        <v>157</v>
      </c>
      <c r="D179" s="4">
        <v>8548</v>
      </c>
      <c r="E179" s="4">
        <v>3177</v>
      </c>
      <c r="F179" s="4">
        <v>2397</v>
      </c>
      <c r="G179" s="4" t="s">
        <v>9</v>
      </c>
      <c r="H179" s="40">
        <f>E179-'май 2018'!E179</f>
        <v>57</v>
      </c>
      <c r="I179" s="42">
        <f>F179-'май 2018'!F179</f>
        <v>41</v>
      </c>
      <c r="J179">
        <v>3001</v>
      </c>
      <c r="K179">
        <v>2277</v>
      </c>
      <c r="L179">
        <f t="shared" si="39"/>
        <v>176</v>
      </c>
      <c r="M179">
        <f t="shared" si="40"/>
        <v>120</v>
      </c>
      <c r="N179">
        <f t="shared" si="41"/>
        <v>1020.8</v>
      </c>
      <c r="O179">
        <f t="shared" si="42"/>
        <v>250.79999999999998</v>
      </c>
      <c r="Q179" s="52">
        <f t="shared" si="50"/>
        <v>1271.5999999999999</v>
      </c>
      <c r="R179" s="52">
        <f t="shared" si="52"/>
        <v>1309.7479999999998</v>
      </c>
      <c r="T179" s="51">
        <v>3239</v>
      </c>
      <c r="U179" s="51">
        <v>2431</v>
      </c>
      <c r="V179">
        <f t="shared" si="43"/>
        <v>62</v>
      </c>
      <c r="W179">
        <f t="shared" si="44"/>
        <v>34</v>
      </c>
      <c r="X179">
        <f t="shared" si="45"/>
        <v>376.96</v>
      </c>
      <c r="Y179">
        <f t="shared" si="46"/>
        <v>76.5</v>
      </c>
      <c r="AA179">
        <f t="shared" si="47"/>
        <v>453.46</v>
      </c>
      <c r="AB179" s="52">
        <f t="shared" si="48"/>
        <v>467.06379999999996</v>
      </c>
      <c r="AC179" s="62">
        <f t="shared" si="49"/>
        <v>1776.8117999999997</v>
      </c>
      <c r="AD179" s="75"/>
      <c r="AE179">
        <v>1223</v>
      </c>
    </row>
    <row r="180" spans="1:31" ht="15" thickBot="1">
      <c r="A180" s="3">
        <v>1899285</v>
      </c>
      <c r="B180" s="5">
        <v>43278</v>
      </c>
      <c r="C180" s="4">
        <v>158</v>
      </c>
      <c r="D180" s="4">
        <v>6373</v>
      </c>
      <c r="E180" s="4">
        <v>4653</v>
      </c>
      <c r="F180" s="4">
        <v>1637</v>
      </c>
      <c r="G180" s="4" t="s">
        <v>9</v>
      </c>
      <c r="H180" s="40">
        <f>E180-'май 2018'!E180</f>
        <v>218</v>
      </c>
      <c r="I180" s="42">
        <f>F180-'май 2018'!F180</f>
        <v>85</v>
      </c>
      <c r="J180">
        <v>4435</v>
      </c>
      <c r="K180">
        <v>1552</v>
      </c>
      <c r="L180">
        <f t="shared" si="39"/>
        <v>218</v>
      </c>
      <c r="M180">
        <f t="shared" si="40"/>
        <v>85</v>
      </c>
      <c r="N180">
        <f t="shared" si="41"/>
        <v>1264.3999999999999</v>
      </c>
      <c r="O180">
        <f t="shared" si="42"/>
        <v>177.64999999999998</v>
      </c>
      <c r="P180">
        <v>561</v>
      </c>
      <c r="Q180" s="52">
        <f t="shared" si="50"/>
        <v>881.04999999999973</v>
      </c>
      <c r="R180" s="52">
        <f t="shared" si="52"/>
        <v>907.48149999999976</v>
      </c>
      <c r="T180" s="51">
        <v>4861</v>
      </c>
      <c r="U180" s="51">
        <v>1701</v>
      </c>
      <c r="V180">
        <f t="shared" si="43"/>
        <v>208</v>
      </c>
      <c r="W180">
        <f t="shared" si="44"/>
        <v>64</v>
      </c>
      <c r="X180">
        <f t="shared" si="45"/>
        <v>1264.6400000000001</v>
      </c>
      <c r="Y180">
        <f t="shared" si="46"/>
        <v>144</v>
      </c>
      <c r="AA180">
        <f t="shared" si="47"/>
        <v>1408.64</v>
      </c>
      <c r="AB180" s="52">
        <f t="shared" si="48"/>
        <v>1450.8992000000001</v>
      </c>
      <c r="AC180" s="62">
        <f t="shared" si="49"/>
        <v>2358.3806999999997</v>
      </c>
      <c r="AD180" s="75"/>
    </row>
    <row r="181" spans="1:31" ht="15" thickBot="1">
      <c r="A181" s="3">
        <v>1898973</v>
      </c>
      <c r="B181" s="5">
        <v>43278</v>
      </c>
      <c r="C181" s="4">
        <v>159</v>
      </c>
      <c r="D181" s="4">
        <v>10151</v>
      </c>
      <c r="E181" s="4">
        <v>7115</v>
      </c>
      <c r="F181" s="4">
        <v>2066</v>
      </c>
      <c r="G181" s="4" t="s">
        <v>9</v>
      </c>
      <c r="H181" s="40">
        <f>E181-'май 2018'!E181</f>
        <v>117</v>
      </c>
      <c r="I181" s="42">
        <f>F181-'май 2018'!F181</f>
        <v>36</v>
      </c>
      <c r="J181">
        <v>6886</v>
      </c>
      <c r="K181">
        <v>1989</v>
      </c>
      <c r="L181">
        <f t="shared" si="39"/>
        <v>229</v>
      </c>
      <c r="M181">
        <f t="shared" si="40"/>
        <v>77</v>
      </c>
      <c r="N181">
        <f t="shared" si="41"/>
        <v>1328.2</v>
      </c>
      <c r="O181">
        <f t="shared" si="42"/>
        <v>160.92999999999998</v>
      </c>
      <c r="Q181" s="52">
        <f t="shared" si="50"/>
        <v>1489.13</v>
      </c>
      <c r="R181" s="52">
        <f t="shared" si="52"/>
        <v>1533.8039000000001</v>
      </c>
      <c r="T181" s="51">
        <v>7264</v>
      </c>
      <c r="U181" s="51">
        <v>2104</v>
      </c>
      <c r="V181">
        <f t="shared" si="43"/>
        <v>149</v>
      </c>
      <c r="W181">
        <f t="shared" si="44"/>
        <v>38</v>
      </c>
      <c r="X181">
        <f t="shared" si="45"/>
        <v>905.92</v>
      </c>
      <c r="Y181">
        <f t="shared" si="46"/>
        <v>85.5</v>
      </c>
      <c r="AA181">
        <f t="shared" si="47"/>
        <v>991.42</v>
      </c>
      <c r="AB181" s="52">
        <f t="shared" si="48"/>
        <v>1021.1626</v>
      </c>
      <c r="AC181" s="62">
        <f t="shared" si="49"/>
        <v>2554.9665</v>
      </c>
      <c r="AD181" s="75"/>
    </row>
    <row r="182" spans="1:31" ht="15" thickBot="1">
      <c r="A182" s="3">
        <v>1851675</v>
      </c>
      <c r="B182" s="5">
        <v>43278</v>
      </c>
      <c r="C182" s="4">
        <v>160</v>
      </c>
      <c r="D182" s="4">
        <v>42818</v>
      </c>
      <c r="E182" s="4">
        <v>27752</v>
      </c>
      <c r="F182" s="4">
        <v>13788</v>
      </c>
      <c r="G182" s="4" t="s">
        <v>9</v>
      </c>
      <c r="H182" s="40">
        <f>E182-'май 2018'!E182</f>
        <v>431</v>
      </c>
      <c r="I182" s="42">
        <f>F182-'май 2018'!F182</f>
        <v>238</v>
      </c>
      <c r="J182">
        <v>27752</v>
      </c>
      <c r="K182">
        <v>13788</v>
      </c>
      <c r="L182">
        <f t="shared" si="39"/>
        <v>0</v>
      </c>
      <c r="M182">
        <f t="shared" si="40"/>
        <v>0</v>
      </c>
      <c r="N182">
        <f t="shared" si="41"/>
        <v>0</v>
      </c>
      <c r="O182">
        <f t="shared" si="42"/>
        <v>0</v>
      </c>
      <c r="P182">
        <v>-120</v>
      </c>
      <c r="Q182" s="52">
        <f t="shared" si="50"/>
        <v>120</v>
      </c>
      <c r="R182" s="52">
        <f>Q182</f>
        <v>120</v>
      </c>
      <c r="T182" s="51">
        <v>28181</v>
      </c>
      <c r="U182" s="51">
        <v>13966</v>
      </c>
      <c r="V182">
        <f t="shared" si="43"/>
        <v>429</v>
      </c>
      <c r="W182">
        <f t="shared" si="44"/>
        <v>178</v>
      </c>
      <c r="X182">
        <f t="shared" si="45"/>
        <v>2608.3200000000002</v>
      </c>
      <c r="Y182">
        <f t="shared" si="46"/>
        <v>400.5</v>
      </c>
      <c r="AA182">
        <f t="shared" si="47"/>
        <v>3008.82</v>
      </c>
      <c r="AB182" s="52">
        <f t="shared" si="48"/>
        <v>3099.0846000000001</v>
      </c>
      <c r="AC182" s="52">
        <f t="shared" si="49"/>
        <v>3219.0846000000001</v>
      </c>
      <c r="AD182" s="76">
        <f>AC182</f>
        <v>3219.0846000000001</v>
      </c>
    </row>
    <row r="183" spans="1:31" ht="15" thickBot="1">
      <c r="A183" s="3">
        <v>1899396</v>
      </c>
      <c r="B183" s="5">
        <v>43278</v>
      </c>
      <c r="C183" s="4">
        <v>161</v>
      </c>
      <c r="D183" s="4">
        <v>20638</v>
      </c>
      <c r="E183" s="4">
        <v>12608</v>
      </c>
      <c r="F183" s="4">
        <v>7357</v>
      </c>
      <c r="G183" s="4" t="s">
        <v>9</v>
      </c>
      <c r="H183" s="40">
        <f>E183-'май 2018'!E183</f>
        <v>137</v>
      </c>
      <c r="I183" s="42">
        <f>F183-'май 2018'!F183</f>
        <v>95</v>
      </c>
      <c r="J183">
        <v>12608</v>
      </c>
      <c r="K183">
        <v>7357</v>
      </c>
      <c r="L183">
        <f t="shared" si="39"/>
        <v>0</v>
      </c>
      <c r="M183">
        <f t="shared" si="40"/>
        <v>0</v>
      </c>
      <c r="N183">
        <f t="shared" si="41"/>
        <v>0</v>
      </c>
      <c r="O183">
        <f t="shared" si="42"/>
        <v>0</v>
      </c>
      <c r="Q183" s="52">
        <f t="shared" si="50"/>
        <v>0</v>
      </c>
      <c r="R183" s="52">
        <f t="shared" si="52"/>
        <v>0</v>
      </c>
      <c r="T183" s="51">
        <v>12848</v>
      </c>
      <c r="U183" s="51">
        <v>7544</v>
      </c>
      <c r="V183">
        <f t="shared" si="43"/>
        <v>240</v>
      </c>
      <c r="W183">
        <f t="shared" si="44"/>
        <v>187</v>
      </c>
      <c r="X183">
        <f t="shared" si="45"/>
        <v>1459.2</v>
      </c>
      <c r="Y183">
        <f t="shared" si="46"/>
        <v>420.75</v>
      </c>
      <c r="AA183">
        <f t="shared" si="47"/>
        <v>1879.95</v>
      </c>
      <c r="AB183" s="52">
        <f t="shared" si="48"/>
        <v>1936.3485000000001</v>
      </c>
      <c r="AC183" s="52">
        <f t="shared" si="49"/>
        <v>1936.3485000000001</v>
      </c>
      <c r="AD183" s="76">
        <f t="shared" ref="AD183:AD184" si="53">AC183</f>
        <v>1936.3485000000001</v>
      </c>
    </row>
    <row r="184" spans="1:31" ht="15" thickBot="1">
      <c r="A184" s="3">
        <v>1892485</v>
      </c>
      <c r="B184" s="5">
        <v>43278</v>
      </c>
      <c r="C184" s="4">
        <v>162</v>
      </c>
      <c r="D184" s="4">
        <v>4</v>
      </c>
      <c r="E184" s="59">
        <v>2</v>
      </c>
      <c r="F184" s="59">
        <v>0</v>
      </c>
      <c r="G184" s="4" t="s">
        <v>9</v>
      </c>
      <c r="H184" s="40">
        <f>E184-'май 2018'!E184</f>
        <v>0</v>
      </c>
      <c r="I184" s="42">
        <f>F184-'май 2018'!F184</f>
        <v>0</v>
      </c>
      <c r="J184" s="58">
        <v>0</v>
      </c>
      <c r="K184" s="58">
        <v>0</v>
      </c>
      <c r="L184">
        <f t="shared" si="39"/>
        <v>2</v>
      </c>
      <c r="M184">
        <f t="shared" si="40"/>
        <v>0</v>
      </c>
      <c r="N184">
        <f t="shared" si="41"/>
        <v>11.6</v>
      </c>
      <c r="O184">
        <f t="shared" si="42"/>
        <v>0</v>
      </c>
      <c r="Q184" s="52">
        <f t="shared" si="50"/>
        <v>11.6</v>
      </c>
      <c r="R184" s="52">
        <f t="shared" si="52"/>
        <v>11.948</v>
      </c>
      <c r="T184" s="51">
        <v>2</v>
      </c>
      <c r="U184" s="51">
        <v>0</v>
      </c>
      <c r="V184">
        <f t="shared" si="43"/>
        <v>0</v>
      </c>
      <c r="W184">
        <f t="shared" si="44"/>
        <v>0</v>
      </c>
      <c r="X184">
        <f t="shared" si="45"/>
        <v>0</v>
      </c>
      <c r="Y184">
        <f t="shared" si="46"/>
        <v>0</v>
      </c>
      <c r="AA184">
        <f t="shared" si="47"/>
        <v>0</v>
      </c>
      <c r="AB184" s="52">
        <f t="shared" si="48"/>
        <v>0</v>
      </c>
      <c r="AC184" s="52">
        <f t="shared" si="49"/>
        <v>11.948</v>
      </c>
      <c r="AD184" s="76">
        <f t="shared" si="53"/>
        <v>11.948</v>
      </c>
    </row>
    <row r="185" spans="1:31" ht="15" thickBot="1">
      <c r="A185" s="3">
        <v>1844150</v>
      </c>
      <c r="B185" s="5">
        <v>43278</v>
      </c>
      <c r="C185" s="4">
        <v>163</v>
      </c>
      <c r="D185" s="4">
        <v>8368</v>
      </c>
      <c r="E185" s="4">
        <v>5042</v>
      </c>
      <c r="F185" s="4">
        <v>3314</v>
      </c>
      <c r="G185" s="4" t="s">
        <v>9</v>
      </c>
      <c r="H185" s="40">
        <f>E185-'май 2018'!E185</f>
        <v>440</v>
      </c>
      <c r="I185" s="42">
        <f>F185-'май 2018'!F185</f>
        <v>336</v>
      </c>
      <c r="J185">
        <v>5042</v>
      </c>
      <c r="K185">
        <v>3314</v>
      </c>
      <c r="L185">
        <f t="shared" si="39"/>
        <v>0</v>
      </c>
      <c r="M185">
        <f t="shared" si="40"/>
        <v>0</v>
      </c>
      <c r="N185">
        <f t="shared" si="41"/>
        <v>0</v>
      </c>
      <c r="O185">
        <f t="shared" si="42"/>
        <v>0</v>
      </c>
      <c r="Q185" s="52">
        <f t="shared" si="50"/>
        <v>0</v>
      </c>
      <c r="R185" s="52">
        <f t="shared" si="52"/>
        <v>0</v>
      </c>
      <c r="T185" s="51">
        <v>5239</v>
      </c>
      <c r="U185" s="51">
        <v>3445</v>
      </c>
      <c r="V185">
        <f t="shared" si="43"/>
        <v>197</v>
      </c>
      <c r="W185">
        <f t="shared" si="44"/>
        <v>131</v>
      </c>
      <c r="X185">
        <f t="shared" si="45"/>
        <v>1197.76</v>
      </c>
      <c r="Y185">
        <f t="shared" si="46"/>
        <v>294.75</v>
      </c>
      <c r="AA185">
        <f t="shared" si="47"/>
        <v>1492.51</v>
      </c>
      <c r="AB185" s="52">
        <f t="shared" si="48"/>
        <v>1537.2853</v>
      </c>
      <c r="AC185" s="62">
        <f t="shared" si="49"/>
        <v>1537.2853</v>
      </c>
      <c r="AD185" s="75"/>
    </row>
    <row r="186" spans="1:31" ht="15" thickBot="1">
      <c r="A186" s="3">
        <v>1847550</v>
      </c>
      <c r="B186" s="5">
        <v>43278</v>
      </c>
      <c r="C186" s="4">
        <v>164</v>
      </c>
      <c r="D186" s="4">
        <v>9530</v>
      </c>
      <c r="E186" s="4">
        <v>5464</v>
      </c>
      <c r="F186" s="4">
        <v>3798</v>
      </c>
      <c r="G186" s="4" t="s">
        <v>9</v>
      </c>
      <c r="H186" s="40">
        <f>E186-'май 2018'!E186</f>
        <v>218</v>
      </c>
      <c r="I186" s="42">
        <f>F186-'май 2018'!F186</f>
        <v>191</v>
      </c>
      <c r="J186">
        <v>5246</v>
      </c>
      <c r="K186">
        <v>3607</v>
      </c>
      <c r="L186">
        <f t="shared" si="39"/>
        <v>218</v>
      </c>
      <c r="M186">
        <f t="shared" si="40"/>
        <v>191</v>
      </c>
      <c r="N186">
        <f t="shared" si="41"/>
        <v>1264.3999999999999</v>
      </c>
      <c r="O186">
        <f t="shared" si="42"/>
        <v>399.19</v>
      </c>
      <c r="Q186" s="52">
        <f t="shared" si="50"/>
        <v>1663.59</v>
      </c>
      <c r="R186" s="52">
        <f t="shared" si="52"/>
        <v>1713.4976999999999</v>
      </c>
      <c r="T186" s="51">
        <v>5638</v>
      </c>
      <c r="U186" s="51">
        <v>3904</v>
      </c>
      <c r="V186">
        <f t="shared" si="43"/>
        <v>174</v>
      </c>
      <c r="W186">
        <f t="shared" si="44"/>
        <v>106</v>
      </c>
      <c r="X186">
        <f t="shared" si="45"/>
        <v>1057.92</v>
      </c>
      <c r="Y186">
        <f t="shared" si="46"/>
        <v>238.5</v>
      </c>
      <c r="AA186">
        <f t="shared" si="47"/>
        <v>1296.42</v>
      </c>
      <c r="AB186" s="52">
        <f t="shared" si="48"/>
        <v>1335.3126</v>
      </c>
      <c r="AC186" s="62">
        <f t="shared" si="49"/>
        <v>3048.8103000000001</v>
      </c>
      <c r="AD186" s="75"/>
      <c r="AE186">
        <v>-1049</v>
      </c>
    </row>
    <row r="187" spans="1:31" ht="15" thickBot="1">
      <c r="A187" s="3">
        <v>1895259</v>
      </c>
      <c r="B187" s="5">
        <v>43278</v>
      </c>
      <c r="C187" s="4">
        <v>165</v>
      </c>
      <c r="D187" s="4">
        <v>7256</v>
      </c>
      <c r="E187" s="4">
        <v>4180</v>
      </c>
      <c r="F187" s="4">
        <v>3056</v>
      </c>
      <c r="G187" s="4" t="s">
        <v>9</v>
      </c>
      <c r="H187" s="40">
        <f>E187-'май 2018'!E187</f>
        <v>151</v>
      </c>
      <c r="I187" s="42">
        <f>F187-'май 2018'!F187</f>
        <v>86</v>
      </c>
      <c r="J187">
        <v>4029</v>
      </c>
      <c r="K187">
        <v>2970</v>
      </c>
      <c r="L187">
        <f t="shared" si="39"/>
        <v>151</v>
      </c>
      <c r="M187">
        <f t="shared" si="40"/>
        <v>86</v>
      </c>
      <c r="N187">
        <f t="shared" si="41"/>
        <v>875.8</v>
      </c>
      <c r="O187">
        <f t="shared" si="42"/>
        <v>179.73999999999998</v>
      </c>
      <c r="P187">
        <v>120</v>
      </c>
      <c r="Q187" s="52">
        <f t="shared" si="50"/>
        <v>935.54</v>
      </c>
      <c r="R187" s="52">
        <f t="shared" si="52"/>
        <v>963.60619999999994</v>
      </c>
      <c r="T187" s="51">
        <v>4325</v>
      </c>
      <c r="U187" s="51">
        <v>3114</v>
      </c>
      <c r="V187">
        <f t="shared" si="43"/>
        <v>145</v>
      </c>
      <c r="W187">
        <f t="shared" si="44"/>
        <v>58</v>
      </c>
      <c r="X187">
        <f t="shared" si="45"/>
        <v>881.6</v>
      </c>
      <c r="Y187">
        <f t="shared" si="46"/>
        <v>130.5</v>
      </c>
      <c r="AA187">
        <f t="shared" si="47"/>
        <v>1012.1</v>
      </c>
      <c r="AB187" s="52">
        <f t="shared" si="48"/>
        <v>1042.463</v>
      </c>
      <c r="AC187" s="62">
        <f t="shared" si="49"/>
        <v>2006.0691999999999</v>
      </c>
      <c r="AD187" s="75"/>
      <c r="AE187">
        <v>994</v>
      </c>
    </row>
    <row r="188" spans="1:31" ht="15" thickBot="1">
      <c r="A188" s="3">
        <v>1895492</v>
      </c>
      <c r="B188" s="5">
        <v>43278</v>
      </c>
      <c r="C188" s="4">
        <v>166</v>
      </c>
      <c r="D188" s="4">
        <v>3631</v>
      </c>
      <c r="E188" s="4">
        <v>2495</v>
      </c>
      <c r="F188" s="4">
        <v>1027</v>
      </c>
      <c r="G188" s="4" t="s">
        <v>9</v>
      </c>
      <c r="H188" s="40">
        <f>E188-'май 2018'!E188</f>
        <v>92</v>
      </c>
      <c r="I188" s="42">
        <f>F188-'май 2018'!F188</f>
        <v>58</v>
      </c>
      <c r="J188">
        <v>2495</v>
      </c>
      <c r="K188">
        <v>1027</v>
      </c>
      <c r="L188">
        <f t="shared" si="39"/>
        <v>0</v>
      </c>
      <c r="M188">
        <f t="shared" si="40"/>
        <v>0</v>
      </c>
      <c r="N188">
        <f t="shared" si="41"/>
        <v>0</v>
      </c>
      <c r="O188">
        <f t="shared" si="42"/>
        <v>0</v>
      </c>
      <c r="Q188" s="52">
        <f t="shared" si="50"/>
        <v>0</v>
      </c>
      <c r="R188" s="52">
        <f t="shared" si="52"/>
        <v>0</v>
      </c>
      <c r="T188" s="51">
        <v>2589</v>
      </c>
      <c r="U188" s="51">
        <v>1065</v>
      </c>
      <c r="V188">
        <f t="shared" si="43"/>
        <v>94</v>
      </c>
      <c r="W188">
        <f t="shared" si="44"/>
        <v>38</v>
      </c>
      <c r="X188">
        <f t="shared" si="45"/>
        <v>571.52</v>
      </c>
      <c r="Y188">
        <f t="shared" si="46"/>
        <v>85.5</v>
      </c>
      <c r="AA188">
        <f t="shared" si="47"/>
        <v>657.02</v>
      </c>
      <c r="AB188" s="52">
        <f t="shared" si="48"/>
        <v>676.73059999999998</v>
      </c>
      <c r="AC188" s="52">
        <f t="shared" si="49"/>
        <v>676.73059999999998</v>
      </c>
      <c r="AD188" s="76">
        <f>AC188</f>
        <v>676.73059999999998</v>
      </c>
    </row>
    <row r="189" spans="1:31" ht="15" thickBot="1">
      <c r="A189" s="3">
        <v>1899219</v>
      </c>
      <c r="B189" s="5">
        <v>43278</v>
      </c>
      <c r="C189" s="4" t="s">
        <v>29</v>
      </c>
      <c r="D189" s="4">
        <v>5690</v>
      </c>
      <c r="E189" s="4">
        <v>3187</v>
      </c>
      <c r="F189" s="4">
        <v>2123</v>
      </c>
      <c r="G189" s="4" t="s">
        <v>9</v>
      </c>
      <c r="H189" s="40">
        <f>E189-'май 2018'!E189</f>
        <v>332</v>
      </c>
      <c r="I189" s="42">
        <f>F189-'май 2018'!F189</f>
        <v>275</v>
      </c>
      <c r="J189">
        <v>2849</v>
      </c>
      <c r="K189">
        <v>1843</v>
      </c>
      <c r="L189">
        <f t="shared" si="39"/>
        <v>338</v>
      </c>
      <c r="M189">
        <f t="shared" si="40"/>
        <v>280</v>
      </c>
      <c r="N189">
        <f t="shared" si="41"/>
        <v>1960.3999999999999</v>
      </c>
      <c r="O189">
        <f t="shared" si="42"/>
        <v>585.19999999999993</v>
      </c>
      <c r="Q189" s="52">
        <f t="shared" si="50"/>
        <v>2545.6</v>
      </c>
      <c r="R189" s="52">
        <f t="shared" si="52"/>
        <v>2621.9679999999998</v>
      </c>
      <c r="T189" s="51">
        <v>3399</v>
      </c>
      <c r="U189" s="51">
        <v>2256</v>
      </c>
      <c r="V189">
        <f t="shared" si="43"/>
        <v>212</v>
      </c>
      <c r="W189">
        <f t="shared" si="44"/>
        <v>133</v>
      </c>
      <c r="X189">
        <f t="shared" si="45"/>
        <v>1288.96</v>
      </c>
      <c r="Y189">
        <f t="shared" si="46"/>
        <v>299.25</v>
      </c>
      <c r="AA189">
        <f t="shared" si="47"/>
        <v>1588.21</v>
      </c>
      <c r="AB189" s="52">
        <f t="shared" si="48"/>
        <v>1635.8562999999999</v>
      </c>
      <c r="AC189" s="62">
        <f t="shared" si="49"/>
        <v>4257.8243000000002</v>
      </c>
      <c r="AD189" s="75"/>
    </row>
    <row r="190" spans="1:31" ht="15" thickBot="1">
      <c r="A190" s="3">
        <v>1706423</v>
      </c>
      <c r="B190" s="5">
        <v>43278</v>
      </c>
      <c r="C190" s="4">
        <v>167</v>
      </c>
      <c r="D190" s="4">
        <v>4611</v>
      </c>
      <c r="E190" s="4">
        <v>3431</v>
      </c>
      <c r="F190" s="4">
        <v>1128</v>
      </c>
      <c r="G190" s="4" t="s">
        <v>9</v>
      </c>
      <c r="H190" s="40">
        <f>E190-'май 2018'!E190</f>
        <v>128</v>
      </c>
      <c r="I190" s="42">
        <f>F190-'май 2018'!F190</f>
        <v>43</v>
      </c>
      <c r="J190">
        <v>3303</v>
      </c>
      <c r="K190">
        <v>1085</v>
      </c>
      <c r="L190">
        <f t="shared" si="39"/>
        <v>128</v>
      </c>
      <c r="M190">
        <f t="shared" si="40"/>
        <v>43</v>
      </c>
      <c r="N190">
        <f t="shared" si="41"/>
        <v>742.4</v>
      </c>
      <c r="O190">
        <f t="shared" si="42"/>
        <v>89.86999999999999</v>
      </c>
      <c r="Q190" s="52">
        <f t="shared" si="50"/>
        <v>832.27</v>
      </c>
      <c r="R190" s="52">
        <f t="shared" si="52"/>
        <v>857.23810000000003</v>
      </c>
      <c r="T190" s="51">
        <v>3552</v>
      </c>
      <c r="U190" s="51">
        <v>1159</v>
      </c>
      <c r="V190">
        <f t="shared" si="43"/>
        <v>121</v>
      </c>
      <c r="W190">
        <f t="shared" si="44"/>
        <v>31</v>
      </c>
      <c r="X190">
        <f t="shared" si="45"/>
        <v>735.68000000000006</v>
      </c>
      <c r="Y190">
        <f t="shared" si="46"/>
        <v>69.75</v>
      </c>
      <c r="AA190">
        <f t="shared" si="47"/>
        <v>805.43000000000006</v>
      </c>
      <c r="AB190" s="52">
        <f t="shared" si="48"/>
        <v>829.5929000000001</v>
      </c>
      <c r="AC190" s="62">
        <f t="shared" si="49"/>
        <v>1686.8310000000001</v>
      </c>
      <c r="AD190" s="75"/>
    </row>
    <row r="191" spans="1:31" ht="15" thickBot="1">
      <c r="A191" s="3">
        <v>1897839</v>
      </c>
      <c r="B191" s="5">
        <v>43278</v>
      </c>
      <c r="C191" s="4">
        <v>168</v>
      </c>
      <c r="D191" s="4">
        <v>5108</v>
      </c>
      <c r="E191" s="4">
        <v>3217</v>
      </c>
      <c r="F191" s="4">
        <v>1082</v>
      </c>
      <c r="G191" s="4" t="s">
        <v>9</v>
      </c>
      <c r="H191" s="40">
        <f>E191-'май 2018'!E191</f>
        <v>66</v>
      </c>
      <c r="I191" s="42">
        <f>F191-'май 2018'!F191</f>
        <v>9</v>
      </c>
      <c r="J191">
        <v>2921</v>
      </c>
      <c r="K191">
        <v>1034</v>
      </c>
      <c r="L191">
        <f t="shared" si="39"/>
        <v>296</v>
      </c>
      <c r="M191">
        <f t="shared" si="40"/>
        <v>48</v>
      </c>
      <c r="N191">
        <f t="shared" si="41"/>
        <v>1716.8</v>
      </c>
      <c r="O191">
        <f t="shared" si="42"/>
        <v>100.32</v>
      </c>
      <c r="Q191" s="52">
        <f t="shared" si="50"/>
        <v>1817.12</v>
      </c>
      <c r="R191" s="52">
        <f t="shared" si="52"/>
        <v>1871.6335999999999</v>
      </c>
      <c r="T191" s="51">
        <v>3340</v>
      </c>
      <c r="U191" s="51">
        <v>1114</v>
      </c>
      <c r="V191">
        <f t="shared" si="43"/>
        <v>123</v>
      </c>
      <c r="W191">
        <f t="shared" si="44"/>
        <v>32</v>
      </c>
      <c r="X191">
        <f t="shared" si="45"/>
        <v>747.84</v>
      </c>
      <c r="Y191">
        <f t="shared" si="46"/>
        <v>72</v>
      </c>
      <c r="AA191">
        <f t="shared" si="47"/>
        <v>819.84</v>
      </c>
      <c r="AB191" s="52">
        <f t="shared" si="48"/>
        <v>844.43520000000001</v>
      </c>
      <c r="AC191" s="62">
        <f t="shared" si="49"/>
        <v>2716.0688</v>
      </c>
      <c r="AD191" s="75"/>
    </row>
    <row r="192" spans="1:31" ht="15" thickBot="1">
      <c r="A192" s="3">
        <v>1897681</v>
      </c>
      <c r="B192" s="5">
        <v>43278</v>
      </c>
      <c r="C192" s="4">
        <v>169</v>
      </c>
      <c r="D192" s="4">
        <v>2356</v>
      </c>
      <c r="E192" s="4">
        <v>1286</v>
      </c>
      <c r="F192" s="4">
        <v>961</v>
      </c>
      <c r="G192" s="4" t="s">
        <v>9</v>
      </c>
      <c r="H192" s="40">
        <f>E192-'май 2018'!E192</f>
        <v>32</v>
      </c>
      <c r="I192" s="42">
        <f>F192-'май 2018'!F192</f>
        <v>25</v>
      </c>
      <c r="J192">
        <v>1223</v>
      </c>
      <c r="K192">
        <v>917</v>
      </c>
      <c r="L192">
        <f t="shared" si="39"/>
        <v>63</v>
      </c>
      <c r="M192">
        <f t="shared" si="40"/>
        <v>44</v>
      </c>
      <c r="N192">
        <f t="shared" si="41"/>
        <v>365.4</v>
      </c>
      <c r="O192">
        <f t="shared" si="42"/>
        <v>91.96</v>
      </c>
      <c r="Q192" s="52">
        <f t="shared" si="50"/>
        <v>457.35999999999996</v>
      </c>
      <c r="R192" s="52">
        <f t="shared" si="52"/>
        <v>471.08079999999995</v>
      </c>
      <c r="T192" s="51">
        <v>1376</v>
      </c>
      <c r="U192" s="51">
        <v>1011</v>
      </c>
      <c r="V192">
        <f t="shared" si="43"/>
        <v>90</v>
      </c>
      <c r="W192">
        <f t="shared" si="44"/>
        <v>50</v>
      </c>
      <c r="X192">
        <f t="shared" si="45"/>
        <v>547.20000000000005</v>
      </c>
      <c r="Y192">
        <f t="shared" si="46"/>
        <v>112.5</v>
      </c>
      <c r="AA192">
        <f t="shared" si="47"/>
        <v>659.7</v>
      </c>
      <c r="AB192" s="52">
        <f t="shared" si="48"/>
        <v>679.4910000000001</v>
      </c>
      <c r="AC192" s="62">
        <f t="shared" si="49"/>
        <v>1150.5718000000002</v>
      </c>
      <c r="AD192" s="75"/>
    </row>
    <row r="193" spans="1:30" ht="15" thickBot="1">
      <c r="A193" s="3">
        <v>1771061</v>
      </c>
      <c r="B193" s="5">
        <v>43278</v>
      </c>
      <c r="C193" s="4">
        <v>170</v>
      </c>
      <c r="D193" s="4">
        <v>6415</v>
      </c>
      <c r="E193" s="4">
        <v>3743</v>
      </c>
      <c r="F193" s="4">
        <v>1071</v>
      </c>
      <c r="G193" s="4" t="s">
        <v>9</v>
      </c>
      <c r="H193" s="40">
        <f>E193-'май 2018'!E193</f>
        <v>20</v>
      </c>
      <c r="I193" s="42">
        <f>F193-'май 2018'!F193</f>
        <v>4</v>
      </c>
      <c r="J193">
        <v>3743</v>
      </c>
      <c r="K193">
        <v>1071</v>
      </c>
      <c r="L193">
        <f t="shared" si="39"/>
        <v>0</v>
      </c>
      <c r="M193">
        <f t="shared" si="40"/>
        <v>0</v>
      </c>
      <c r="N193">
        <f t="shared" si="41"/>
        <v>0</v>
      </c>
      <c r="O193">
        <f t="shared" si="42"/>
        <v>0</v>
      </c>
      <c r="Q193" s="52">
        <f t="shared" si="50"/>
        <v>0</v>
      </c>
      <c r="R193" s="52">
        <f t="shared" si="52"/>
        <v>0</v>
      </c>
      <c r="T193" s="51">
        <v>3829</v>
      </c>
      <c r="U193" s="51">
        <v>1114</v>
      </c>
      <c r="V193">
        <f t="shared" si="43"/>
        <v>86</v>
      </c>
      <c r="W193">
        <f t="shared" si="44"/>
        <v>43</v>
      </c>
      <c r="X193">
        <f t="shared" si="45"/>
        <v>522.88</v>
      </c>
      <c r="Y193">
        <f t="shared" si="46"/>
        <v>96.75</v>
      </c>
      <c r="AA193">
        <f t="shared" si="47"/>
        <v>619.63</v>
      </c>
      <c r="AB193" s="52">
        <f t="shared" si="48"/>
        <v>638.21889999999996</v>
      </c>
      <c r="AC193" s="52">
        <f t="shared" si="49"/>
        <v>638.21889999999996</v>
      </c>
      <c r="AD193" s="76">
        <f>AC193</f>
        <v>638.21889999999996</v>
      </c>
    </row>
    <row r="194" spans="1:30" ht="15" thickBot="1">
      <c r="A194" s="3">
        <v>1896588</v>
      </c>
      <c r="B194" s="5">
        <v>43278</v>
      </c>
      <c r="C194" s="4">
        <v>171</v>
      </c>
      <c r="D194" s="4">
        <v>4168</v>
      </c>
      <c r="E194" s="4">
        <v>2596</v>
      </c>
      <c r="F194" s="4">
        <v>1479</v>
      </c>
      <c r="G194" s="4" t="s">
        <v>9</v>
      </c>
      <c r="H194" s="40">
        <f>E194-'май 2018'!E194</f>
        <v>40</v>
      </c>
      <c r="I194" s="42">
        <f>F194-'май 2018'!F194</f>
        <v>30</v>
      </c>
      <c r="J194">
        <v>2556</v>
      </c>
      <c r="K194">
        <v>1449</v>
      </c>
      <c r="L194">
        <f t="shared" si="39"/>
        <v>40</v>
      </c>
      <c r="M194">
        <f t="shared" si="40"/>
        <v>30</v>
      </c>
      <c r="N194">
        <f t="shared" si="41"/>
        <v>232</v>
      </c>
      <c r="O194">
        <f t="shared" si="42"/>
        <v>62.699999999999996</v>
      </c>
      <c r="Q194" s="52">
        <f t="shared" si="50"/>
        <v>294.7</v>
      </c>
      <c r="R194" s="52">
        <f t="shared" si="52"/>
        <v>303.541</v>
      </c>
      <c r="T194" s="51">
        <v>2630</v>
      </c>
      <c r="U194" s="51">
        <v>1495</v>
      </c>
      <c r="V194">
        <f t="shared" si="43"/>
        <v>34</v>
      </c>
      <c r="W194">
        <f t="shared" si="44"/>
        <v>16</v>
      </c>
      <c r="X194">
        <f t="shared" si="45"/>
        <v>206.72</v>
      </c>
      <c r="Y194">
        <f t="shared" si="46"/>
        <v>36</v>
      </c>
      <c r="AA194">
        <f t="shared" si="47"/>
        <v>242.72</v>
      </c>
      <c r="AB194" s="52">
        <f t="shared" si="48"/>
        <v>250.0016</v>
      </c>
      <c r="AC194" s="62">
        <f t="shared" si="49"/>
        <v>553.54259999999999</v>
      </c>
      <c r="AD194" s="75"/>
    </row>
    <row r="195" spans="1:30" ht="15" thickBot="1">
      <c r="A195" s="3">
        <v>1896729</v>
      </c>
      <c r="B195" s="5">
        <v>43278</v>
      </c>
      <c r="C195" s="4">
        <v>172</v>
      </c>
      <c r="D195" s="4">
        <v>12075</v>
      </c>
      <c r="E195" s="4">
        <v>7772</v>
      </c>
      <c r="F195" s="4">
        <v>4097</v>
      </c>
      <c r="G195" s="4" t="s">
        <v>9</v>
      </c>
      <c r="H195" s="40">
        <f>E195-'май 2018'!E195</f>
        <v>154</v>
      </c>
      <c r="I195" s="42">
        <f>F195-'май 2018'!F195</f>
        <v>86</v>
      </c>
      <c r="J195">
        <v>7772</v>
      </c>
      <c r="K195">
        <v>4097</v>
      </c>
      <c r="L195">
        <f t="shared" si="39"/>
        <v>0</v>
      </c>
      <c r="M195">
        <f t="shared" si="40"/>
        <v>0</v>
      </c>
      <c r="N195">
        <f t="shared" si="41"/>
        <v>0</v>
      </c>
      <c r="O195">
        <f t="shared" si="42"/>
        <v>0</v>
      </c>
      <c r="Q195" s="52">
        <f t="shared" si="50"/>
        <v>0</v>
      </c>
      <c r="R195" s="52">
        <f t="shared" si="52"/>
        <v>0</v>
      </c>
      <c r="T195" s="51">
        <v>7914</v>
      </c>
      <c r="U195" s="51">
        <v>4180</v>
      </c>
      <c r="V195">
        <f t="shared" si="43"/>
        <v>142</v>
      </c>
      <c r="W195">
        <f t="shared" si="44"/>
        <v>83</v>
      </c>
      <c r="X195">
        <f t="shared" si="45"/>
        <v>863.36</v>
      </c>
      <c r="Y195">
        <f t="shared" si="46"/>
        <v>186.75</v>
      </c>
      <c r="AA195">
        <f t="shared" si="47"/>
        <v>1050.1100000000001</v>
      </c>
      <c r="AB195" s="52">
        <f t="shared" si="48"/>
        <v>1081.6133000000002</v>
      </c>
      <c r="AC195" s="52">
        <f t="shared" si="49"/>
        <v>1081.6133000000002</v>
      </c>
      <c r="AD195" s="76">
        <f>AC195</f>
        <v>1081.6133000000002</v>
      </c>
    </row>
    <row r="196" spans="1:30" ht="15" thickBot="1">
      <c r="A196" s="3">
        <v>1826974</v>
      </c>
      <c r="B196" s="5">
        <v>43278</v>
      </c>
      <c r="C196" s="4">
        <v>173</v>
      </c>
      <c r="D196" s="4">
        <v>4851</v>
      </c>
      <c r="E196" s="4">
        <v>3162</v>
      </c>
      <c r="F196" s="4">
        <v>1114</v>
      </c>
      <c r="G196" s="4" t="s">
        <v>9</v>
      </c>
      <c r="H196" s="40">
        <f>E196-'май 2018'!E196</f>
        <v>82</v>
      </c>
      <c r="I196" s="42">
        <f>F196-'май 2018'!F196</f>
        <v>28</v>
      </c>
      <c r="J196">
        <v>3080</v>
      </c>
      <c r="K196">
        <v>1086</v>
      </c>
      <c r="L196">
        <f t="shared" si="39"/>
        <v>82</v>
      </c>
      <c r="M196">
        <f t="shared" si="40"/>
        <v>28</v>
      </c>
      <c r="N196">
        <f t="shared" si="41"/>
        <v>475.59999999999997</v>
      </c>
      <c r="O196">
        <f t="shared" si="42"/>
        <v>58.519999999999996</v>
      </c>
      <c r="Q196" s="52">
        <f t="shared" si="50"/>
        <v>534.12</v>
      </c>
      <c r="R196" s="52">
        <f t="shared" si="52"/>
        <v>550.14359999999999</v>
      </c>
      <c r="T196" s="51">
        <v>3196</v>
      </c>
      <c r="U196" s="51">
        <v>1131</v>
      </c>
      <c r="V196">
        <f t="shared" si="43"/>
        <v>34</v>
      </c>
      <c r="W196">
        <f t="shared" si="44"/>
        <v>17</v>
      </c>
      <c r="X196">
        <f t="shared" si="45"/>
        <v>206.72</v>
      </c>
      <c r="Y196">
        <f>W196*2.25</f>
        <v>38.25</v>
      </c>
      <c r="AA196">
        <f t="shared" si="47"/>
        <v>244.97</v>
      </c>
      <c r="AB196" s="52">
        <f t="shared" si="48"/>
        <v>252.31909999999999</v>
      </c>
      <c r="AC196" s="62">
        <f t="shared" si="49"/>
        <v>802.46270000000004</v>
      </c>
      <c r="AD196" s="75"/>
    </row>
    <row r="197" spans="1:30" ht="15" thickBot="1">
      <c r="A197" s="3">
        <v>1887627</v>
      </c>
      <c r="B197" s="5">
        <v>43278</v>
      </c>
      <c r="C197" s="4">
        <v>174</v>
      </c>
      <c r="D197" s="4">
        <v>19286</v>
      </c>
      <c r="E197" s="4">
        <v>12279</v>
      </c>
      <c r="F197" s="4">
        <v>6312</v>
      </c>
      <c r="G197" s="4" t="s">
        <v>9</v>
      </c>
      <c r="H197" s="40">
        <f>E197-'май 2018'!E197</f>
        <v>211</v>
      </c>
      <c r="I197" s="42">
        <f>F197-'май 2018'!F197</f>
        <v>97</v>
      </c>
      <c r="J197">
        <v>12279</v>
      </c>
      <c r="K197">
        <v>6312</v>
      </c>
      <c r="L197">
        <f t="shared" si="39"/>
        <v>0</v>
      </c>
      <c r="M197">
        <f t="shared" si="40"/>
        <v>0</v>
      </c>
      <c r="N197">
        <f t="shared" si="41"/>
        <v>0</v>
      </c>
      <c r="O197">
        <f t="shared" si="42"/>
        <v>0</v>
      </c>
      <c r="P197">
        <v>102</v>
      </c>
      <c r="Q197" s="52">
        <f t="shared" ref="Q197:Q198" si="54">N197+O197-P197</f>
        <v>-102</v>
      </c>
      <c r="R197" s="52">
        <f t="shared" ref="R197:R198" si="55">Q197+Q197*3%</f>
        <v>-105.06</v>
      </c>
      <c r="T197" s="51">
        <v>12408</v>
      </c>
      <c r="U197" s="51">
        <v>6365</v>
      </c>
      <c r="V197">
        <f t="shared" si="43"/>
        <v>129</v>
      </c>
      <c r="W197">
        <f t="shared" si="44"/>
        <v>53</v>
      </c>
      <c r="X197">
        <f t="shared" si="45"/>
        <v>784.32</v>
      </c>
      <c r="Y197">
        <f t="shared" si="46"/>
        <v>119.25</v>
      </c>
      <c r="AA197">
        <f t="shared" si="47"/>
        <v>903.57</v>
      </c>
      <c r="AB197" s="52">
        <f t="shared" si="48"/>
        <v>930.6771</v>
      </c>
      <c r="AC197" s="52">
        <f t="shared" si="49"/>
        <v>825.61709999999994</v>
      </c>
      <c r="AD197" s="76">
        <f>AC197</f>
        <v>825.61709999999994</v>
      </c>
    </row>
    <row r="198" spans="1:30" ht="15" thickBot="1">
      <c r="A198" s="3">
        <v>1853779</v>
      </c>
      <c r="B198" s="5">
        <v>43278</v>
      </c>
      <c r="C198" s="4">
        <v>175</v>
      </c>
      <c r="D198" s="4">
        <v>10232</v>
      </c>
      <c r="E198" s="56">
        <v>6003</v>
      </c>
      <c r="F198" s="56">
        <v>1822</v>
      </c>
      <c r="G198" s="56" t="s">
        <v>9</v>
      </c>
      <c r="H198" s="65">
        <f>E198-'май 2018'!E198</f>
        <v>78</v>
      </c>
      <c r="I198" s="66">
        <f>F198-'май 2018'!F198</f>
        <v>24</v>
      </c>
      <c r="J198" s="55">
        <v>5925</v>
      </c>
      <c r="K198" s="55">
        <v>1798</v>
      </c>
      <c r="L198" s="55">
        <f t="shared" si="39"/>
        <v>78</v>
      </c>
      <c r="M198" s="55">
        <f t="shared" si="40"/>
        <v>24</v>
      </c>
      <c r="N198" s="55">
        <f t="shared" si="41"/>
        <v>452.4</v>
      </c>
      <c r="O198" s="55">
        <f t="shared" si="42"/>
        <v>50.16</v>
      </c>
      <c r="P198" s="55"/>
      <c r="Q198" s="52">
        <f t="shared" si="54"/>
        <v>502.55999999999995</v>
      </c>
      <c r="R198" s="52">
        <f t="shared" si="55"/>
        <v>517.63679999999999</v>
      </c>
      <c r="T198" s="51">
        <v>6067</v>
      </c>
      <c r="U198" s="51">
        <v>1844</v>
      </c>
      <c r="V198">
        <f t="shared" si="43"/>
        <v>64</v>
      </c>
      <c r="W198">
        <f t="shared" si="44"/>
        <v>22</v>
      </c>
      <c r="X198">
        <f t="shared" si="45"/>
        <v>389.12</v>
      </c>
      <c r="Y198">
        <f t="shared" si="46"/>
        <v>49.5</v>
      </c>
      <c r="AA198">
        <f t="shared" si="47"/>
        <v>438.62</v>
      </c>
      <c r="AB198" s="52">
        <f t="shared" si="48"/>
        <v>451.77859999999998</v>
      </c>
      <c r="AC198" s="62">
        <f t="shared" si="49"/>
        <v>969.41539999999998</v>
      </c>
      <c r="AD198" s="75"/>
    </row>
    <row r="199" spans="1:30" ht="15" thickBot="1">
      <c r="A199" s="3">
        <v>1893362</v>
      </c>
      <c r="B199" s="5">
        <v>43278</v>
      </c>
      <c r="C199" s="4" t="s">
        <v>30</v>
      </c>
      <c r="D199" s="4">
        <v>24459</v>
      </c>
      <c r="E199" s="4">
        <v>15494</v>
      </c>
      <c r="F199" s="4">
        <v>8062</v>
      </c>
      <c r="G199" s="4" t="s">
        <v>9</v>
      </c>
      <c r="H199" s="40">
        <f>E199-'май 2018'!E199</f>
        <v>126</v>
      </c>
      <c r="I199" s="42">
        <f>F199-'май 2018'!F199</f>
        <v>116</v>
      </c>
      <c r="J199">
        <v>15339</v>
      </c>
      <c r="K199">
        <v>7921</v>
      </c>
      <c r="L199">
        <f t="shared" ref="L199:L258" si="56">E199-J199</f>
        <v>155</v>
      </c>
      <c r="M199">
        <f t="shared" ref="M199:M258" si="57">F199-K199</f>
        <v>141</v>
      </c>
      <c r="N199">
        <f t="shared" ref="N199:N258" si="58">L199*5.8</f>
        <v>899</v>
      </c>
      <c r="O199">
        <f t="shared" ref="O199:O258" si="59">M199*2.09</f>
        <v>294.69</v>
      </c>
      <c r="Q199" s="52">
        <f t="shared" si="50"/>
        <v>1193.69</v>
      </c>
      <c r="R199" s="52">
        <f t="shared" si="52"/>
        <v>1229.5007000000001</v>
      </c>
      <c r="T199" s="51">
        <v>15628</v>
      </c>
      <c r="U199" s="51">
        <v>8182</v>
      </c>
      <c r="V199">
        <f t="shared" si="43"/>
        <v>134</v>
      </c>
      <c r="W199">
        <f t="shared" si="44"/>
        <v>120</v>
      </c>
      <c r="X199">
        <f t="shared" si="45"/>
        <v>814.72</v>
      </c>
      <c r="Y199">
        <f t="shared" si="46"/>
        <v>270</v>
      </c>
      <c r="AA199">
        <f t="shared" si="47"/>
        <v>1084.72</v>
      </c>
      <c r="AB199" s="52">
        <f t="shared" si="48"/>
        <v>1117.2616</v>
      </c>
      <c r="AC199" s="62">
        <f t="shared" si="49"/>
        <v>2346.7623000000003</v>
      </c>
      <c r="AD199" s="75"/>
    </row>
    <row r="200" spans="1:30" ht="15" thickBot="1">
      <c r="A200" s="3">
        <v>1852677</v>
      </c>
      <c r="B200" s="5">
        <v>43278</v>
      </c>
      <c r="C200" s="4">
        <v>176</v>
      </c>
      <c r="D200" s="4">
        <v>9666</v>
      </c>
      <c r="E200" s="4">
        <v>6431</v>
      </c>
      <c r="F200" s="4">
        <v>3167</v>
      </c>
      <c r="G200" s="4" t="s">
        <v>9</v>
      </c>
      <c r="H200" s="40">
        <f>E200-'май 2018'!E200</f>
        <v>531</v>
      </c>
      <c r="I200" s="42">
        <f>F200-'май 2018'!F200</f>
        <v>242</v>
      </c>
      <c r="J200">
        <v>6431</v>
      </c>
      <c r="K200">
        <v>3167</v>
      </c>
      <c r="L200">
        <f t="shared" si="56"/>
        <v>0</v>
      </c>
      <c r="M200">
        <f t="shared" si="57"/>
        <v>0</v>
      </c>
      <c r="N200">
        <f t="shared" si="58"/>
        <v>0</v>
      </c>
      <c r="O200">
        <f t="shared" si="59"/>
        <v>0</v>
      </c>
      <c r="Q200" s="52">
        <f t="shared" si="50"/>
        <v>0</v>
      </c>
      <c r="R200" s="52">
        <f t="shared" si="52"/>
        <v>0</v>
      </c>
      <c r="T200" s="51">
        <v>6624</v>
      </c>
      <c r="U200" s="51">
        <v>3229</v>
      </c>
      <c r="V200">
        <f t="shared" si="43"/>
        <v>193</v>
      </c>
      <c r="W200">
        <f t="shared" si="44"/>
        <v>62</v>
      </c>
      <c r="X200">
        <f t="shared" si="45"/>
        <v>1173.44</v>
      </c>
      <c r="Y200">
        <f t="shared" si="46"/>
        <v>139.5</v>
      </c>
      <c r="AA200">
        <f t="shared" si="47"/>
        <v>1312.94</v>
      </c>
      <c r="AB200" s="52">
        <f t="shared" si="48"/>
        <v>1352.3282000000002</v>
      </c>
      <c r="AC200" s="62">
        <f t="shared" si="49"/>
        <v>1352.3282000000002</v>
      </c>
      <c r="AD200" s="75"/>
    </row>
    <row r="201" spans="1:30" ht="15" thickBot="1">
      <c r="A201" s="3">
        <v>1897108</v>
      </c>
      <c r="B201" s="5">
        <v>43278</v>
      </c>
      <c r="C201" s="4">
        <v>177</v>
      </c>
      <c r="D201" s="4">
        <v>46774</v>
      </c>
      <c r="E201" s="4">
        <v>30278</v>
      </c>
      <c r="F201" s="4">
        <v>16227</v>
      </c>
      <c r="G201" s="4" t="s">
        <v>9</v>
      </c>
      <c r="H201" s="40">
        <f>E201-'май 2018'!E201</f>
        <v>262</v>
      </c>
      <c r="I201" s="42">
        <f>F201-'май 2018'!F201</f>
        <v>104</v>
      </c>
      <c r="J201">
        <v>30278</v>
      </c>
      <c r="K201">
        <v>16227</v>
      </c>
      <c r="L201">
        <f t="shared" si="56"/>
        <v>0</v>
      </c>
      <c r="M201">
        <f t="shared" si="57"/>
        <v>0</v>
      </c>
      <c r="N201">
        <f t="shared" si="58"/>
        <v>0</v>
      </c>
      <c r="O201">
        <f t="shared" si="59"/>
        <v>0</v>
      </c>
      <c r="Q201" s="52">
        <f t="shared" si="50"/>
        <v>0</v>
      </c>
      <c r="R201" s="52">
        <f t="shared" si="52"/>
        <v>0</v>
      </c>
      <c r="T201" s="51">
        <v>30621</v>
      </c>
      <c r="U201" s="51">
        <v>16325</v>
      </c>
      <c r="V201">
        <f t="shared" ref="V201:V258" si="60">T201-E201</f>
        <v>343</v>
      </c>
      <c r="W201">
        <f t="shared" ref="W201:W258" si="61">U201-F201</f>
        <v>98</v>
      </c>
      <c r="X201">
        <f t="shared" ref="X201:X258" si="62">V201*6.08</f>
        <v>2085.44</v>
      </c>
      <c r="Y201">
        <f t="shared" ref="Y201:Y258" si="63">W201*2.25</f>
        <v>220.5</v>
      </c>
      <c r="AA201">
        <f t="shared" ref="AA201:AA258" si="64">X201+Y201</f>
        <v>2305.94</v>
      </c>
      <c r="AB201" s="52">
        <f t="shared" ref="AB201:AB258" si="65">AA201+AA201*3%</f>
        <v>2375.1181999999999</v>
      </c>
      <c r="AC201" s="62">
        <f t="shared" ref="AC201:AC258" si="66">AB201+R201</f>
        <v>2375.1181999999999</v>
      </c>
      <c r="AD201" s="75"/>
    </row>
    <row r="202" spans="1:30" ht="15" thickBot="1">
      <c r="A202" s="3">
        <v>2824353</v>
      </c>
      <c r="B202" s="5">
        <v>43278</v>
      </c>
      <c r="C202" s="4">
        <v>178</v>
      </c>
      <c r="D202" s="4">
        <v>252</v>
      </c>
      <c r="E202" s="4">
        <v>13</v>
      </c>
      <c r="F202" s="4">
        <v>0</v>
      </c>
      <c r="G202" s="4" t="s">
        <v>9</v>
      </c>
      <c r="H202" s="40">
        <f>E202-'май 2018'!E202</f>
        <v>6</v>
      </c>
      <c r="I202" s="42">
        <f>F202-'май 2018'!F202</f>
        <v>0</v>
      </c>
      <c r="J202">
        <v>0</v>
      </c>
      <c r="K202">
        <v>0</v>
      </c>
      <c r="L202">
        <f t="shared" si="56"/>
        <v>13</v>
      </c>
      <c r="M202">
        <f t="shared" si="57"/>
        <v>0</v>
      </c>
      <c r="N202">
        <f t="shared" si="58"/>
        <v>75.399999999999991</v>
      </c>
      <c r="O202">
        <f t="shared" si="59"/>
        <v>0</v>
      </c>
      <c r="P202">
        <v>2000</v>
      </c>
      <c r="Q202" s="52">
        <f>N202+N202*3%</f>
        <v>77.661999999999992</v>
      </c>
      <c r="R202" s="72">
        <f>Q202-P202</f>
        <v>-1922.338</v>
      </c>
      <c r="T202" s="51">
        <v>14</v>
      </c>
      <c r="U202" s="51">
        <v>0</v>
      </c>
      <c r="V202">
        <f t="shared" si="60"/>
        <v>1</v>
      </c>
      <c r="W202">
        <f t="shared" si="61"/>
        <v>0</v>
      </c>
      <c r="X202">
        <f t="shared" si="62"/>
        <v>6.08</v>
      </c>
      <c r="Y202">
        <f t="shared" si="63"/>
        <v>0</v>
      </c>
      <c r="AA202">
        <f t="shared" si="64"/>
        <v>6.08</v>
      </c>
      <c r="AB202" s="52">
        <f t="shared" si="65"/>
        <v>6.2624000000000004</v>
      </c>
      <c r="AC202" s="52">
        <f t="shared" si="66"/>
        <v>-1916.0755999999999</v>
      </c>
      <c r="AD202" s="76">
        <f>AC202</f>
        <v>-1916.0755999999999</v>
      </c>
    </row>
    <row r="203" spans="1:30" ht="15" thickBot="1">
      <c r="A203" s="3">
        <v>1894742</v>
      </c>
      <c r="B203" s="5">
        <v>43278</v>
      </c>
      <c r="C203" s="4">
        <v>179</v>
      </c>
      <c r="D203" s="4">
        <v>1581</v>
      </c>
      <c r="E203" s="4">
        <v>1012</v>
      </c>
      <c r="F203" s="4">
        <v>568</v>
      </c>
      <c r="G203" s="4" t="s">
        <v>9</v>
      </c>
      <c r="H203" s="40">
        <f>E203-'май 2018'!E203</f>
        <v>37</v>
      </c>
      <c r="I203" s="42">
        <f>F203-'май 2018'!F203</f>
        <v>43</v>
      </c>
      <c r="J203">
        <v>895</v>
      </c>
      <c r="K203">
        <v>449</v>
      </c>
      <c r="L203">
        <f t="shared" si="56"/>
        <v>117</v>
      </c>
      <c r="M203">
        <f t="shared" si="57"/>
        <v>119</v>
      </c>
      <c r="N203">
        <f t="shared" si="58"/>
        <v>678.6</v>
      </c>
      <c r="O203">
        <f t="shared" si="59"/>
        <v>248.70999999999998</v>
      </c>
      <c r="Q203" s="52">
        <f t="shared" si="50"/>
        <v>927.31</v>
      </c>
      <c r="R203" s="52">
        <f t="shared" si="52"/>
        <v>955.12929999999994</v>
      </c>
      <c r="T203" s="51">
        <v>1042</v>
      </c>
      <c r="U203" s="51">
        <v>585</v>
      </c>
      <c r="V203">
        <f t="shared" si="60"/>
        <v>30</v>
      </c>
      <c r="W203">
        <f t="shared" si="61"/>
        <v>17</v>
      </c>
      <c r="X203">
        <f t="shared" si="62"/>
        <v>182.4</v>
      </c>
      <c r="Y203">
        <f t="shared" si="63"/>
        <v>38.25</v>
      </c>
      <c r="AA203">
        <f t="shared" si="64"/>
        <v>220.65</v>
      </c>
      <c r="AB203" s="52">
        <f t="shared" si="65"/>
        <v>227.26949999999999</v>
      </c>
      <c r="AC203" s="62">
        <f t="shared" si="66"/>
        <v>1182.3987999999999</v>
      </c>
      <c r="AD203" s="75"/>
    </row>
    <row r="204" spans="1:30" ht="15" thickBot="1">
      <c r="A204" s="3">
        <v>1831785</v>
      </c>
      <c r="B204" s="5">
        <v>43278</v>
      </c>
      <c r="C204" s="4">
        <v>180</v>
      </c>
      <c r="D204" s="4">
        <v>2911</v>
      </c>
      <c r="E204" s="4">
        <v>1925</v>
      </c>
      <c r="F204" s="4">
        <v>803</v>
      </c>
      <c r="G204" s="4" t="s">
        <v>9</v>
      </c>
      <c r="H204" s="40">
        <f>E204-'май 2018'!E204</f>
        <v>20</v>
      </c>
      <c r="I204" s="42">
        <f>F204-'май 2018'!F204</f>
        <v>6</v>
      </c>
      <c r="J204">
        <v>1876</v>
      </c>
      <c r="K204">
        <v>794</v>
      </c>
      <c r="L204">
        <f t="shared" si="56"/>
        <v>49</v>
      </c>
      <c r="M204">
        <f t="shared" si="57"/>
        <v>9</v>
      </c>
      <c r="N204">
        <f t="shared" si="58"/>
        <v>284.2</v>
      </c>
      <c r="O204">
        <f t="shared" si="59"/>
        <v>18.809999999999999</v>
      </c>
      <c r="P204">
        <v>1705</v>
      </c>
      <c r="Q204" s="52">
        <f>N204+O204</f>
        <v>303.01</v>
      </c>
      <c r="R204" s="54">
        <f>Q204+Q204*3%-P204</f>
        <v>-1392.8996999999999</v>
      </c>
      <c r="T204" s="51">
        <v>1928</v>
      </c>
      <c r="U204" s="51">
        <v>803</v>
      </c>
      <c r="V204">
        <f t="shared" si="60"/>
        <v>3</v>
      </c>
      <c r="W204">
        <f t="shared" si="61"/>
        <v>0</v>
      </c>
      <c r="X204">
        <f t="shared" si="62"/>
        <v>18.240000000000002</v>
      </c>
      <c r="Y204">
        <f t="shared" si="63"/>
        <v>0</v>
      </c>
      <c r="AA204">
        <f t="shared" si="64"/>
        <v>18.240000000000002</v>
      </c>
      <c r="AB204" s="52">
        <f t="shared" si="65"/>
        <v>18.787200000000002</v>
      </c>
      <c r="AC204" s="52">
        <f t="shared" si="66"/>
        <v>-1374.1125</v>
      </c>
      <c r="AD204" s="76">
        <f>AC204</f>
        <v>-1374.1125</v>
      </c>
    </row>
    <row r="205" spans="1:30" ht="15" thickBot="1">
      <c r="A205" s="3">
        <v>1897779</v>
      </c>
      <c r="B205" s="5">
        <v>43278</v>
      </c>
      <c r="C205" s="4">
        <v>181</v>
      </c>
      <c r="D205" s="4">
        <v>10787</v>
      </c>
      <c r="E205" s="4">
        <v>5927</v>
      </c>
      <c r="F205" s="4">
        <v>3359</v>
      </c>
      <c r="G205" s="4" t="s">
        <v>9</v>
      </c>
      <c r="H205" s="40">
        <f>E205-'май 2018'!E205</f>
        <v>142</v>
      </c>
      <c r="I205" s="42">
        <f>F205-'май 2018'!F205</f>
        <v>88</v>
      </c>
      <c r="J205">
        <v>5785</v>
      </c>
      <c r="K205">
        <v>3271</v>
      </c>
      <c r="L205">
        <f t="shared" si="56"/>
        <v>142</v>
      </c>
      <c r="M205">
        <f t="shared" si="57"/>
        <v>88</v>
      </c>
      <c r="N205">
        <f t="shared" si="58"/>
        <v>823.6</v>
      </c>
      <c r="O205">
        <f t="shared" si="59"/>
        <v>183.92</v>
      </c>
      <c r="Q205" s="52">
        <f>N205+O205-P205</f>
        <v>1007.52</v>
      </c>
      <c r="R205" s="52">
        <f t="shared" si="52"/>
        <v>1037.7456</v>
      </c>
      <c r="T205" s="51">
        <v>6214</v>
      </c>
      <c r="U205" s="51">
        <v>3476</v>
      </c>
      <c r="V205">
        <f t="shared" si="60"/>
        <v>287</v>
      </c>
      <c r="W205">
        <f t="shared" si="61"/>
        <v>117</v>
      </c>
      <c r="X205">
        <f t="shared" si="62"/>
        <v>1744.96</v>
      </c>
      <c r="Y205">
        <f t="shared" si="63"/>
        <v>263.25</v>
      </c>
      <c r="AA205">
        <f t="shared" si="64"/>
        <v>2008.21</v>
      </c>
      <c r="AB205" s="52">
        <f t="shared" si="65"/>
        <v>2068.4562999999998</v>
      </c>
      <c r="AC205" s="62">
        <f>AB205+R205</f>
        <v>3106.2019</v>
      </c>
      <c r="AD205" s="75"/>
    </row>
    <row r="206" spans="1:30" ht="15" thickBot="1">
      <c r="A206" s="3">
        <v>1897632</v>
      </c>
      <c r="B206" s="5">
        <v>43235</v>
      </c>
      <c r="C206" s="4">
        <v>182</v>
      </c>
      <c r="D206" s="4">
        <v>10256</v>
      </c>
      <c r="E206" s="4">
        <v>4928</v>
      </c>
      <c r="F206" s="4">
        <v>4503</v>
      </c>
      <c r="G206" s="4" t="s">
        <v>9</v>
      </c>
      <c r="H206" s="40">
        <f>E206-'май 2018'!E206</f>
        <v>0</v>
      </c>
      <c r="I206" s="42">
        <f>F206-'май 2018'!F206</f>
        <v>0</v>
      </c>
      <c r="J206">
        <v>4017</v>
      </c>
      <c r="K206">
        <v>3694</v>
      </c>
      <c r="L206">
        <f t="shared" si="56"/>
        <v>911</v>
      </c>
      <c r="M206">
        <f t="shared" si="57"/>
        <v>809</v>
      </c>
      <c r="N206">
        <f t="shared" si="58"/>
        <v>5283.8</v>
      </c>
      <c r="O206">
        <f t="shared" si="59"/>
        <v>1690.81</v>
      </c>
      <c r="Q206" s="52">
        <f t="shared" ref="Q206:Q258" si="67">N206+O206-P206</f>
        <v>6974.6100000000006</v>
      </c>
      <c r="R206" s="52">
        <f t="shared" si="52"/>
        <v>7183.8483000000006</v>
      </c>
      <c r="T206" s="51">
        <v>4928</v>
      </c>
      <c r="U206" s="51">
        <v>4503</v>
      </c>
      <c r="V206">
        <f t="shared" si="60"/>
        <v>0</v>
      </c>
      <c r="W206">
        <f t="shared" si="61"/>
        <v>0</v>
      </c>
      <c r="X206">
        <f t="shared" si="62"/>
        <v>0</v>
      </c>
      <c r="Y206">
        <f t="shared" si="63"/>
        <v>0</v>
      </c>
      <c r="AA206">
        <f t="shared" si="64"/>
        <v>0</v>
      </c>
      <c r="AB206" s="52">
        <f t="shared" si="65"/>
        <v>0</v>
      </c>
      <c r="AC206" s="62">
        <f t="shared" si="66"/>
        <v>7183.8483000000006</v>
      </c>
      <c r="AD206" s="75"/>
    </row>
    <row r="207" spans="1:30" ht="15" thickBot="1">
      <c r="A207" s="3">
        <v>1853681</v>
      </c>
      <c r="B207" s="5">
        <v>43278</v>
      </c>
      <c r="C207" s="4">
        <v>183</v>
      </c>
      <c r="D207" s="4">
        <v>5702</v>
      </c>
      <c r="E207" s="4">
        <v>2973</v>
      </c>
      <c r="F207" s="4">
        <v>1593</v>
      </c>
      <c r="G207" s="4" t="s">
        <v>9</v>
      </c>
      <c r="H207" s="40">
        <f>E207-'май 2018'!E207</f>
        <v>115</v>
      </c>
      <c r="I207" s="42">
        <f>F207-'май 2018'!F207</f>
        <v>77</v>
      </c>
      <c r="J207">
        <v>2858</v>
      </c>
      <c r="K207">
        <v>1516</v>
      </c>
      <c r="L207">
        <f t="shared" si="56"/>
        <v>115</v>
      </c>
      <c r="M207">
        <f t="shared" si="57"/>
        <v>77</v>
      </c>
      <c r="N207">
        <f t="shared" si="58"/>
        <v>667</v>
      </c>
      <c r="O207">
        <f t="shared" si="59"/>
        <v>160.92999999999998</v>
      </c>
      <c r="Q207" s="52">
        <f t="shared" si="67"/>
        <v>827.93</v>
      </c>
      <c r="R207" s="52">
        <f t="shared" si="52"/>
        <v>852.76789999999994</v>
      </c>
      <c r="T207" s="51">
        <v>3048</v>
      </c>
      <c r="U207" s="51">
        <v>1621</v>
      </c>
      <c r="V207">
        <f t="shared" si="60"/>
        <v>75</v>
      </c>
      <c r="W207">
        <f t="shared" si="61"/>
        <v>28</v>
      </c>
      <c r="X207">
        <f t="shared" si="62"/>
        <v>456</v>
      </c>
      <c r="Y207">
        <f t="shared" si="63"/>
        <v>63</v>
      </c>
      <c r="AA207">
        <f t="shared" si="64"/>
        <v>519</v>
      </c>
      <c r="AB207" s="52">
        <f t="shared" si="65"/>
        <v>534.57000000000005</v>
      </c>
      <c r="AC207" s="69">
        <f t="shared" si="66"/>
        <v>1387.3379</v>
      </c>
      <c r="AD207" s="76">
        <f>AC207</f>
        <v>1387.3379</v>
      </c>
    </row>
    <row r="208" spans="1:30" ht="15" thickBot="1">
      <c r="A208" s="3">
        <v>1853630</v>
      </c>
      <c r="B208" s="5">
        <v>43278</v>
      </c>
      <c r="C208" s="4">
        <v>184</v>
      </c>
      <c r="D208" s="4">
        <v>3300</v>
      </c>
      <c r="E208" s="4">
        <v>2488</v>
      </c>
      <c r="F208" s="4">
        <v>745</v>
      </c>
      <c r="G208" s="4" t="s">
        <v>9</v>
      </c>
      <c r="H208" s="40">
        <f>E208-'май 2018'!E208</f>
        <v>36</v>
      </c>
      <c r="I208" s="42">
        <f>F208-'май 2018'!F208</f>
        <v>10</v>
      </c>
      <c r="J208">
        <v>2449</v>
      </c>
      <c r="K208">
        <v>735</v>
      </c>
      <c r="L208">
        <f t="shared" si="56"/>
        <v>39</v>
      </c>
      <c r="M208">
        <f t="shared" si="57"/>
        <v>10</v>
      </c>
      <c r="N208">
        <f t="shared" si="58"/>
        <v>226.2</v>
      </c>
      <c r="O208">
        <f t="shared" si="59"/>
        <v>20.9</v>
      </c>
      <c r="Q208" s="52">
        <f t="shared" si="67"/>
        <v>247.1</v>
      </c>
      <c r="R208" s="52">
        <f t="shared" si="52"/>
        <v>254.51300000000001</v>
      </c>
      <c r="T208" s="51">
        <v>2557</v>
      </c>
      <c r="U208" s="51">
        <v>762</v>
      </c>
      <c r="V208">
        <f t="shared" si="60"/>
        <v>69</v>
      </c>
      <c r="W208">
        <f t="shared" si="61"/>
        <v>17</v>
      </c>
      <c r="X208">
        <f t="shared" si="62"/>
        <v>419.52</v>
      </c>
      <c r="Y208">
        <f t="shared" si="63"/>
        <v>38.25</v>
      </c>
      <c r="AA208">
        <f t="shared" si="64"/>
        <v>457.77</v>
      </c>
      <c r="AB208" s="52">
        <f t="shared" si="65"/>
        <v>471.50309999999996</v>
      </c>
      <c r="AC208" s="62">
        <f>AB208+R208</f>
        <v>726.01609999999994</v>
      </c>
      <c r="AD208" s="75"/>
    </row>
    <row r="209" spans="1:30" ht="15" thickBot="1">
      <c r="A209" s="3">
        <v>1893327</v>
      </c>
      <c r="B209" s="5">
        <v>43278</v>
      </c>
      <c r="C209" s="4">
        <v>185</v>
      </c>
      <c r="D209" s="4">
        <v>2</v>
      </c>
      <c r="E209" s="4">
        <v>0</v>
      </c>
      <c r="F209" s="4">
        <v>1</v>
      </c>
      <c r="G209" s="4" t="s">
        <v>9</v>
      </c>
      <c r="H209" s="40">
        <f>E209-'май 2018'!E209</f>
        <v>0</v>
      </c>
      <c r="I209" s="42">
        <f>F209-'май 2018'!F209</f>
        <v>0</v>
      </c>
      <c r="L209">
        <f t="shared" si="56"/>
        <v>0</v>
      </c>
      <c r="M209">
        <f t="shared" si="57"/>
        <v>1</v>
      </c>
      <c r="N209">
        <f t="shared" si="58"/>
        <v>0</v>
      </c>
      <c r="O209">
        <f t="shared" si="59"/>
        <v>2.09</v>
      </c>
      <c r="Q209" s="52">
        <f t="shared" si="67"/>
        <v>2.09</v>
      </c>
      <c r="R209" s="52">
        <f t="shared" si="52"/>
        <v>2.1526999999999998</v>
      </c>
      <c r="T209" s="51">
        <v>0</v>
      </c>
      <c r="U209" s="51">
        <v>1</v>
      </c>
      <c r="V209">
        <f t="shared" si="60"/>
        <v>0</v>
      </c>
      <c r="W209">
        <f t="shared" si="61"/>
        <v>0</v>
      </c>
      <c r="X209">
        <f t="shared" si="62"/>
        <v>0</v>
      </c>
      <c r="Y209">
        <f t="shared" si="63"/>
        <v>0</v>
      </c>
      <c r="AA209">
        <f t="shared" si="64"/>
        <v>0</v>
      </c>
      <c r="AB209" s="52">
        <f t="shared" si="65"/>
        <v>0</v>
      </c>
      <c r="AC209" s="52">
        <f t="shared" si="66"/>
        <v>2.1526999999999998</v>
      </c>
      <c r="AD209" s="76">
        <f>AC209</f>
        <v>2.1526999999999998</v>
      </c>
    </row>
    <row r="210" spans="1:30" ht="15" thickBot="1">
      <c r="A210" s="3">
        <v>1899423</v>
      </c>
      <c r="B210" s="5">
        <v>43278</v>
      </c>
      <c r="C210" s="4">
        <v>186</v>
      </c>
      <c r="D210" s="4">
        <v>2692</v>
      </c>
      <c r="E210" s="4">
        <v>1667</v>
      </c>
      <c r="F210" s="4">
        <v>838</v>
      </c>
      <c r="G210" s="4" t="s">
        <v>9</v>
      </c>
      <c r="H210" s="40">
        <f>E210-'май 2018'!E210</f>
        <v>266</v>
      </c>
      <c r="I210" s="42">
        <f>F210-'май 2018'!F210</f>
        <v>150</v>
      </c>
      <c r="J210">
        <v>1401</v>
      </c>
      <c r="K210">
        <v>688</v>
      </c>
      <c r="L210">
        <f t="shared" si="56"/>
        <v>266</v>
      </c>
      <c r="M210">
        <f t="shared" si="57"/>
        <v>150</v>
      </c>
      <c r="N210">
        <f t="shared" si="58"/>
        <v>1542.8</v>
      </c>
      <c r="O210">
        <f t="shared" si="59"/>
        <v>313.5</v>
      </c>
      <c r="Q210" s="52">
        <f t="shared" si="67"/>
        <v>1856.3</v>
      </c>
      <c r="R210" s="52">
        <f t="shared" si="52"/>
        <v>1911.989</v>
      </c>
      <c r="T210" s="51">
        <v>1784</v>
      </c>
      <c r="U210" s="51">
        <v>889</v>
      </c>
      <c r="V210">
        <f t="shared" si="60"/>
        <v>117</v>
      </c>
      <c r="W210">
        <f t="shared" si="61"/>
        <v>51</v>
      </c>
      <c r="X210">
        <f t="shared" si="62"/>
        <v>711.36</v>
      </c>
      <c r="Y210">
        <f t="shared" si="63"/>
        <v>114.75</v>
      </c>
      <c r="AA210">
        <f t="shared" si="64"/>
        <v>826.11</v>
      </c>
      <c r="AB210" s="52">
        <f t="shared" si="65"/>
        <v>850.89330000000007</v>
      </c>
      <c r="AC210" s="69">
        <f t="shared" si="66"/>
        <v>2762.8823000000002</v>
      </c>
      <c r="AD210" s="76">
        <f>AC210</f>
        <v>2762.8823000000002</v>
      </c>
    </row>
    <row r="211" spans="1:30" ht="15" thickBot="1">
      <c r="A211" s="3">
        <v>1899629</v>
      </c>
      <c r="B211" s="5">
        <v>43278</v>
      </c>
      <c r="C211" s="4">
        <v>187</v>
      </c>
      <c r="D211" s="4">
        <v>4242</v>
      </c>
      <c r="E211" s="4">
        <v>2687</v>
      </c>
      <c r="F211" s="4">
        <v>1093</v>
      </c>
      <c r="G211" s="4" t="s">
        <v>9</v>
      </c>
      <c r="H211" s="40">
        <f>E211-'май 2018'!E211</f>
        <v>88</v>
      </c>
      <c r="I211" s="42">
        <f>F211-'май 2018'!F211</f>
        <v>43</v>
      </c>
      <c r="J211">
        <v>2482</v>
      </c>
      <c r="K211">
        <v>994</v>
      </c>
      <c r="L211">
        <f t="shared" si="56"/>
        <v>205</v>
      </c>
      <c r="M211">
        <f t="shared" si="57"/>
        <v>99</v>
      </c>
      <c r="N211">
        <f t="shared" si="58"/>
        <v>1189</v>
      </c>
      <c r="O211">
        <f t="shared" si="59"/>
        <v>206.91</v>
      </c>
      <c r="Q211" s="52">
        <f t="shared" si="67"/>
        <v>1395.91</v>
      </c>
      <c r="R211" s="52">
        <f t="shared" si="52"/>
        <v>1437.7873000000002</v>
      </c>
      <c r="T211" s="51">
        <v>2838</v>
      </c>
      <c r="U211" s="51">
        <v>1179</v>
      </c>
      <c r="V211">
        <f t="shared" si="60"/>
        <v>151</v>
      </c>
      <c r="W211">
        <f t="shared" si="61"/>
        <v>86</v>
      </c>
      <c r="X211">
        <f t="shared" si="62"/>
        <v>918.08</v>
      </c>
      <c r="Y211">
        <f t="shared" si="63"/>
        <v>193.5</v>
      </c>
      <c r="AA211">
        <f t="shared" si="64"/>
        <v>1111.58</v>
      </c>
      <c r="AB211" s="52">
        <f t="shared" si="65"/>
        <v>1144.9274</v>
      </c>
      <c r="AC211" s="62">
        <f t="shared" si="66"/>
        <v>2582.7147000000004</v>
      </c>
      <c r="AD211" s="75"/>
    </row>
    <row r="212" spans="1:30" ht="15" thickBot="1">
      <c r="A212" s="3">
        <v>1899972</v>
      </c>
      <c r="B212" s="5">
        <v>43278</v>
      </c>
      <c r="C212" s="4">
        <v>188</v>
      </c>
      <c r="D212" s="4">
        <v>5681</v>
      </c>
      <c r="E212" s="4">
        <v>3127</v>
      </c>
      <c r="F212" s="4">
        <v>2029</v>
      </c>
      <c r="G212" s="4" t="s">
        <v>9</v>
      </c>
      <c r="H212" s="40">
        <f>E212-'май 2018'!E212</f>
        <v>24</v>
      </c>
      <c r="I212" s="42">
        <f>F212-'май 2018'!F212</f>
        <v>12</v>
      </c>
      <c r="J212">
        <v>3103</v>
      </c>
      <c r="K212">
        <v>2017</v>
      </c>
      <c r="L212">
        <f t="shared" si="56"/>
        <v>24</v>
      </c>
      <c r="M212">
        <f t="shared" si="57"/>
        <v>12</v>
      </c>
      <c r="N212">
        <f t="shared" si="58"/>
        <v>139.19999999999999</v>
      </c>
      <c r="O212">
        <f t="shared" si="59"/>
        <v>25.08</v>
      </c>
      <c r="Q212" s="52">
        <f t="shared" si="67"/>
        <v>164.27999999999997</v>
      </c>
      <c r="R212" s="52">
        <f t="shared" si="52"/>
        <v>169.20839999999998</v>
      </c>
      <c r="T212" s="51">
        <v>3187</v>
      </c>
      <c r="U212" s="51">
        <v>2064</v>
      </c>
      <c r="V212">
        <f t="shared" si="60"/>
        <v>60</v>
      </c>
      <c r="W212">
        <f t="shared" si="61"/>
        <v>35</v>
      </c>
      <c r="X212">
        <f t="shared" si="62"/>
        <v>364.8</v>
      </c>
      <c r="Y212">
        <f t="shared" si="63"/>
        <v>78.75</v>
      </c>
      <c r="AA212">
        <f t="shared" si="64"/>
        <v>443.55</v>
      </c>
      <c r="AB212" s="52">
        <f t="shared" si="65"/>
        <v>456.85649999999998</v>
      </c>
      <c r="AC212" s="69">
        <f t="shared" si="66"/>
        <v>626.06489999999997</v>
      </c>
      <c r="AD212" s="76">
        <f>AC212</f>
        <v>626.06489999999997</v>
      </c>
    </row>
    <row r="213" spans="1:30" ht="15" thickBot="1">
      <c r="A213" s="3">
        <v>1896976</v>
      </c>
      <c r="B213" s="5">
        <v>43278</v>
      </c>
      <c r="C213" s="4">
        <v>189</v>
      </c>
      <c r="D213" s="4">
        <v>706</v>
      </c>
      <c r="E213" s="4">
        <v>512</v>
      </c>
      <c r="F213" s="4">
        <v>180</v>
      </c>
      <c r="G213" s="4" t="s">
        <v>9</v>
      </c>
      <c r="H213" s="40">
        <f>E213-'май 2018'!E213</f>
        <v>14</v>
      </c>
      <c r="I213" s="42">
        <f>F213-'май 2018'!F213</f>
        <v>3</v>
      </c>
      <c r="J213">
        <v>484</v>
      </c>
      <c r="K213">
        <v>175</v>
      </c>
      <c r="L213">
        <f t="shared" si="56"/>
        <v>28</v>
      </c>
      <c r="M213">
        <f t="shared" si="57"/>
        <v>5</v>
      </c>
      <c r="N213">
        <f t="shared" si="58"/>
        <v>162.4</v>
      </c>
      <c r="O213">
        <f t="shared" si="59"/>
        <v>10.45</v>
      </c>
      <c r="P213">
        <v>586</v>
      </c>
      <c r="Q213" s="52">
        <f t="shared" si="67"/>
        <v>-413.15</v>
      </c>
      <c r="R213" s="52">
        <f t="shared" si="52"/>
        <v>-425.54449999999997</v>
      </c>
      <c r="T213" s="51">
        <v>538</v>
      </c>
      <c r="U213" s="51">
        <v>184</v>
      </c>
      <c r="V213">
        <f t="shared" si="60"/>
        <v>26</v>
      </c>
      <c r="W213">
        <f t="shared" si="61"/>
        <v>4</v>
      </c>
      <c r="X213">
        <f t="shared" si="62"/>
        <v>158.08000000000001</v>
      </c>
      <c r="Y213">
        <f t="shared" si="63"/>
        <v>9</v>
      </c>
      <c r="AA213">
        <f t="shared" si="64"/>
        <v>167.08</v>
      </c>
      <c r="AB213" s="52">
        <f t="shared" si="65"/>
        <v>172.09240000000003</v>
      </c>
      <c r="AC213" s="69">
        <f t="shared" si="66"/>
        <v>-253.45209999999994</v>
      </c>
      <c r="AD213" s="76">
        <f t="shared" ref="AD213:AD216" si="68">AC213</f>
        <v>-253.45209999999994</v>
      </c>
    </row>
    <row r="214" spans="1:30" ht="15" thickBot="1">
      <c r="A214" s="3">
        <v>1897847</v>
      </c>
      <c r="B214" s="5">
        <v>43278</v>
      </c>
      <c r="C214" s="4">
        <v>190</v>
      </c>
      <c r="D214" s="4">
        <v>515</v>
      </c>
      <c r="E214" s="4">
        <v>182</v>
      </c>
      <c r="F214" s="4">
        <v>147</v>
      </c>
      <c r="G214" s="4" t="s">
        <v>9</v>
      </c>
      <c r="H214" s="40">
        <f>E214-'май 2018'!E214</f>
        <v>7</v>
      </c>
      <c r="I214" s="42">
        <f>F214-'май 2018'!F214</f>
        <v>6</v>
      </c>
      <c r="J214">
        <v>0</v>
      </c>
      <c r="K214">
        <v>0</v>
      </c>
      <c r="L214">
        <f t="shared" si="56"/>
        <v>182</v>
      </c>
      <c r="M214">
        <f t="shared" si="57"/>
        <v>147</v>
      </c>
      <c r="N214">
        <f t="shared" si="58"/>
        <v>1055.5999999999999</v>
      </c>
      <c r="O214">
        <f t="shared" si="59"/>
        <v>307.22999999999996</v>
      </c>
      <c r="Q214" s="52">
        <f t="shared" si="67"/>
        <v>1362.83</v>
      </c>
      <c r="R214" s="52">
        <f t="shared" si="52"/>
        <v>1403.7148999999999</v>
      </c>
      <c r="T214" s="51">
        <v>188</v>
      </c>
      <c r="U214" s="51">
        <v>148</v>
      </c>
      <c r="V214">
        <f t="shared" si="60"/>
        <v>6</v>
      </c>
      <c r="W214">
        <f t="shared" si="61"/>
        <v>1</v>
      </c>
      <c r="X214">
        <f t="shared" si="62"/>
        <v>36.480000000000004</v>
      </c>
      <c r="Y214">
        <f t="shared" si="63"/>
        <v>2.25</v>
      </c>
      <c r="AA214">
        <f t="shared" si="64"/>
        <v>38.730000000000004</v>
      </c>
      <c r="AB214" s="52">
        <f t="shared" si="65"/>
        <v>39.891900000000007</v>
      </c>
      <c r="AC214" s="69">
        <f t="shared" si="66"/>
        <v>1443.6068</v>
      </c>
      <c r="AD214" s="76">
        <f t="shared" si="68"/>
        <v>1443.6068</v>
      </c>
    </row>
    <row r="215" spans="1:30" ht="15" thickBot="1">
      <c r="A215" s="3">
        <v>1898127</v>
      </c>
      <c r="B215" s="5">
        <v>43278</v>
      </c>
      <c r="C215" s="4">
        <v>191</v>
      </c>
      <c r="D215" s="4">
        <v>222</v>
      </c>
      <c r="E215" s="4">
        <v>127</v>
      </c>
      <c r="F215" s="4">
        <v>64</v>
      </c>
      <c r="G215" s="4" t="s">
        <v>9</v>
      </c>
      <c r="H215" s="40">
        <f>E215-'май 2018'!E215</f>
        <v>0</v>
      </c>
      <c r="I215" s="42">
        <f>F215-'май 2018'!F215</f>
        <v>0</v>
      </c>
      <c r="J215">
        <v>0</v>
      </c>
      <c r="K215">
        <v>0</v>
      </c>
      <c r="L215">
        <f t="shared" si="56"/>
        <v>127</v>
      </c>
      <c r="M215">
        <f t="shared" si="57"/>
        <v>64</v>
      </c>
      <c r="N215">
        <f t="shared" si="58"/>
        <v>736.6</v>
      </c>
      <c r="O215">
        <f t="shared" si="59"/>
        <v>133.76</v>
      </c>
      <c r="Q215" s="52">
        <f t="shared" si="67"/>
        <v>870.36</v>
      </c>
      <c r="R215" s="52">
        <f t="shared" si="52"/>
        <v>896.47080000000005</v>
      </c>
      <c r="T215" s="51">
        <v>128</v>
      </c>
      <c r="U215" s="51">
        <v>65</v>
      </c>
      <c r="V215">
        <f t="shared" si="60"/>
        <v>1</v>
      </c>
      <c r="W215">
        <f t="shared" si="61"/>
        <v>1</v>
      </c>
      <c r="X215">
        <f t="shared" si="62"/>
        <v>6.08</v>
      </c>
      <c r="Y215">
        <f t="shared" si="63"/>
        <v>2.25</v>
      </c>
      <c r="AA215">
        <f t="shared" si="64"/>
        <v>8.33</v>
      </c>
      <c r="AB215" s="52">
        <f t="shared" si="65"/>
        <v>8.5799000000000003</v>
      </c>
      <c r="AC215" s="69">
        <f t="shared" si="66"/>
        <v>905.05070000000001</v>
      </c>
      <c r="AD215" s="76">
        <f t="shared" si="68"/>
        <v>905.05070000000001</v>
      </c>
    </row>
    <row r="216" spans="1:30" ht="15" thickBot="1">
      <c r="A216" s="3">
        <v>1889667</v>
      </c>
      <c r="B216" s="5">
        <v>43278</v>
      </c>
      <c r="C216" s="4">
        <v>192</v>
      </c>
      <c r="D216" s="4">
        <v>45007</v>
      </c>
      <c r="E216" s="4">
        <v>26795</v>
      </c>
      <c r="F216" s="4">
        <v>15772</v>
      </c>
      <c r="G216" s="4" t="s">
        <v>9</v>
      </c>
      <c r="H216" s="40">
        <f>E216-'май 2018'!E216</f>
        <v>191</v>
      </c>
      <c r="I216" s="42">
        <f>F216-'май 2018'!F216</f>
        <v>112</v>
      </c>
      <c r="J216">
        <v>26422</v>
      </c>
      <c r="K216">
        <v>15583</v>
      </c>
      <c r="L216">
        <f t="shared" si="56"/>
        <v>373</v>
      </c>
      <c r="M216">
        <f t="shared" si="57"/>
        <v>189</v>
      </c>
      <c r="N216">
        <f t="shared" si="58"/>
        <v>2163.4</v>
      </c>
      <c r="O216">
        <f t="shared" si="59"/>
        <v>395.01</v>
      </c>
      <c r="Q216" s="52">
        <f t="shared" si="67"/>
        <v>2558.41</v>
      </c>
      <c r="R216" s="52">
        <f t="shared" si="52"/>
        <v>2635.1623</v>
      </c>
      <c r="T216" s="51">
        <v>26902</v>
      </c>
      <c r="U216" s="51">
        <v>15832</v>
      </c>
      <c r="V216">
        <f t="shared" si="60"/>
        <v>107</v>
      </c>
      <c r="W216">
        <f t="shared" si="61"/>
        <v>60</v>
      </c>
      <c r="X216">
        <f t="shared" si="62"/>
        <v>650.56000000000006</v>
      </c>
      <c r="Y216">
        <f t="shared" si="63"/>
        <v>135</v>
      </c>
      <c r="AA216">
        <f t="shared" si="64"/>
        <v>785.56000000000006</v>
      </c>
      <c r="AB216" s="52">
        <f t="shared" si="65"/>
        <v>809.1268</v>
      </c>
      <c r="AC216" s="69">
        <f t="shared" si="66"/>
        <v>3444.2891</v>
      </c>
      <c r="AD216" s="76">
        <f t="shared" si="68"/>
        <v>3444.2891</v>
      </c>
    </row>
    <row r="217" spans="1:30" ht="15" thickBot="1">
      <c r="A217" s="3">
        <v>1740272</v>
      </c>
      <c r="B217" s="5">
        <v>43278</v>
      </c>
      <c r="C217" s="4">
        <v>193</v>
      </c>
      <c r="D217" s="4">
        <v>1786</v>
      </c>
      <c r="E217" s="4">
        <v>1182</v>
      </c>
      <c r="F217" s="4">
        <v>331</v>
      </c>
      <c r="G217" s="4" t="s">
        <v>9</v>
      </c>
      <c r="H217" s="40">
        <f>E217-'май 2018'!E217</f>
        <v>33</v>
      </c>
      <c r="I217" s="42">
        <f>F217-'май 2018'!F217</f>
        <v>10</v>
      </c>
      <c r="J217">
        <v>1149</v>
      </c>
      <c r="K217">
        <v>321</v>
      </c>
      <c r="L217">
        <f t="shared" si="56"/>
        <v>33</v>
      </c>
      <c r="M217">
        <f t="shared" si="57"/>
        <v>10</v>
      </c>
      <c r="N217">
        <f t="shared" si="58"/>
        <v>191.4</v>
      </c>
      <c r="O217">
        <f t="shared" si="59"/>
        <v>20.9</v>
      </c>
      <c r="Q217" s="52">
        <f t="shared" si="67"/>
        <v>212.3</v>
      </c>
      <c r="R217" s="52">
        <f t="shared" si="52"/>
        <v>218.66900000000001</v>
      </c>
      <c r="T217" s="51">
        <v>1231</v>
      </c>
      <c r="U217" s="51">
        <v>346</v>
      </c>
      <c r="V217">
        <f t="shared" si="60"/>
        <v>49</v>
      </c>
      <c r="W217">
        <f t="shared" si="61"/>
        <v>15</v>
      </c>
      <c r="X217">
        <f t="shared" si="62"/>
        <v>297.92</v>
      </c>
      <c r="Y217">
        <f t="shared" si="63"/>
        <v>33.75</v>
      </c>
      <c r="AA217">
        <f t="shared" si="64"/>
        <v>331.67</v>
      </c>
      <c r="AB217" s="52">
        <f t="shared" si="65"/>
        <v>341.62010000000004</v>
      </c>
      <c r="AC217" s="62">
        <f t="shared" si="66"/>
        <v>560.28910000000008</v>
      </c>
      <c r="AD217" s="75"/>
    </row>
    <row r="218" spans="1:30" ht="15" thickBot="1">
      <c r="A218" s="3">
        <v>1852311</v>
      </c>
      <c r="B218" s="5">
        <v>43278</v>
      </c>
      <c r="C218" s="4">
        <v>194</v>
      </c>
      <c r="D218" s="4">
        <v>27072</v>
      </c>
      <c r="E218" s="4">
        <v>15982</v>
      </c>
      <c r="F218" s="4">
        <v>10627</v>
      </c>
      <c r="G218" s="4" t="s">
        <v>9</v>
      </c>
      <c r="H218" s="40">
        <f>E218-'май 2018'!E218</f>
        <v>141</v>
      </c>
      <c r="I218" s="42">
        <f>F218-'май 2018'!F218</f>
        <v>182</v>
      </c>
      <c r="J218">
        <v>15982</v>
      </c>
      <c r="K218">
        <v>10627</v>
      </c>
      <c r="L218">
        <f t="shared" si="56"/>
        <v>0</v>
      </c>
      <c r="M218">
        <f t="shared" si="57"/>
        <v>0</v>
      </c>
      <c r="N218">
        <f t="shared" si="58"/>
        <v>0</v>
      </c>
      <c r="O218">
        <f t="shared" si="59"/>
        <v>0</v>
      </c>
      <c r="Q218" s="52">
        <f t="shared" si="67"/>
        <v>0</v>
      </c>
      <c r="R218" s="52">
        <f t="shared" si="52"/>
        <v>0</v>
      </c>
      <c r="T218" s="51">
        <v>16054</v>
      </c>
      <c r="U218" s="51">
        <v>10648</v>
      </c>
      <c r="V218">
        <f t="shared" si="60"/>
        <v>72</v>
      </c>
      <c r="W218">
        <f t="shared" si="61"/>
        <v>21</v>
      </c>
      <c r="X218">
        <f t="shared" si="62"/>
        <v>437.76</v>
      </c>
      <c r="Y218">
        <f t="shared" si="63"/>
        <v>47.25</v>
      </c>
      <c r="AA218">
        <f t="shared" si="64"/>
        <v>485.01</v>
      </c>
      <c r="AB218" s="52">
        <f t="shared" si="65"/>
        <v>499.56029999999998</v>
      </c>
      <c r="AC218" s="62">
        <f t="shared" si="66"/>
        <v>499.56029999999998</v>
      </c>
      <c r="AD218" s="75"/>
    </row>
    <row r="219" spans="1:30" ht="15" thickBot="1">
      <c r="A219" s="3">
        <v>1895326</v>
      </c>
      <c r="B219" s="5">
        <v>43278</v>
      </c>
      <c r="C219" s="4">
        <v>195</v>
      </c>
      <c r="D219" s="4">
        <v>8</v>
      </c>
      <c r="E219" s="56">
        <v>7</v>
      </c>
      <c r="F219" s="56">
        <v>0</v>
      </c>
      <c r="G219" s="56" t="s">
        <v>9</v>
      </c>
      <c r="H219" s="65">
        <f>E219-'май 2018'!E219</f>
        <v>3</v>
      </c>
      <c r="I219" s="66">
        <f>F219-'май 2018'!F219</f>
        <v>0</v>
      </c>
      <c r="J219" s="55">
        <v>0</v>
      </c>
      <c r="K219" s="55">
        <v>0</v>
      </c>
      <c r="L219">
        <f t="shared" si="56"/>
        <v>7</v>
      </c>
      <c r="M219">
        <f t="shared" si="57"/>
        <v>0</v>
      </c>
      <c r="N219">
        <f t="shared" si="58"/>
        <v>40.6</v>
      </c>
      <c r="O219">
        <f t="shared" si="59"/>
        <v>0</v>
      </c>
      <c r="Q219" s="52">
        <f t="shared" si="67"/>
        <v>40.6</v>
      </c>
      <c r="R219" s="52">
        <f t="shared" si="52"/>
        <v>41.817999999999998</v>
      </c>
      <c r="T219" s="51">
        <v>8</v>
      </c>
      <c r="U219" s="51">
        <v>0</v>
      </c>
      <c r="V219">
        <f t="shared" si="60"/>
        <v>1</v>
      </c>
      <c r="W219">
        <f t="shared" si="61"/>
        <v>0</v>
      </c>
      <c r="X219">
        <f t="shared" si="62"/>
        <v>6.08</v>
      </c>
      <c r="Y219">
        <f t="shared" si="63"/>
        <v>0</v>
      </c>
      <c r="AA219">
        <f t="shared" si="64"/>
        <v>6.08</v>
      </c>
      <c r="AB219" s="52">
        <f t="shared" si="65"/>
        <v>6.2624000000000004</v>
      </c>
      <c r="AC219" s="52">
        <f t="shared" si="66"/>
        <v>48.080399999999997</v>
      </c>
      <c r="AD219" s="76">
        <f>AC219</f>
        <v>48.080399999999997</v>
      </c>
    </row>
    <row r="220" spans="1:30" ht="15" thickBot="1">
      <c r="A220" s="3">
        <v>1843877</v>
      </c>
      <c r="B220" s="5">
        <v>43278</v>
      </c>
      <c r="C220" s="4">
        <v>196</v>
      </c>
      <c r="D220" s="4">
        <v>16590</v>
      </c>
      <c r="E220" s="4">
        <v>12055</v>
      </c>
      <c r="F220" s="4">
        <v>3979</v>
      </c>
      <c r="G220" s="4" t="s">
        <v>9</v>
      </c>
      <c r="H220" s="40">
        <f>E220-'май 2018'!E220</f>
        <v>324</v>
      </c>
      <c r="I220" s="42">
        <f>F220-'май 2018'!F220</f>
        <v>172</v>
      </c>
      <c r="J220">
        <v>12055</v>
      </c>
      <c r="K220">
        <v>3979</v>
      </c>
      <c r="L220">
        <f t="shared" si="56"/>
        <v>0</v>
      </c>
      <c r="M220">
        <f t="shared" si="57"/>
        <v>0</v>
      </c>
      <c r="N220">
        <f t="shared" si="58"/>
        <v>0</v>
      </c>
      <c r="O220">
        <f t="shared" si="59"/>
        <v>0</v>
      </c>
      <c r="Q220" s="52">
        <f t="shared" si="67"/>
        <v>0</v>
      </c>
      <c r="R220" s="52">
        <f t="shared" si="52"/>
        <v>0</v>
      </c>
      <c r="T220" s="51">
        <v>12221</v>
      </c>
      <c r="U220" s="51">
        <v>4022</v>
      </c>
      <c r="V220">
        <f t="shared" si="60"/>
        <v>166</v>
      </c>
      <c r="W220">
        <f t="shared" si="61"/>
        <v>43</v>
      </c>
      <c r="X220">
        <f t="shared" si="62"/>
        <v>1009.28</v>
      </c>
      <c r="Y220">
        <f t="shared" si="63"/>
        <v>96.75</v>
      </c>
      <c r="AA220">
        <f t="shared" si="64"/>
        <v>1106.03</v>
      </c>
      <c r="AB220" s="52">
        <f t="shared" si="65"/>
        <v>1139.2109</v>
      </c>
      <c r="AC220" s="62">
        <f t="shared" si="66"/>
        <v>1139.2109</v>
      </c>
      <c r="AD220" s="75"/>
    </row>
    <row r="221" spans="1:30" ht="15" thickBot="1">
      <c r="A221" s="3">
        <v>1848923</v>
      </c>
      <c r="B221" s="5">
        <v>43278</v>
      </c>
      <c r="C221" s="4">
        <v>197</v>
      </c>
      <c r="D221" s="4">
        <v>1234</v>
      </c>
      <c r="E221" s="4">
        <v>674</v>
      </c>
      <c r="F221" s="4">
        <v>455</v>
      </c>
      <c r="G221" s="4" t="s">
        <v>9</v>
      </c>
      <c r="H221" s="40">
        <f>E221-'май 2018'!E221</f>
        <v>25</v>
      </c>
      <c r="I221" s="42">
        <f>F221-'май 2018'!F221</f>
        <v>34</v>
      </c>
      <c r="J221">
        <v>674</v>
      </c>
      <c r="K221">
        <v>455</v>
      </c>
      <c r="L221">
        <f t="shared" si="56"/>
        <v>0</v>
      </c>
      <c r="M221">
        <f t="shared" si="57"/>
        <v>0</v>
      </c>
      <c r="N221">
        <f t="shared" si="58"/>
        <v>0</v>
      </c>
      <c r="O221">
        <f t="shared" si="59"/>
        <v>0</v>
      </c>
      <c r="Q221" s="52">
        <f t="shared" si="67"/>
        <v>0</v>
      </c>
      <c r="R221" s="52">
        <f t="shared" si="52"/>
        <v>0</v>
      </c>
      <c r="T221" s="51">
        <v>822</v>
      </c>
      <c r="U221" s="51">
        <v>536</v>
      </c>
      <c r="V221">
        <f t="shared" si="60"/>
        <v>148</v>
      </c>
      <c r="W221">
        <f t="shared" si="61"/>
        <v>81</v>
      </c>
      <c r="X221">
        <f t="shared" si="62"/>
        <v>899.84</v>
      </c>
      <c r="Y221">
        <f t="shared" si="63"/>
        <v>182.25</v>
      </c>
      <c r="AA221">
        <f t="shared" si="64"/>
        <v>1082.0900000000001</v>
      </c>
      <c r="AB221" s="52">
        <f t="shared" si="65"/>
        <v>1114.5527000000002</v>
      </c>
      <c r="AC221" s="62">
        <f t="shared" si="66"/>
        <v>1114.5527000000002</v>
      </c>
      <c r="AD221" s="75"/>
    </row>
    <row r="222" spans="1:30" ht="15" thickBot="1">
      <c r="A222" s="3">
        <v>1847481</v>
      </c>
      <c r="B222" s="5">
        <v>43278</v>
      </c>
      <c r="C222" s="4">
        <v>198</v>
      </c>
      <c r="D222" s="4">
        <v>30</v>
      </c>
      <c r="E222" s="59">
        <v>21</v>
      </c>
      <c r="F222" s="59">
        <v>5</v>
      </c>
      <c r="G222" s="4" t="s">
        <v>9</v>
      </c>
      <c r="H222" s="40">
        <f>E222-'май 2018'!E222</f>
        <v>0</v>
      </c>
      <c r="I222" s="42">
        <f>F222-'май 2018'!F222</f>
        <v>0</v>
      </c>
      <c r="J222" s="58">
        <v>0</v>
      </c>
      <c r="K222" s="58">
        <v>0</v>
      </c>
      <c r="L222">
        <f t="shared" si="56"/>
        <v>21</v>
      </c>
      <c r="M222">
        <f t="shared" si="57"/>
        <v>5</v>
      </c>
      <c r="N222">
        <f t="shared" si="58"/>
        <v>121.8</v>
      </c>
      <c r="O222">
        <f t="shared" si="59"/>
        <v>10.45</v>
      </c>
      <c r="Q222" s="52">
        <f t="shared" si="67"/>
        <v>132.25</v>
      </c>
      <c r="R222" s="52">
        <f t="shared" si="52"/>
        <v>136.2175</v>
      </c>
      <c r="T222" s="51">
        <v>21</v>
      </c>
      <c r="U222" s="51">
        <v>5</v>
      </c>
      <c r="V222">
        <f t="shared" si="60"/>
        <v>0</v>
      </c>
      <c r="W222">
        <f t="shared" si="61"/>
        <v>0</v>
      </c>
      <c r="X222">
        <f t="shared" si="62"/>
        <v>0</v>
      </c>
      <c r="Y222">
        <f t="shared" si="63"/>
        <v>0</v>
      </c>
      <c r="AA222">
        <f t="shared" si="64"/>
        <v>0</v>
      </c>
      <c r="AB222" s="52">
        <f t="shared" si="65"/>
        <v>0</v>
      </c>
      <c r="AC222" s="52">
        <f t="shared" si="66"/>
        <v>136.2175</v>
      </c>
      <c r="AD222" s="76">
        <f>AC222</f>
        <v>136.2175</v>
      </c>
    </row>
    <row r="223" spans="1:30" ht="15" thickBot="1">
      <c r="A223" s="3">
        <v>1740207</v>
      </c>
      <c r="B223" s="5">
        <v>43278</v>
      </c>
      <c r="C223" s="4">
        <v>199</v>
      </c>
      <c r="D223" s="4">
        <v>205</v>
      </c>
      <c r="E223" s="4">
        <v>130</v>
      </c>
      <c r="F223" s="4">
        <v>14</v>
      </c>
      <c r="G223" s="4" t="s">
        <v>9</v>
      </c>
      <c r="H223" s="40">
        <f>E223-'май 2018'!E223</f>
        <v>2</v>
      </c>
      <c r="I223" s="42">
        <f>F223-'май 2018'!F223</f>
        <v>0</v>
      </c>
      <c r="J223">
        <v>116</v>
      </c>
      <c r="K223">
        <v>14</v>
      </c>
      <c r="L223">
        <f t="shared" si="56"/>
        <v>14</v>
      </c>
      <c r="M223">
        <f t="shared" si="57"/>
        <v>0</v>
      </c>
      <c r="N223">
        <f t="shared" si="58"/>
        <v>81.2</v>
      </c>
      <c r="O223">
        <f t="shared" si="59"/>
        <v>0</v>
      </c>
      <c r="Q223" s="52">
        <f t="shared" si="67"/>
        <v>81.2</v>
      </c>
      <c r="R223" s="52">
        <f t="shared" si="52"/>
        <v>83.635999999999996</v>
      </c>
      <c r="T223" s="51">
        <v>132</v>
      </c>
      <c r="U223" s="51">
        <v>14</v>
      </c>
      <c r="V223">
        <f t="shared" si="60"/>
        <v>2</v>
      </c>
      <c r="W223">
        <f t="shared" si="61"/>
        <v>0</v>
      </c>
      <c r="X223">
        <f t="shared" si="62"/>
        <v>12.16</v>
      </c>
      <c r="Y223">
        <f t="shared" si="63"/>
        <v>0</v>
      </c>
      <c r="AA223">
        <f t="shared" si="64"/>
        <v>12.16</v>
      </c>
      <c r="AB223" s="52">
        <f t="shared" si="65"/>
        <v>12.524800000000001</v>
      </c>
      <c r="AC223" s="52">
        <f t="shared" si="66"/>
        <v>96.160799999999995</v>
      </c>
      <c r="AD223" s="76">
        <f t="shared" ref="AD223:AD224" si="69">AC223</f>
        <v>96.160799999999995</v>
      </c>
    </row>
    <row r="224" spans="1:30" ht="15" thickBot="1">
      <c r="A224" s="3">
        <v>1848269</v>
      </c>
      <c r="B224" s="5">
        <v>43278</v>
      </c>
      <c r="C224" s="4">
        <v>200</v>
      </c>
      <c r="D224" s="4">
        <v>2639</v>
      </c>
      <c r="E224" s="4">
        <v>1402</v>
      </c>
      <c r="F224" s="4">
        <v>693</v>
      </c>
      <c r="G224" s="4" t="s">
        <v>9</v>
      </c>
      <c r="H224" s="40">
        <f>E224-'май 2018'!E224</f>
        <v>23</v>
      </c>
      <c r="I224" s="42">
        <f>F224-'май 2018'!F224</f>
        <v>22</v>
      </c>
      <c r="J224">
        <v>1349</v>
      </c>
      <c r="K224">
        <v>661</v>
      </c>
      <c r="L224">
        <f t="shared" si="56"/>
        <v>53</v>
      </c>
      <c r="M224">
        <f t="shared" si="57"/>
        <v>32</v>
      </c>
      <c r="N224">
        <f t="shared" si="58"/>
        <v>307.39999999999998</v>
      </c>
      <c r="O224">
        <f t="shared" si="59"/>
        <v>66.88</v>
      </c>
      <c r="Q224" s="52">
        <f t="shared" si="67"/>
        <v>374.28</v>
      </c>
      <c r="R224" s="52">
        <f t="shared" si="52"/>
        <v>385.50839999999999</v>
      </c>
      <c r="T224" s="51">
        <v>1439</v>
      </c>
      <c r="U224" s="51">
        <v>717</v>
      </c>
      <c r="V224">
        <f t="shared" si="60"/>
        <v>37</v>
      </c>
      <c r="W224">
        <f t="shared" si="61"/>
        <v>24</v>
      </c>
      <c r="X224">
        <f t="shared" si="62"/>
        <v>224.96</v>
      </c>
      <c r="Y224">
        <f t="shared" si="63"/>
        <v>54</v>
      </c>
      <c r="AA224">
        <f t="shared" si="64"/>
        <v>278.96000000000004</v>
      </c>
      <c r="AB224" s="52">
        <f t="shared" si="65"/>
        <v>287.32880000000006</v>
      </c>
      <c r="AC224" s="69">
        <f t="shared" si="66"/>
        <v>672.83720000000005</v>
      </c>
      <c r="AD224" s="76">
        <f t="shared" si="69"/>
        <v>672.83720000000005</v>
      </c>
    </row>
    <row r="225" spans="1:31" ht="15" thickBot="1">
      <c r="A225" s="3">
        <v>1898657</v>
      </c>
      <c r="B225" s="5">
        <v>43278</v>
      </c>
      <c r="C225" s="4">
        <v>201</v>
      </c>
      <c r="D225" s="4">
        <v>2867</v>
      </c>
      <c r="E225" s="4">
        <v>2081</v>
      </c>
      <c r="F225" s="4">
        <v>448</v>
      </c>
      <c r="G225" s="4" t="s">
        <v>9</v>
      </c>
      <c r="H225" s="40">
        <f>E225-'май 2018'!E225</f>
        <v>72</v>
      </c>
      <c r="I225" s="42">
        <f>F225-'май 2018'!F225</f>
        <v>15</v>
      </c>
      <c r="J225">
        <v>2081</v>
      </c>
      <c r="K225">
        <v>448</v>
      </c>
      <c r="L225">
        <f t="shared" si="56"/>
        <v>0</v>
      </c>
      <c r="M225">
        <f t="shared" si="57"/>
        <v>0</v>
      </c>
      <c r="N225">
        <f t="shared" si="58"/>
        <v>0</v>
      </c>
      <c r="O225">
        <f t="shared" si="59"/>
        <v>0</v>
      </c>
      <c r="Q225" s="52">
        <f t="shared" si="67"/>
        <v>0</v>
      </c>
      <c r="R225" s="52">
        <f t="shared" si="52"/>
        <v>0</v>
      </c>
      <c r="T225" s="51">
        <v>2214</v>
      </c>
      <c r="U225" s="51">
        <v>478</v>
      </c>
      <c r="V225">
        <f t="shared" si="60"/>
        <v>133</v>
      </c>
      <c r="W225">
        <f t="shared" si="61"/>
        <v>30</v>
      </c>
      <c r="X225">
        <f t="shared" si="62"/>
        <v>808.64</v>
      </c>
      <c r="Y225">
        <f t="shared" si="63"/>
        <v>67.5</v>
      </c>
      <c r="AA225">
        <f t="shared" si="64"/>
        <v>876.14</v>
      </c>
      <c r="AB225" s="52">
        <f t="shared" si="65"/>
        <v>902.42419999999993</v>
      </c>
      <c r="AC225" s="62">
        <f t="shared" si="66"/>
        <v>902.42419999999993</v>
      </c>
      <c r="AD225" s="75"/>
    </row>
    <row r="226" spans="1:31" ht="15" thickBot="1">
      <c r="A226" s="28"/>
      <c r="B226" s="29"/>
      <c r="C226" s="30">
        <v>202</v>
      </c>
      <c r="D226" s="30"/>
      <c r="E226" s="30"/>
      <c r="F226" s="30"/>
      <c r="G226" s="30"/>
      <c r="H226" s="32"/>
      <c r="I226" s="33"/>
      <c r="L226">
        <f t="shared" si="56"/>
        <v>0</v>
      </c>
      <c r="M226">
        <f t="shared" si="57"/>
        <v>0</v>
      </c>
      <c r="N226">
        <f t="shared" si="58"/>
        <v>0</v>
      </c>
      <c r="O226">
        <f t="shared" si="59"/>
        <v>0</v>
      </c>
      <c r="Q226" s="52">
        <f t="shared" si="67"/>
        <v>0</v>
      </c>
      <c r="R226" s="52">
        <f t="shared" si="52"/>
        <v>0</v>
      </c>
      <c r="T226" s="51"/>
      <c r="U226" s="51"/>
      <c r="V226">
        <f t="shared" si="60"/>
        <v>0</v>
      </c>
      <c r="W226">
        <f t="shared" si="61"/>
        <v>0</v>
      </c>
      <c r="X226">
        <f t="shared" si="62"/>
        <v>0</v>
      </c>
      <c r="Y226">
        <f t="shared" si="63"/>
        <v>0</v>
      </c>
      <c r="AA226">
        <f t="shared" si="64"/>
        <v>0</v>
      </c>
      <c r="AB226" s="52">
        <f t="shared" si="65"/>
        <v>0</v>
      </c>
      <c r="AC226" s="62">
        <f>AB226+R226</f>
        <v>0</v>
      </c>
      <c r="AD226" s="75"/>
    </row>
    <row r="227" spans="1:31" ht="15" thickBot="1">
      <c r="A227" s="3">
        <v>1896502</v>
      </c>
      <c r="B227" s="5">
        <v>43278</v>
      </c>
      <c r="C227" s="4">
        <v>203</v>
      </c>
      <c r="D227" s="4">
        <v>529</v>
      </c>
      <c r="E227" s="4">
        <v>388</v>
      </c>
      <c r="F227" s="4">
        <v>97</v>
      </c>
      <c r="G227" s="4" t="s">
        <v>9</v>
      </c>
      <c r="H227" s="40">
        <f>E227-'май 2018'!E227</f>
        <v>20</v>
      </c>
      <c r="I227" s="42">
        <f>F227-'май 2018'!F227</f>
        <v>1</v>
      </c>
      <c r="J227">
        <v>365</v>
      </c>
      <c r="K227">
        <v>96</v>
      </c>
      <c r="L227">
        <f t="shared" si="56"/>
        <v>23</v>
      </c>
      <c r="M227">
        <f t="shared" si="57"/>
        <v>1</v>
      </c>
      <c r="N227">
        <f t="shared" si="58"/>
        <v>133.4</v>
      </c>
      <c r="O227">
        <f t="shared" si="59"/>
        <v>2.09</v>
      </c>
      <c r="Q227" s="52">
        <f t="shared" si="67"/>
        <v>135.49</v>
      </c>
      <c r="R227" s="52">
        <f t="shared" si="52"/>
        <v>139.5547</v>
      </c>
      <c r="T227" s="51">
        <v>406</v>
      </c>
      <c r="U227" s="51">
        <v>97</v>
      </c>
      <c r="V227">
        <f t="shared" si="60"/>
        <v>18</v>
      </c>
      <c r="W227">
        <f t="shared" si="61"/>
        <v>0</v>
      </c>
      <c r="X227">
        <f t="shared" si="62"/>
        <v>109.44</v>
      </c>
      <c r="Y227">
        <f t="shared" si="63"/>
        <v>0</v>
      </c>
      <c r="AA227">
        <f t="shared" si="64"/>
        <v>109.44</v>
      </c>
      <c r="AB227" s="52">
        <f t="shared" si="65"/>
        <v>112.72319999999999</v>
      </c>
      <c r="AC227" s="62">
        <f t="shared" si="66"/>
        <v>252.27789999999999</v>
      </c>
      <c r="AD227" s="75"/>
    </row>
    <row r="228" spans="1:31" ht="15" thickBot="1">
      <c r="A228" s="3">
        <v>1894950</v>
      </c>
      <c r="B228" s="5">
        <v>43278</v>
      </c>
      <c r="C228" s="4">
        <v>204</v>
      </c>
      <c r="D228" s="4">
        <v>2149</v>
      </c>
      <c r="E228" s="4">
        <v>1340</v>
      </c>
      <c r="F228" s="4">
        <v>807</v>
      </c>
      <c r="G228" s="4" t="s">
        <v>9</v>
      </c>
      <c r="H228" s="40">
        <f>E228-'май 2018'!E228</f>
        <v>28</v>
      </c>
      <c r="I228" s="42">
        <f>F228-'май 2018'!F228</f>
        <v>16</v>
      </c>
      <c r="J228">
        <v>1276</v>
      </c>
      <c r="K228">
        <v>769</v>
      </c>
      <c r="L228">
        <f t="shared" si="56"/>
        <v>64</v>
      </c>
      <c r="M228">
        <f t="shared" si="57"/>
        <v>38</v>
      </c>
      <c r="N228">
        <f t="shared" si="58"/>
        <v>371.2</v>
      </c>
      <c r="O228">
        <f t="shared" si="59"/>
        <v>79.419999999999987</v>
      </c>
      <c r="Q228" s="52">
        <f t="shared" si="67"/>
        <v>450.62</v>
      </c>
      <c r="R228" s="52">
        <f t="shared" si="52"/>
        <v>464.1386</v>
      </c>
      <c r="T228" s="51">
        <v>1369</v>
      </c>
      <c r="U228" s="51">
        <v>822</v>
      </c>
      <c r="V228">
        <f t="shared" si="60"/>
        <v>29</v>
      </c>
      <c r="W228">
        <f t="shared" si="61"/>
        <v>15</v>
      </c>
      <c r="X228">
        <f t="shared" si="62"/>
        <v>176.32</v>
      </c>
      <c r="Y228">
        <f t="shared" si="63"/>
        <v>33.75</v>
      </c>
      <c r="AA228">
        <f t="shared" si="64"/>
        <v>210.07</v>
      </c>
      <c r="AB228" s="52">
        <f t="shared" si="65"/>
        <v>216.37209999999999</v>
      </c>
      <c r="AC228" s="69">
        <f t="shared" si="66"/>
        <v>680.51070000000004</v>
      </c>
      <c r="AD228" s="76">
        <f>AC228</f>
        <v>680.51070000000004</v>
      </c>
    </row>
    <row r="229" spans="1:31" ht="15" thickBot="1">
      <c r="A229" s="3">
        <v>1895371</v>
      </c>
      <c r="B229" s="5">
        <v>43278</v>
      </c>
      <c r="C229" s="4">
        <v>205</v>
      </c>
      <c r="D229" s="4">
        <v>18164</v>
      </c>
      <c r="E229" s="4">
        <v>11288</v>
      </c>
      <c r="F229" s="4">
        <v>4624</v>
      </c>
      <c r="G229" s="4" t="s">
        <v>9</v>
      </c>
      <c r="H229" s="40">
        <f>E229-'май 2018'!E229</f>
        <v>209</v>
      </c>
      <c r="I229" s="42">
        <f>F229-'май 2018'!F229</f>
        <v>83</v>
      </c>
      <c r="J229">
        <v>10994</v>
      </c>
      <c r="K229">
        <v>4522</v>
      </c>
      <c r="L229">
        <f t="shared" si="56"/>
        <v>294</v>
      </c>
      <c r="M229">
        <f t="shared" si="57"/>
        <v>102</v>
      </c>
      <c r="N229">
        <f t="shared" si="58"/>
        <v>1705.2</v>
      </c>
      <c r="O229">
        <f t="shared" si="59"/>
        <v>213.17999999999998</v>
      </c>
      <c r="Q229" s="52">
        <f t="shared" si="67"/>
        <v>1918.38</v>
      </c>
      <c r="R229" s="52">
        <f t="shared" si="52"/>
        <v>1975.9314000000002</v>
      </c>
      <c r="T229" s="51">
        <v>11748</v>
      </c>
      <c r="U229" s="51">
        <v>4777</v>
      </c>
      <c r="V229">
        <f t="shared" si="60"/>
        <v>460</v>
      </c>
      <c r="W229">
        <f t="shared" si="61"/>
        <v>153</v>
      </c>
      <c r="X229">
        <f t="shared" si="62"/>
        <v>2796.8</v>
      </c>
      <c r="Y229">
        <f t="shared" si="63"/>
        <v>344.25</v>
      </c>
      <c r="AA229">
        <f t="shared" si="64"/>
        <v>3141.05</v>
      </c>
      <c r="AB229" s="52">
        <f t="shared" si="65"/>
        <v>3235.2815000000001</v>
      </c>
      <c r="AC229" s="69">
        <f t="shared" si="66"/>
        <v>5211.2129000000004</v>
      </c>
      <c r="AD229" s="76">
        <f t="shared" ref="AD229:AD230" si="70">AC229</f>
        <v>5211.2129000000004</v>
      </c>
    </row>
    <row r="230" spans="1:31" ht="15" thickBot="1">
      <c r="A230" s="3">
        <v>1889777</v>
      </c>
      <c r="B230" s="5">
        <v>43278</v>
      </c>
      <c r="C230" s="4">
        <v>206</v>
      </c>
      <c r="D230" s="4">
        <v>11155</v>
      </c>
      <c r="E230" s="4">
        <v>6171</v>
      </c>
      <c r="F230" s="4">
        <v>3124</v>
      </c>
      <c r="G230" s="4" t="s">
        <v>9</v>
      </c>
      <c r="H230" s="40">
        <f>E230-'май 2018'!E230</f>
        <v>59</v>
      </c>
      <c r="I230" s="42">
        <f>F230-'май 2018'!F230</f>
        <v>97</v>
      </c>
      <c r="J230">
        <v>5645</v>
      </c>
      <c r="K230">
        <v>2656</v>
      </c>
      <c r="L230">
        <f t="shared" si="56"/>
        <v>526</v>
      </c>
      <c r="M230">
        <f t="shared" si="57"/>
        <v>468</v>
      </c>
      <c r="N230">
        <f t="shared" si="58"/>
        <v>3050.7999999999997</v>
      </c>
      <c r="O230">
        <f t="shared" si="59"/>
        <v>978.11999999999989</v>
      </c>
      <c r="Q230" s="52">
        <f t="shared" si="67"/>
        <v>4028.9199999999996</v>
      </c>
      <c r="R230" s="52">
        <f t="shared" si="52"/>
        <v>4149.7875999999997</v>
      </c>
      <c r="T230" s="51">
        <v>6193</v>
      </c>
      <c r="U230" s="51">
        <v>3151</v>
      </c>
      <c r="V230">
        <f t="shared" si="60"/>
        <v>22</v>
      </c>
      <c r="W230">
        <f t="shared" si="61"/>
        <v>27</v>
      </c>
      <c r="X230">
        <f t="shared" si="62"/>
        <v>133.76</v>
      </c>
      <c r="Y230">
        <f t="shared" si="63"/>
        <v>60.75</v>
      </c>
      <c r="AA230">
        <f t="shared" si="64"/>
        <v>194.51</v>
      </c>
      <c r="AB230" s="52">
        <f t="shared" si="65"/>
        <v>200.34529999999998</v>
      </c>
      <c r="AC230" s="69">
        <f t="shared" si="66"/>
        <v>4350.1328999999996</v>
      </c>
      <c r="AD230" s="76">
        <f t="shared" si="70"/>
        <v>4350.1328999999996</v>
      </c>
    </row>
    <row r="231" spans="1:31" ht="15" thickBot="1">
      <c r="A231" s="3">
        <v>1894390</v>
      </c>
      <c r="B231" s="5">
        <v>43278</v>
      </c>
      <c r="C231" s="4">
        <v>207</v>
      </c>
      <c r="D231" s="4">
        <v>4933</v>
      </c>
      <c r="E231" s="4">
        <v>3382</v>
      </c>
      <c r="F231" s="4">
        <v>845</v>
      </c>
      <c r="G231" s="4" t="s">
        <v>9</v>
      </c>
      <c r="H231" s="40">
        <f>E231-'май 2018'!E231</f>
        <v>118</v>
      </c>
      <c r="I231" s="42">
        <f>F231-'май 2018'!F231</f>
        <v>49</v>
      </c>
      <c r="J231">
        <v>3053</v>
      </c>
      <c r="K231">
        <v>753</v>
      </c>
      <c r="L231">
        <f t="shared" si="56"/>
        <v>329</v>
      </c>
      <c r="M231">
        <f t="shared" si="57"/>
        <v>92</v>
      </c>
      <c r="N231">
        <f t="shared" si="58"/>
        <v>1908.2</v>
      </c>
      <c r="O231">
        <f t="shared" si="59"/>
        <v>192.27999999999997</v>
      </c>
      <c r="Q231" s="52">
        <f t="shared" si="67"/>
        <v>2100.48</v>
      </c>
      <c r="R231" s="52">
        <f t="shared" si="52"/>
        <v>2163.4944</v>
      </c>
      <c r="T231" s="51">
        <v>3448</v>
      </c>
      <c r="U231" s="51">
        <v>873</v>
      </c>
      <c r="V231">
        <f t="shared" si="60"/>
        <v>66</v>
      </c>
      <c r="W231">
        <f t="shared" si="61"/>
        <v>28</v>
      </c>
      <c r="X231">
        <f t="shared" si="62"/>
        <v>401.28000000000003</v>
      </c>
      <c r="Y231">
        <f t="shared" si="63"/>
        <v>63</v>
      </c>
      <c r="AA231">
        <f t="shared" si="64"/>
        <v>464.28000000000003</v>
      </c>
      <c r="AB231" s="52">
        <f t="shared" si="65"/>
        <v>478.20840000000004</v>
      </c>
      <c r="AC231" s="62">
        <f t="shared" si="66"/>
        <v>2641.7028</v>
      </c>
      <c r="AD231" s="75"/>
    </row>
    <row r="232" spans="1:31" ht="15" thickBot="1">
      <c r="A232" s="3">
        <v>1899670</v>
      </c>
      <c r="B232" s="5">
        <v>43278</v>
      </c>
      <c r="C232" s="4">
        <v>208</v>
      </c>
      <c r="D232" s="4">
        <v>1211</v>
      </c>
      <c r="E232" s="4">
        <v>741</v>
      </c>
      <c r="F232" s="4">
        <v>307</v>
      </c>
      <c r="G232" s="4" t="s">
        <v>9</v>
      </c>
      <c r="H232" s="40">
        <f>E232-'май 2018'!E232</f>
        <v>26</v>
      </c>
      <c r="I232" s="42">
        <f>F232-'май 2018'!F232</f>
        <v>7</v>
      </c>
      <c r="J232">
        <v>684</v>
      </c>
      <c r="K232">
        <v>290</v>
      </c>
      <c r="L232">
        <f t="shared" si="56"/>
        <v>57</v>
      </c>
      <c r="M232">
        <f t="shared" si="57"/>
        <v>17</v>
      </c>
      <c r="N232">
        <f t="shared" si="58"/>
        <v>330.59999999999997</v>
      </c>
      <c r="O232">
        <f t="shared" si="59"/>
        <v>35.53</v>
      </c>
      <c r="Q232" s="52">
        <f t="shared" si="67"/>
        <v>366.13</v>
      </c>
      <c r="R232" s="52">
        <f t="shared" si="52"/>
        <v>377.1139</v>
      </c>
      <c r="T232" s="51">
        <v>773</v>
      </c>
      <c r="U232" s="51">
        <v>316</v>
      </c>
      <c r="V232">
        <f t="shared" si="60"/>
        <v>32</v>
      </c>
      <c r="W232">
        <f t="shared" si="61"/>
        <v>9</v>
      </c>
      <c r="X232">
        <f t="shared" si="62"/>
        <v>194.56</v>
      </c>
      <c r="Y232">
        <f t="shared" si="63"/>
        <v>20.25</v>
      </c>
      <c r="AA232">
        <f t="shared" si="64"/>
        <v>214.81</v>
      </c>
      <c r="AB232" s="52">
        <f t="shared" si="65"/>
        <v>221.2543</v>
      </c>
      <c r="AC232" s="62">
        <f t="shared" si="66"/>
        <v>598.3682</v>
      </c>
      <c r="AD232" s="75"/>
    </row>
    <row r="233" spans="1:31" ht="15" thickBot="1">
      <c r="A233" s="3">
        <v>1897013</v>
      </c>
      <c r="B233" s="5">
        <v>43278</v>
      </c>
      <c r="C233" s="4">
        <v>209</v>
      </c>
      <c r="D233" s="4">
        <v>2373</v>
      </c>
      <c r="E233" s="4">
        <v>1771</v>
      </c>
      <c r="F233" s="4">
        <v>418</v>
      </c>
      <c r="G233" s="4" t="s">
        <v>9</v>
      </c>
      <c r="H233" s="40">
        <f>E233-'май 2018'!E233</f>
        <v>0</v>
      </c>
      <c r="I233" s="42">
        <f>F233-'май 2018'!F233</f>
        <v>0</v>
      </c>
      <c r="J233">
        <v>1699</v>
      </c>
      <c r="K233">
        <v>408</v>
      </c>
      <c r="L233">
        <f t="shared" si="56"/>
        <v>72</v>
      </c>
      <c r="M233">
        <f t="shared" si="57"/>
        <v>10</v>
      </c>
      <c r="N233">
        <f t="shared" si="58"/>
        <v>417.59999999999997</v>
      </c>
      <c r="O233">
        <f t="shared" si="59"/>
        <v>20.9</v>
      </c>
      <c r="Q233" s="52">
        <f t="shared" si="67"/>
        <v>438.49999999999994</v>
      </c>
      <c r="R233" s="52">
        <f t="shared" si="52"/>
        <v>451.65499999999992</v>
      </c>
      <c r="T233" s="51">
        <v>1771</v>
      </c>
      <c r="U233" s="51">
        <v>418</v>
      </c>
      <c r="V233">
        <f t="shared" si="60"/>
        <v>0</v>
      </c>
      <c r="W233">
        <f t="shared" si="61"/>
        <v>0</v>
      </c>
      <c r="X233">
        <f t="shared" si="62"/>
        <v>0</v>
      </c>
      <c r="Y233">
        <f t="shared" si="63"/>
        <v>0</v>
      </c>
      <c r="AA233">
        <f t="shared" si="64"/>
        <v>0</v>
      </c>
      <c r="AB233" s="52">
        <f t="shared" si="65"/>
        <v>0</v>
      </c>
      <c r="AC233" s="52">
        <f t="shared" si="66"/>
        <v>451.65499999999992</v>
      </c>
      <c r="AD233" s="76">
        <f>AC233</f>
        <v>451.65499999999992</v>
      </c>
    </row>
    <row r="234" spans="1:31" ht="15" thickBot="1">
      <c r="A234" s="3">
        <v>1899197</v>
      </c>
      <c r="B234" s="5">
        <v>43278</v>
      </c>
      <c r="C234" s="4">
        <v>210</v>
      </c>
      <c r="D234" s="4">
        <v>5569</v>
      </c>
      <c r="E234" s="4">
        <v>3865</v>
      </c>
      <c r="F234" s="4">
        <v>1661</v>
      </c>
      <c r="G234" s="4" t="s">
        <v>9</v>
      </c>
      <c r="H234" s="40">
        <f>E234-'май 2018'!E234</f>
        <v>215</v>
      </c>
      <c r="I234" s="42">
        <f>F234-'май 2018'!F234</f>
        <v>83</v>
      </c>
      <c r="J234">
        <v>3650</v>
      </c>
      <c r="K234">
        <v>1578</v>
      </c>
      <c r="L234">
        <f t="shared" si="56"/>
        <v>215</v>
      </c>
      <c r="M234">
        <f t="shared" si="57"/>
        <v>83</v>
      </c>
      <c r="N234">
        <f t="shared" si="58"/>
        <v>1247</v>
      </c>
      <c r="O234">
        <f t="shared" si="59"/>
        <v>173.47</v>
      </c>
      <c r="P234">
        <v>-571</v>
      </c>
      <c r="Q234" s="52">
        <f t="shared" si="67"/>
        <v>1991.47</v>
      </c>
      <c r="R234" s="52">
        <f t="shared" si="52"/>
        <v>2051.2141000000001</v>
      </c>
      <c r="T234" s="51">
        <v>4022</v>
      </c>
      <c r="U234" s="51">
        <v>1708</v>
      </c>
      <c r="V234">
        <f t="shared" si="60"/>
        <v>157</v>
      </c>
      <c r="W234">
        <f t="shared" si="61"/>
        <v>47</v>
      </c>
      <c r="X234">
        <f t="shared" si="62"/>
        <v>954.56000000000006</v>
      </c>
      <c r="Y234">
        <f t="shared" si="63"/>
        <v>105.75</v>
      </c>
      <c r="AA234">
        <f t="shared" si="64"/>
        <v>1060.31</v>
      </c>
      <c r="AB234" s="52">
        <f t="shared" si="65"/>
        <v>1092.1192999999998</v>
      </c>
      <c r="AC234" s="62">
        <f t="shared" si="66"/>
        <v>3143.3334</v>
      </c>
      <c r="AD234" s="75"/>
    </row>
    <row r="235" spans="1:31" ht="15" thickBot="1">
      <c r="A235" s="6">
        <v>5038466</v>
      </c>
      <c r="B235" s="7">
        <v>43278</v>
      </c>
      <c r="C235" s="8" t="s">
        <v>31</v>
      </c>
      <c r="D235" s="8">
        <v>174552</v>
      </c>
      <c r="E235" s="8">
        <v>91677</v>
      </c>
      <c r="F235" s="8">
        <v>54392</v>
      </c>
      <c r="G235" s="8" t="s">
        <v>16</v>
      </c>
      <c r="H235" s="40">
        <f>E235-'май 2018'!E235</f>
        <v>418</v>
      </c>
      <c r="I235" s="42">
        <f>F235-'май 2018'!F235</f>
        <v>210</v>
      </c>
      <c r="J235">
        <v>91259</v>
      </c>
      <c r="K235">
        <v>54182</v>
      </c>
      <c r="L235">
        <f t="shared" si="56"/>
        <v>418</v>
      </c>
      <c r="M235">
        <f t="shared" si="57"/>
        <v>210</v>
      </c>
      <c r="N235">
        <f t="shared" si="58"/>
        <v>2424.4</v>
      </c>
      <c r="O235">
        <f t="shared" si="59"/>
        <v>438.9</v>
      </c>
      <c r="Q235" s="52">
        <f t="shared" si="67"/>
        <v>2863.3</v>
      </c>
      <c r="R235" s="52">
        <f t="shared" si="52"/>
        <v>2949.1990000000001</v>
      </c>
      <c r="T235" s="51">
        <v>92136</v>
      </c>
      <c r="U235" s="51">
        <v>54588</v>
      </c>
      <c r="V235">
        <f t="shared" si="60"/>
        <v>459</v>
      </c>
      <c r="W235">
        <f t="shared" si="61"/>
        <v>196</v>
      </c>
      <c r="X235">
        <f t="shared" si="62"/>
        <v>2790.7200000000003</v>
      </c>
      <c r="Y235">
        <f t="shared" si="63"/>
        <v>441</v>
      </c>
      <c r="AA235">
        <f t="shared" si="64"/>
        <v>3231.7200000000003</v>
      </c>
      <c r="AB235" s="52">
        <f t="shared" si="65"/>
        <v>3328.6716000000001</v>
      </c>
      <c r="AC235" s="62">
        <f t="shared" si="66"/>
        <v>6277.8706000000002</v>
      </c>
      <c r="AD235" s="75"/>
    </row>
    <row r="236" spans="1:31" ht="15" thickBot="1">
      <c r="A236" s="3">
        <v>1892442</v>
      </c>
      <c r="B236" s="5">
        <v>43278</v>
      </c>
      <c r="C236" s="4">
        <v>212</v>
      </c>
      <c r="D236" s="4">
        <v>8061</v>
      </c>
      <c r="E236" s="4">
        <v>3849</v>
      </c>
      <c r="F236" s="4">
        <v>2169</v>
      </c>
      <c r="G236" s="4" t="s">
        <v>9</v>
      </c>
      <c r="H236" s="40">
        <f>E236-'май 2018'!E236</f>
        <v>451</v>
      </c>
      <c r="I236" s="42">
        <f>F236-'май 2018'!F236</f>
        <v>358</v>
      </c>
      <c r="J236">
        <v>3849</v>
      </c>
      <c r="K236">
        <v>2169</v>
      </c>
      <c r="L236">
        <f t="shared" si="56"/>
        <v>0</v>
      </c>
      <c r="M236">
        <f t="shared" si="57"/>
        <v>0</v>
      </c>
      <c r="N236">
        <f t="shared" si="58"/>
        <v>0</v>
      </c>
      <c r="O236">
        <f t="shared" si="59"/>
        <v>0</v>
      </c>
      <c r="Q236" s="52">
        <f t="shared" si="67"/>
        <v>0</v>
      </c>
      <c r="R236" s="52">
        <f t="shared" si="52"/>
        <v>0</v>
      </c>
      <c r="T236" s="51">
        <v>4123</v>
      </c>
      <c r="U236" s="51">
        <v>2291</v>
      </c>
      <c r="V236">
        <f t="shared" si="60"/>
        <v>274</v>
      </c>
      <c r="W236">
        <f t="shared" si="61"/>
        <v>122</v>
      </c>
      <c r="X236">
        <f t="shared" si="62"/>
        <v>1665.92</v>
      </c>
      <c r="Y236">
        <f t="shared" si="63"/>
        <v>274.5</v>
      </c>
      <c r="AA236">
        <f t="shared" si="64"/>
        <v>1940.42</v>
      </c>
      <c r="AB236" s="52">
        <f t="shared" si="65"/>
        <v>1998.6326000000001</v>
      </c>
      <c r="AC236" s="69">
        <f t="shared" si="66"/>
        <v>1998.6326000000001</v>
      </c>
      <c r="AD236" s="76">
        <f>AC236</f>
        <v>1998.6326000000001</v>
      </c>
    </row>
    <row r="237" spans="1:31" ht="15" thickBot="1">
      <c r="A237" s="3">
        <v>1899368</v>
      </c>
      <c r="B237" s="5">
        <v>43278</v>
      </c>
      <c r="C237" s="4">
        <v>213</v>
      </c>
      <c r="D237" s="4">
        <v>1152</v>
      </c>
      <c r="E237" s="4">
        <v>821</v>
      </c>
      <c r="F237" s="4">
        <v>330</v>
      </c>
      <c r="G237" s="4" t="s">
        <v>9</v>
      </c>
      <c r="H237" s="40">
        <f>E237-'май 2018'!E237</f>
        <v>16</v>
      </c>
      <c r="I237" s="42">
        <f>F237-'май 2018'!F237</f>
        <v>8</v>
      </c>
      <c r="J237">
        <v>699</v>
      </c>
      <c r="K237">
        <v>286</v>
      </c>
      <c r="L237">
        <f t="shared" si="56"/>
        <v>122</v>
      </c>
      <c r="M237">
        <f t="shared" si="57"/>
        <v>44</v>
      </c>
      <c r="N237">
        <f t="shared" si="58"/>
        <v>707.6</v>
      </c>
      <c r="O237">
        <f t="shared" si="59"/>
        <v>91.96</v>
      </c>
      <c r="Q237" s="52">
        <f t="shared" si="67"/>
        <v>799.56000000000006</v>
      </c>
      <c r="R237" s="52">
        <f t="shared" si="52"/>
        <v>823.54680000000008</v>
      </c>
      <c r="T237" s="51">
        <v>844</v>
      </c>
      <c r="U237" s="51">
        <v>340</v>
      </c>
      <c r="V237">
        <f t="shared" si="60"/>
        <v>23</v>
      </c>
      <c r="W237">
        <f t="shared" si="61"/>
        <v>10</v>
      </c>
      <c r="X237">
        <f t="shared" si="62"/>
        <v>139.84</v>
      </c>
      <c r="Y237">
        <f t="shared" si="63"/>
        <v>22.5</v>
      </c>
      <c r="AA237">
        <f t="shared" si="64"/>
        <v>162.34</v>
      </c>
      <c r="AB237" s="52">
        <f t="shared" si="65"/>
        <v>167.21020000000001</v>
      </c>
      <c r="AC237" s="69">
        <f t="shared" si="66"/>
        <v>990.75700000000006</v>
      </c>
      <c r="AD237" s="76">
        <f t="shared" ref="AD237:AD239" si="71">AC237</f>
        <v>990.75700000000006</v>
      </c>
    </row>
    <row r="238" spans="1:31" ht="15" thickBot="1">
      <c r="A238" s="3">
        <v>1899373</v>
      </c>
      <c r="B238" s="5">
        <v>43278</v>
      </c>
      <c r="C238" s="4">
        <v>214</v>
      </c>
      <c r="D238" s="4">
        <v>1333</v>
      </c>
      <c r="E238" s="4">
        <v>788</v>
      </c>
      <c r="F238" s="4">
        <v>328</v>
      </c>
      <c r="G238" s="4" t="s">
        <v>9</v>
      </c>
      <c r="H238" s="40">
        <f>E238-'май 2018'!E238</f>
        <v>11</v>
      </c>
      <c r="I238" s="42">
        <f>F238-'май 2018'!F238</f>
        <v>17</v>
      </c>
      <c r="J238">
        <v>762</v>
      </c>
      <c r="K238">
        <v>294</v>
      </c>
      <c r="L238">
        <f t="shared" si="56"/>
        <v>26</v>
      </c>
      <c r="M238">
        <f t="shared" si="57"/>
        <v>34</v>
      </c>
      <c r="N238">
        <f t="shared" si="58"/>
        <v>150.79999999999998</v>
      </c>
      <c r="O238">
        <f t="shared" si="59"/>
        <v>71.06</v>
      </c>
      <c r="Q238" s="52">
        <f t="shared" si="67"/>
        <v>221.85999999999999</v>
      </c>
      <c r="R238" s="52">
        <f t="shared" si="52"/>
        <v>228.51579999999998</v>
      </c>
      <c r="T238" s="51">
        <v>841</v>
      </c>
      <c r="U238" s="51">
        <v>349</v>
      </c>
      <c r="V238">
        <f t="shared" si="60"/>
        <v>53</v>
      </c>
      <c r="W238">
        <f t="shared" si="61"/>
        <v>21</v>
      </c>
      <c r="X238">
        <f t="shared" si="62"/>
        <v>322.24</v>
      </c>
      <c r="Y238">
        <f t="shared" si="63"/>
        <v>47.25</v>
      </c>
      <c r="AA238">
        <f t="shared" si="64"/>
        <v>369.49</v>
      </c>
      <c r="AB238" s="52">
        <f t="shared" si="65"/>
        <v>380.57470000000001</v>
      </c>
      <c r="AC238" s="69">
        <f t="shared" si="66"/>
        <v>609.09050000000002</v>
      </c>
      <c r="AD238" s="76">
        <f t="shared" si="71"/>
        <v>609.09050000000002</v>
      </c>
    </row>
    <row r="239" spans="1:31" ht="15" thickBot="1">
      <c r="A239" s="3">
        <v>1892709</v>
      </c>
      <c r="B239" s="5">
        <v>43278</v>
      </c>
      <c r="C239" s="4">
        <v>215</v>
      </c>
      <c r="D239" s="4">
        <v>5051</v>
      </c>
      <c r="E239" s="4">
        <v>2537</v>
      </c>
      <c r="F239" s="4">
        <v>2030</v>
      </c>
      <c r="G239" s="4" t="s">
        <v>9</v>
      </c>
      <c r="H239" s="40">
        <f>E239-'май 2018'!E239</f>
        <v>98</v>
      </c>
      <c r="I239" s="42">
        <f>F239-'май 2018'!F239</f>
        <v>91</v>
      </c>
      <c r="J239">
        <v>2439</v>
      </c>
      <c r="K239">
        <v>1939</v>
      </c>
      <c r="L239">
        <f t="shared" si="56"/>
        <v>98</v>
      </c>
      <c r="M239">
        <f t="shared" si="57"/>
        <v>91</v>
      </c>
      <c r="N239">
        <f t="shared" si="58"/>
        <v>568.4</v>
      </c>
      <c r="O239">
        <f t="shared" si="59"/>
        <v>190.19</v>
      </c>
      <c r="P239">
        <v>1767</v>
      </c>
      <c r="Q239" s="71">
        <f>N239+O239</f>
        <v>758.58999999999992</v>
      </c>
      <c r="R239" s="54">
        <f>Q239+Q239*3%-P239</f>
        <v>-985.65230000000008</v>
      </c>
      <c r="T239" s="51">
        <v>2619</v>
      </c>
      <c r="U239" s="51">
        <v>2058</v>
      </c>
      <c r="V239">
        <f t="shared" si="60"/>
        <v>82</v>
      </c>
      <c r="W239">
        <f t="shared" si="61"/>
        <v>28</v>
      </c>
      <c r="X239">
        <f t="shared" si="62"/>
        <v>498.56</v>
      </c>
      <c r="Y239">
        <f t="shared" si="63"/>
        <v>63</v>
      </c>
      <c r="AA239">
        <f t="shared" si="64"/>
        <v>561.55999999999995</v>
      </c>
      <c r="AB239" s="52">
        <f t="shared" si="65"/>
        <v>578.40679999999998</v>
      </c>
      <c r="AC239" s="54">
        <f t="shared" si="66"/>
        <v>-407.24550000000011</v>
      </c>
      <c r="AD239" s="76">
        <f t="shared" si="71"/>
        <v>-407.24550000000011</v>
      </c>
    </row>
    <row r="240" spans="1:31" ht="15" thickBot="1">
      <c r="A240" s="3">
        <v>1893414</v>
      </c>
      <c r="B240" s="5">
        <v>43278</v>
      </c>
      <c r="C240" s="4">
        <v>216</v>
      </c>
      <c r="D240" s="4">
        <v>3181</v>
      </c>
      <c r="E240" s="4">
        <v>1783</v>
      </c>
      <c r="F240" s="4">
        <v>1168</v>
      </c>
      <c r="G240" s="4" t="s">
        <v>9</v>
      </c>
      <c r="H240" s="40">
        <f>E240-'май 2018'!E240</f>
        <v>27</v>
      </c>
      <c r="I240" s="42">
        <f>F240-'май 2018'!F240</f>
        <v>3</v>
      </c>
      <c r="J240">
        <v>1756</v>
      </c>
      <c r="K240">
        <v>1165</v>
      </c>
      <c r="L240">
        <f t="shared" si="56"/>
        <v>27</v>
      </c>
      <c r="M240">
        <f t="shared" si="57"/>
        <v>3</v>
      </c>
      <c r="N240">
        <f t="shared" si="58"/>
        <v>156.6</v>
      </c>
      <c r="O240">
        <f t="shared" si="59"/>
        <v>6.27</v>
      </c>
      <c r="P240">
        <v>253</v>
      </c>
      <c r="Q240" s="71">
        <f>N240+O240</f>
        <v>162.87</v>
      </c>
      <c r="R240" s="54">
        <f>Q240+Q240*3%-P240</f>
        <v>-85.243899999999996</v>
      </c>
      <c r="T240" s="51">
        <v>1821</v>
      </c>
      <c r="U240" s="51">
        <v>1172</v>
      </c>
      <c r="V240">
        <f t="shared" si="60"/>
        <v>38</v>
      </c>
      <c r="W240">
        <f t="shared" si="61"/>
        <v>4</v>
      </c>
      <c r="X240">
        <f t="shared" si="62"/>
        <v>231.04</v>
      </c>
      <c r="Y240">
        <f t="shared" si="63"/>
        <v>9</v>
      </c>
      <c r="AA240">
        <f t="shared" si="64"/>
        <v>240.04</v>
      </c>
      <c r="AB240" s="52">
        <f t="shared" si="65"/>
        <v>247.24119999999999</v>
      </c>
      <c r="AC240" s="62">
        <f t="shared" si="66"/>
        <v>161.9973</v>
      </c>
      <c r="AD240" s="75"/>
      <c r="AE240">
        <v>338</v>
      </c>
    </row>
    <row r="241" spans="1:31" ht="15" thickBot="1">
      <c r="A241" s="3">
        <v>1898643</v>
      </c>
      <c r="B241" s="5">
        <v>43278</v>
      </c>
      <c r="C241" s="4">
        <v>217</v>
      </c>
      <c r="D241" s="4">
        <v>11315</v>
      </c>
      <c r="E241" s="4">
        <v>6744</v>
      </c>
      <c r="F241" s="4">
        <v>4173</v>
      </c>
      <c r="G241" s="4" t="s">
        <v>9</v>
      </c>
      <c r="H241" s="40">
        <f>E241-'май 2018'!E241</f>
        <v>22</v>
      </c>
      <c r="I241" s="42">
        <f>F241-'май 2018'!F241</f>
        <v>31</v>
      </c>
      <c r="J241">
        <v>6722</v>
      </c>
      <c r="K241">
        <v>4142</v>
      </c>
      <c r="L241">
        <f t="shared" si="56"/>
        <v>22</v>
      </c>
      <c r="M241">
        <f t="shared" si="57"/>
        <v>31</v>
      </c>
      <c r="N241">
        <f t="shared" si="58"/>
        <v>127.6</v>
      </c>
      <c r="O241">
        <f t="shared" si="59"/>
        <v>64.789999999999992</v>
      </c>
      <c r="Q241" s="52">
        <f t="shared" si="67"/>
        <v>192.39</v>
      </c>
      <c r="R241" s="52">
        <f t="shared" ref="R241:R258" si="72">Q241+Q241*3%</f>
        <v>198.1617</v>
      </c>
      <c r="T241" s="51">
        <v>6783</v>
      </c>
      <c r="U241" s="51">
        <v>4202</v>
      </c>
      <c r="V241">
        <f t="shared" si="60"/>
        <v>39</v>
      </c>
      <c r="W241">
        <f t="shared" si="61"/>
        <v>29</v>
      </c>
      <c r="X241">
        <f t="shared" si="62"/>
        <v>237.12</v>
      </c>
      <c r="Y241">
        <f t="shared" si="63"/>
        <v>65.25</v>
      </c>
      <c r="AA241">
        <f t="shared" si="64"/>
        <v>302.37</v>
      </c>
      <c r="AB241" s="52">
        <f t="shared" si="65"/>
        <v>311.44110000000001</v>
      </c>
      <c r="AC241" s="62">
        <f t="shared" si="66"/>
        <v>509.6028</v>
      </c>
      <c r="AD241" s="75"/>
    </row>
    <row r="242" spans="1:31" ht="15" thickBot="1">
      <c r="A242" s="3">
        <v>1896535</v>
      </c>
      <c r="B242" s="5">
        <v>43278</v>
      </c>
      <c r="C242" s="4">
        <v>218</v>
      </c>
      <c r="D242" s="4">
        <v>3837</v>
      </c>
      <c r="E242" s="4">
        <v>2482</v>
      </c>
      <c r="F242" s="4">
        <v>1122</v>
      </c>
      <c r="G242" s="4" t="s">
        <v>9</v>
      </c>
      <c r="H242" s="40">
        <f>E242-'май 2018'!E242</f>
        <v>66</v>
      </c>
      <c r="I242" s="42">
        <f>F242-'май 2018'!F242</f>
        <v>28</v>
      </c>
      <c r="J242">
        <v>2482</v>
      </c>
      <c r="K242">
        <v>1122</v>
      </c>
      <c r="L242">
        <f t="shared" si="56"/>
        <v>0</v>
      </c>
      <c r="M242">
        <f t="shared" si="57"/>
        <v>0</v>
      </c>
      <c r="N242">
        <f t="shared" si="58"/>
        <v>0</v>
      </c>
      <c r="O242">
        <f t="shared" si="59"/>
        <v>0</v>
      </c>
      <c r="Q242" s="52">
        <f t="shared" si="67"/>
        <v>0</v>
      </c>
      <c r="R242" s="52">
        <f t="shared" si="72"/>
        <v>0</v>
      </c>
      <c r="T242" s="51">
        <v>2649</v>
      </c>
      <c r="U242" s="51">
        <v>1189</v>
      </c>
      <c r="V242">
        <f t="shared" si="60"/>
        <v>167</v>
      </c>
      <c r="W242">
        <f t="shared" si="61"/>
        <v>67</v>
      </c>
      <c r="X242">
        <f t="shared" si="62"/>
        <v>1015.36</v>
      </c>
      <c r="Y242">
        <f t="shared" si="63"/>
        <v>150.75</v>
      </c>
      <c r="AA242">
        <f t="shared" si="64"/>
        <v>1166.1100000000001</v>
      </c>
      <c r="AB242" s="52">
        <f t="shared" si="65"/>
        <v>1201.0933000000002</v>
      </c>
      <c r="AC242" s="62">
        <f t="shared" si="66"/>
        <v>1201.0933000000002</v>
      </c>
      <c r="AD242" s="75"/>
    </row>
    <row r="243" spans="1:31" ht="15" thickBot="1">
      <c r="A243" s="3">
        <v>1740616</v>
      </c>
      <c r="B243" s="5">
        <v>43278</v>
      </c>
      <c r="C243" s="4">
        <v>219</v>
      </c>
      <c r="D243" s="4">
        <v>1158</v>
      </c>
      <c r="E243" s="4">
        <v>722</v>
      </c>
      <c r="F243" s="4">
        <v>175</v>
      </c>
      <c r="G243" s="4" t="s">
        <v>9</v>
      </c>
      <c r="H243" s="40">
        <f>E243-'май 2018'!E243</f>
        <v>1</v>
      </c>
      <c r="I243" s="42">
        <f>F243-'май 2018'!F243</f>
        <v>0</v>
      </c>
      <c r="J243">
        <v>661</v>
      </c>
      <c r="K243">
        <v>170</v>
      </c>
      <c r="L243">
        <f t="shared" si="56"/>
        <v>61</v>
      </c>
      <c r="M243">
        <f t="shared" si="57"/>
        <v>5</v>
      </c>
      <c r="N243">
        <f t="shared" si="58"/>
        <v>353.8</v>
      </c>
      <c r="O243">
        <f t="shared" si="59"/>
        <v>10.45</v>
      </c>
      <c r="Q243" s="52">
        <f t="shared" si="67"/>
        <v>364.25</v>
      </c>
      <c r="R243" s="52">
        <f t="shared" si="72"/>
        <v>375.17750000000001</v>
      </c>
      <c r="T243" s="51">
        <v>737</v>
      </c>
      <c r="U243" s="51">
        <v>178</v>
      </c>
      <c r="V243">
        <f t="shared" si="60"/>
        <v>15</v>
      </c>
      <c r="W243">
        <f t="shared" si="61"/>
        <v>3</v>
      </c>
      <c r="X243">
        <f t="shared" si="62"/>
        <v>91.2</v>
      </c>
      <c r="Y243">
        <f t="shared" si="63"/>
        <v>6.75</v>
      </c>
      <c r="AA243">
        <f t="shared" si="64"/>
        <v>97.95</v>
      </c>
      <c r="AB243" s="52">
        <f t="shared" si="65"/>
        <v>100.88850000000001</v>
      </c>
      <c r="AC243" s="52">
        <f t="shared" si="66"/>
        <v>476.06600000000003</v>
      </c>
      <c r="AD243" s="76">
        <f>AC243</f>
        <v>476.06600000000003</v>
      </c>
    </row>
    <row r="244" spans="1:31" ht="15" thickBot="1">
      <c r="A244" s="3">
        <v>1792893</v>
      </c>
      <c r="B244" s="5">
        <v>43278</v>
      </c>
      <c r="C244" s="4">
        <v>220</v>
      </c>
      <c r="D244" s="4">
        <v>5141</v>
      </c>
      <c r="E244" s="4">
        <v>2955</v>
      </c>
      <c r="F244" s="4">
        <v>1680</v>
      </c>
      <c r="G244" s="4" t="s">
        <v>9</v>
      </c>
      <c r="H244" s="40">
        <f>E244-'май 2018'!E244</f>
        <v>211</v>
      </c>
      <c r="I244" s="42">
        <f>F244-'май 2018'!F244</f>
        <v>143</v>
      </c>
      <c r="J244">
        <v>2389</v>
      </c>
      <c r="K244">
        <v>1374</v>
      </c>
      <c r="L244">
        <f t="shared" si="56"/>
        <v>566</v>
      </c>
      <c r="M244">
        <f t="shared" si="57"/>
        <v>306</v>
      </c>
      <c r="N244">
        <f t="shared" si="58"/>
        <v>3282.7999999999997</v>
      </c>
      <c r="O244">
        <f t="shared" si="59"/>
        <v>639.54</v>
      </c>
      <c r="P244">
        <v>2000</v>
      </c>
      <c r="Q244" s="52">
        <f>N244+O244-P244</f>
        <v>1922.3399999999997</v>
      </c>
      <c r="R244" s="52">
        <f>Q244+Q244*3%</f>
        <v>1980.0101999999997</v>
      </c>
      <c r="T244" s="51">
        <v>3084</v>
      </c>
      <c r="U244" s="51">
        <v>1748</v>
      </c>
      <c r="V244">
        <f t="shared" si="60"/>
        <v>129</v>
      </c>
      <c r="W244">
        <f t="shared" si="61"/>
        <v>68</v>
      </c>
      <c r="X244">
        <f t="shared" si="62"/>
        <v>784.32</v>
      </c>
      <c r="Y244">
        <f t="shared" si="63"/>
        <v>153</v>
      </c>
      <c r="AA244">
        <f t="shared" si="64"/>
        <v>937.32</v>
      </c>
      <c r="AB244" s="52">
        <f t="shared" si="65"/>
        <v>965.43960000000004</v>
      </c>
      <c r="AC244" s="62">
        <f t="shared" si="66"/>
        <v>2945.4497999999999</v>
      </c>
      <c r="AD244" s="75"/>
    </row>
    <row r="245" spans="1:31" ht="15" thickBot="1">
      <c r="A245" s="3">
        <v>1897101</v>
      </c>
      <c r="B245" s="5">
        <v>43278</v>
      </c>
      <c r="C245" s="4">
        <v>221</v>
      </c>
      <c r="D245" s="4">
        <v>4712</v>
      </c>
      <c r="E245" s="4">
        <v>3180</v>
      </c>
      <c r="F245" s="4">
        <v>911</v>
      </c>
      <c r="G245" s="4" t="s">
        <v>9</v>
      </c>
      <c r="H245" s="40">
        <f>E245-'май 2018'!E245</f>
        <v>120</v>
      </c>
      <c r="I245" s="42">
        <f>F245-'май 2018'!F245</f>
        <v>29</v>
      </c>
      <c r="J245">
        <v>3060</v>
      </c>
      <c r="K245">
        <v>882</v>
      </c>
      <c r="L245">
        <f t="shared" si="56"/>
        <v>120</v>
      </c>
      <c r="M245">
        <f t="shared" si="57"/>
        <v>29</v>
      </c>
      <c r="N245">
        <f t="shared" si="58"/>
        <v>696</v>
      </c>
      <c r="O245">
        <f t="shared" si="59"/>
        <v>60.61</v>
      </c>
      <c r="Q245" s="52">
        <f t="shared" si="67"/>
        <v>756.61</v>
      </c>
      <c r="R245" s="52">
        <f t="shared" si="72"/>
        <v>779.30830000000003</v>
      </c>
      <c r="T245" s="51">
        <v>3281</v>
      </c>
      <c r="U245" s="51">
        <v>939</v>
      </c>
      <c r="V245">
        <f t="shared" si="60"/>
        <v>101</v>
      </c>
      <c r="W245">
        <f t="shared" si="61"/>
        <v>28</v>
      </c>
      <c r="X245">
        <f t="shared" si="62"/>
        <v>614.08000000000004</v>
      </c>
      <c r="Y245">
        <f t="shared" si="63"/>
        <v>63</v>
      </c>
      <c r="AA245">
        <f t="shared" si="64"/>
        <v>677.08</v>
      </c>
      <c r="AB245" s="52">
        <f t="shared" si="65"/>
        <v>697.39240000000007</v>
      </c>
      <c r="AC245" s="62">
        <f t="shared" si="66"/>
        <v>1476.7007000000001</v>
      </c>
      <c r="AD245" s="75"/>
    </row>
    <row r="246" spans="1:31" ht="15" thickBot="1">
      <c r="A246" s="3">
        <v>1899043</v>
      </c>
      <c r="B246" s="5">
        <v>43278</v>
      </c>
      <c r="C246" s="4">
        <v>222</v>
      </c>
      <c r="D246" s="4">
        <v>40925</v>
      </c>
      <c r="E246" s="4">
        <v>26305</v>
      </c>
      <c r="F246" s="4">
        <v>14505</v>
      </c>
      <c r="G246" s="4" t="s">
        <v>9</v>
      </c>
      <c r="H246" s="40">
        <f>E246-'май 2018'!E246</f>
        <v>199</v>
      </c>
      <c r="I246" s="42">
        <f>F246-'май 2018'!F246</f>
        <v>92</v>
      </c>
      <c r="J246">
        <v>26305</v>
      </c>
      <c r="K246">
        <v>14505</v>
      </c>
      <c r="L246">
        <f t="shared" si="56"/>
        <v>0</v>
      </c>
      <c r="M246">
        <f t="shared" si="57"/>
        <v>0</v>
      </c>
      <c r="N246">
        <f t="shared" si="58"/>
        <v>0</v>
      </c>
      <c r="O246">
        <f t="shared" si="59"/>
        <v>0</v>
      </c>
      <c r="Q246" s="52">
        <f t="shared" si="67"/>
        <v>0</v>
      </c>
      <c r="R246" s="52">
        <f t="shared" si="72"/>
        <v>0</v>
      </c>
      <c r="T246" s="51">
        <v>26477</v>
      </c>
      <c r="U246" s="51">
        <v>14580</v>
      </c>
      <c r="V246">
        <f t="shared" si="60"/>
        <v>172</v>
      </c>
      <c r="W246">
        <f t="shared" si="61"/>
        <v>75</v>
      </c>
      <c r="X246">
        <f t="shared" si="62"/>
        <v>1045.76</v>
      </c>
      <c r="Y246">
        <f t="shared" si="63"/>
        <v>168.75</v>
      </c>
      <c r="AA246">
        <f t="shared" si="64"/>
        <v>1214.51</v>
      </c>
      <c r="AB246" s="52">
        <f t="shared" si="65"/>
        <v>1250.9453000000001</v>
      </c>
      <c r="AC246" s="62">
        <f t="shared" si="66"/>
        <v>1250.9453000000001</v>
      </c>
      <c r="AD246" s="75"/>
    </row>
    <row r="247" spans="1:31" ht="15" thickBot="1">
      <c r="A247" s="3">
        <v>1899227</v>
      </c>
      <c r="B247" s="5">
        <v>43278</v>
      </c>
      <c r="C247" s="4">
        <v>223</v>
      </c>
      <c r="D247" s="4">
        <v>1772</v>
      </c>
      <c r="E247" s="4">
        <v>933</v>
      </c>
      <c r="F247" s="4">
        <v>835</v>
      </c>
      <c r="G247" s="4" t="s">
        <v>9</v>
      </c>
      <c r="H247" s="40">
        <f>E247-'май 2018'!E247</f>
        <v>140</v>
      </c>
      <c r="I247" s="42">
        <f>F247-'май 2018'!F247</f>
        <v>143</v>
      </c>
      <c r="J247">
        <v>933</v>
      </c>
      <c r="K247">
        <v>835</v>
      </c>
      <c r="L247">
        <f t="shared" si="56"/>
        <v>0</v>
      </c>
      <c r="M247">
        <f t="shared" si="57"/>
        <v>0</v>
      </c>
      <c r="N247">
        <f t="shared" si="58"/>
        <v>0</v>
      </c>
      <c r="O247">
        <f t="shared" si="59"/>
        <v>0</v>
      </c>
      <c r="Q247" s="52">
        <f t="shared" si="67"/>
        <v>0</v>
      </c>
      <c r="R247" s="52">
        <f t="shared" si="72"/>
        <v>0</v>
      </c>
      <c r="T247" s="51">
        <v>1007</v>
      </c>
      <c r="U247" s="51">
        <v>856</v>
      </c>
      <c r="V247">
        <f t="shared" si="60"/>
        <v>74</v>
      </c>
      <c r="W247">
        <f t="shared" si="61"/>
        <v>21</v>
      </c>
      <c r="X247">
        <f t="shared" si="62"/>
        <v>449.92</v>
      </c>
      <c r="Y247">
        <f t="shared" si="63"/>
        <v>47.25</v>
      </c>
      <c r="AA247">
        <f t="shared" si="64"/>
        <v>497.17</v>
      </c>
      <c r="AB247" s="52">
        <f t="shared" si="65"/>
        <v>512.08510000000001</v>
      </c>
      <c r="AC247" s="52">
        <f t="shared" si="66"/>
        <v>512.08510000000001</v>
      </c>
      <c r="AD247" s="76">
        <f>AC247</f>
        <v>512.08510000000001</v>
      </c>
    </row>
    <row r="248" spans="1:31" ht="15" thickBot="1">
      <c r="A248" s="3">
        <v>1889771</v>
      </c>
      <c r="B248" s="5">
        <v>43278</v>
      </c>
      <c r="C248" s="4">
        <v>224</v>
      </c>
      <c r="D248" s="4">
        <v>15743</v>
      </c>
      <c r="E248" s="4">
        <v>10533</v>
      </c>
      <c r="F248" s="4">
        <v>5201</v>
      </c>
      <c r="G248" s="4" t="s">
        <v>9</v>
      </c>
      <c r="H248" s="40">
        <f>E248-'май 2018'!E248</f>
        <v>129</v>
      </c>
      <c r="I248" s="42">
        <f>F248-'май 2018'!F248</f>
        <v>80</v>
      </c>
      <c r="J248">
        <v>10058</v>
      </c>
      <c r="K248">
        <v>4920</v>
      </c>
      <c r="L248">
        <f t="shared" si="56"/>
        <v>475</v>
      </c>
      <c r="M248">
        <f t="shared" si="57"/>
        <v>281</v>
      </c>
      <c r="N248">
        <f t="shared" si="58"/>
        <v>2755</v>
      </c>
      <c r="O248">
        <f t="shared" si="59"/>
        <v>587.29</v>
      </c>
      <c r="Q248" s="52">
        <f t="shared" si="67"/>
        <v>3342.29</v>
      </c>
      <c r="R248" s="52">
        <f t="shared" si="72"/>
        <v>3442.5587</v>
      </c>
      <c r="T248" s="51">
        <v>10697</v>
      </c>
      <c r="U248" s="51">
        <v>5286</v>
      </c>
      <c r="V248">
        <f t="shared" si="60"/>
        <v>164</v>
      </c>
      <c r="W248">
        <f t="shared" si="61"/>
        <v>85</v>
      </c>
      <c r="X248">
        <f t="shared" si="62"/>
        <v>997.12</v>
      </c>
      <c r="Y248">
        <f t="shared" si="63"/>
        <v>191.25</v>
      </c>
      <c r="AA248">
        <f t="shared" si="64"/>
        <v>1188.3699999999999</v>
      </c>
      <c r="AB248" s="52">
        <f t="shared" si="65"/>
        <v>1224.0210999999999</v>
      </c>
      <c r="AC248" s="62">
        <f t="shared" si="66"/>
        <v>4666.5797999999995</v>
      </c>
      <c r="AD248" s="75"/>
    </row>
    <row r="249" spans="1:31" ht="15" thickBot="1">
      <c r="A249" s="3">
        <v>1899013</v>
      </c>
      <c r="B249" s="5">
        <v>43278</v>
      </c>
      <c r="C249" s="4">
        <v>225</v>
      </c>
      <c r="D249" s="4">
        <v>12814</v>
      </c>
      <c r="E249" s="4">
        <v>8181</v>
      </c>
      <c r="F249" s="4">
        <v>3457</v>
      </c>
      <c r="G249" s="4" t="s">
        <v>9</v>
      </c>
      <c r="H249" s="40">
        <f>E249-'май 2018'!E249</f>
        <v>209</v>
      </c>
      <c r="I249" s="42">
        <f>F249-'май 2018'!F249</f>
        <v>97</v>
      </c>
      <c r="J249">
        <v>8181</v>
      </c>
      <c r="K249">
        <v>3457</v>
      </c>
      <c r="L249">
        <f t="shared" si="56"/>
        <v>0</v>
      </c>
      <c r="M249">
        <f t="shared" si="57"/>
        <v>0</v>
      </c>
      <c r="N249">
        <f t="shared" si="58"/>
        <v>0</v>
      </c>
      <c r="O249">
        <f t="shared" si="59"/>
        <v>0</v>
      </c>
      <c r="Q249" s="52">
        <f t="shared" si="67"/>
        <v>0</v>
      </c>
      <c r="R249" s="52">
        <f t="shared" si="72"/>
        <v>0</v>
      </c>
      <c r="T249" s="51">
        <v>8402</v>
      </c>
      <c r="U249" s="51">
        <v>3547</v>
      </c>
      <c r="V249">
        <f t="shared" si="60"/>
        <v>221</v>
      </c>
      <c r="W249">
        <f t="shared" si="61"/>
        <v>90</v>
      </c>
      <c r="X249">
        <f t="shared" si="62"/>
        <v>1343.68</v>
      </c>
      <c r="Y249">
        <f t="shared" si="63"/>
        <v>202.5</v>
      </c>
      <c r="AA249">
        <f t="shared" si="64"/>
        <v>1546.18</v>
      </c>
      <c r="AB249" s="52">
        <f t="shared" si="65"/>
        <v>1592.5654</v>
      </c>
      <c r="AC249" s="62">
        <f t="shared" si="66"/>
        <v>1592.5654</v>
      </c>
      <c r="AD249" s="75"/>
    </row>
    <row r="250" spans="1:31" ht="15" thickBot="1">
      <c r="A250" s="3">
        <v>1899223</v>
      </c>
      <c r="B250" s="5">
        <v>43278</v>
      </c>
      <c r="C250" s="4">
        <v>226</v>
      </c>
      <c r="D250" s="4">
        <v>20550</v>
      </c>
      <c r="E250" s="4">
        <v>13439</v>
      </c>
      <c r="F250" s="4">
        <v>7081</v>
      </c>
      <c r="G250" s="4" t="s">
        <v>9</v>
      </c>
      <c r="H250" s="40">
        <f>E250-'май 2018'!E250</f>
        <v>186</v>
      </c>
      <c r="I250" s="42">
        <f>F250-'май 2018'!F250</f>
        <v>46</v>
      </c>
      <c r="J250">
        <v>13439</v>
      </c>
      <c r="K250">
        <v>7081</v>
      </c>
      <c r="L250">
        <f t="shared" si="56"/>
        <v>0</v>
      </c>
      <c r="M250">
        <f t="shared" si="57"/>
        <v>0</v>
      </c>
      <c r="N250">
        <f t="shared" si="58"/>
        <v>0</v>
      </c>
      <c r="O250">
        <f t="shared" si="59"/>
        <v>0</v>
      </c>
      <c r="Q250" s="52">
        <f t="shared" si="67"/>
        <v>0</v>
      </c>
      <c r="R250" s="52">
        <f t="shared" si="72"/>
        <v>0</v>
      </c>
      <c r="T250" s="51">
        <v>13596</v>
      </c>
      <c r="U250" s="51">
        <v>7113</v>
      </c>
      <c r="V250">
        <f t="shared" si="60"/>
        <v>157</v>
      </c>
      <c r="W250">
        <f t="shared" si="61"/>
        <v>32</v>
      </c>
      <c r="X250">
        <f t="shared" si="62"/>
        <v>954.56000000000006</v>
      </c>
      <c r="Y250">
        <f t="shared" si="63"/>
        <v>72</v>
      </c>
      <c r="AA250">
        <f t="shared" si="64"/>
        <v>1026.56</v>
      </c>
      <c r="AB250" s="52">
        <f t="shared" si="65"/>
        <v>1057.3568</v>
      </c>
      <c r="AC250" s="62">
        <f t="shared" si="66"/>
        <v>1057.3568</v>
      </c>
      <c r="AD250" s="75"/>
    </row>
    <row r="251" spans="1:31" ht="15" thickBot="1">
      <c r="A251" s="3">
        <v>1899128</v>
      </c>
      <c r="B251" s="5">
        <v>43278</v>
      </c>
      <c r="C251" s="4">
        <v>227</v>
      </c>
      <c r="D251" s="4">
        <v>5516</v>
      </c>
      <c r="E251" s="4">
        <v>3116</v>
      </c>
      <c r="F251" s="4">
        <v>2314</v>
      </c>
      <c r="G251" s="4" t="s">
        <v>9</v>
      </c>
      <c r="H251" s="40">
        <f>E251-'май 2018'!E251</f>
        <v>0</v>
      </c>
      <c r="I251" s="42">
        <f>F251-'май 2018'!F251</f>
        <v>0</v>
      </c>
      <c r="J251">
        <v>3116</v>
      </c>
      <c r="K251">
        <v>2314</v>
      </c>
      <c r="L251">
        <f t="shared" si="56"/>
        <v>0</v>
      </c>
      <c r="M251">
        <f t="shared" si="57"/>
        <v>0</v>
      </c>
      <c r="N251">
        <f t="shared" si="58"/>
        <v>0</v>
      </c>
      <c r="O251">
        <f t="shared" si="59"/>
        <v>0</v>
      </c>
      <c r="Q251" s="52">
        <f t="shared" si="67"/>
        <v>0</v>
      </c>
      <c r="R251" s="52">
        <f t="shared" si="72"/>
        <v>0</v>
      </c>
      <c r="T251" s="51">
        <v>3150</v>
      </c>
      <c r="U251" s="51">
        <v>2345</v>
      </c>
      <c r="V251">
        <f t="shared" si="60"/>
        <v>34</v>
      </c>
      <c r="W251">
        <f t="shared" si="61"/>
        <v>31</v>
      </c>
      <c r="X251">
        <f t="shared" si="62"/>
        <v>206.72</v>
      </c>
      <c r="Y251">
        <f t="shared" si="63"/>
        <v>69.75</v>
      </c>
      <c r="AA251">
        <f t="shared" si="64"/>
        <v>276.47000000000003</v>
      </c>
      <c r="AB251" s="52">
        <f t="shared" si="65"/>
        <v>284.76410000000004</v>
      </c>
      <c r="AC251" s="52">
        <f t="shared" si="66"/>
        <v>284.76410000000004</v>
      </c>
      <c r="AD251" s="76">
        <f>AC251</f>
        <v>284.76410000000004</v>
      </c>
    </row>
    <row r="252" spans="1:31" ht="15" thickBot="1">
      <c r="A252" s="3">
        <v>1899037</v>
      </c>
      <c r="B252" s="5">
        <v>43278</v>
      </c>
      <c r="C252" s="4">
        <v>228</v>
      </c>
      <c r="D252" s="4">
        <v>17722</v>
      </c>
      <c r="E252" s="4">
        <v>11857</v>
      </c>
      <c r="F252" s="4">
        <v>5676</v>
      </c>
      <c r="G252" s="4" t="s">
        <v>9</v>
      </c>
      <c r="H252" s="40">
        <f>E252-'май 2018'!E252</f>
        <v>159</v>
      </c>
      <c r="I252" s="42">
        <f>F252-'май 2018'!F252</f>
        <v>112</v>
      </c>
      <c r="J252">
        <v>11670</v>
      </c>
      <c r="K252">
        <v>5556</v>
      </c>
      <c r="L252">
        <f t="shared" si="56"/>
        <v>187</v>
      </c>
      <c r="M252">
        <f t="shared" si="57"/>
        <v>120</v>
      </c>
      <c r="N252">
        <f t="shared" si="58"/>
        <v>1084.5999999999999</v>
      </c>
      <c r="O252">
        <f t="shared" si="59"/>
        <v>250.79999999999998</v>
      </c>
      <c r="Q252" s="52">
        <f t="shared" si="67"/>
        <v>1335.3999999999999</v>
      </c>
      <c r="R252" s="52">
        <f t="shared" si="72"/>
        <v>1375.4619999999998</v>
      </c>
      <c r="T252" s="51">
        <v>12095</v>
      </c>
      <c r="U252" s="51">
        <v>5765</v>
      </c>
      <c r="V252">
        <f t="shared" si="60"/>
        <v>238</v>
      </c>
      <c r="W252">
        <f t="shared" si="61"/>
        <v>89</v>
      </c>
      <c r="X252">
        <f t="shared" si="62"/>
        <v>1447.04</v>
      </c>
      <c r="Y252">
        <f t="shared" si="63"/>
        <v>200.25</v>
      </c>
      <c r="AA252">
        <f t="shared" si="64"/>
        <v>1647.29</v>
      </c>
      <c r="AB252" s="52">
        <f t="shared" si="65"/>
        <v>1696.7086999999999</v>
      </c>
      <c r="AC252" s="62">
        <f t="shared" si="66"/>
        <v>3072.1706999999997</v>
      </c>
      <c r="AD252" s="75"/>
    </row>
    <row r="253" spans="1:31" ht="15" thickBot="1">
      <c r="A253" s="3">
        <v>2825538</v>
      </c>
      <c r="B253" s="5">
        <v>43278</v>
      </c>
      <c r="C253" s="4">
        <v>229</v>
      </c>
      <c r="D253" s="4">
        <v>3</v>
      </c>
      <c r="E253" s="56">
        <v>2</v>
      </c>
      <c r="F253" s="56">
        <v>1</v>
      </c>
      <c r="G253" s="56" t="s">
        <v>9</v>
      </c>
      <c r="H253" s="65">
        <f>E253-'май 2018'!E253</f>
        <v>2</v>
      </c>
      <c r="I253" s="66">
        <f>F253-'май 2018'!F253</f>
        <v>1</v>
      </c>
      <c r="J253" s="55">
        <v>0</v>
      </c>
      <c r="K253" s="55">
        <v>0</v>
      </c>
      <c r="L253">
        <f t="shared" si="56"/>
        <v>2</v>
      </c>
      <c r="M253">
        <f t="shared" si="57"/>
        <v>1</v>
      </c>
      <c r="N253">
        <f t="shared" si="58"/>
        <v>11.6</v>
      </c>
      <c r="O253">
        <f t="shared" si="59"/>
        <v>2.09</v>
      </c>
      <c r="Q253" s="52">
        <f t="shared" si="67"/>
        <v>13.69</v>
      </c>
      <c r="R253" s="52">
        <f t="shared" si="72"/>
        <v>14.1007</v>
      </c>
      <c r="T253" s="51">
        <v>86</v>
      </c>
      <c r="U253" s="51">
        <v>1</v>
      </c>
      <c r="V253">
        <f t="shared" si="60"/>
        <v>84</v>
      </c>
      <c r="W253">
        <f t="shared" si="61"/>
        <v>0</v>
      </c>
      <c r="X253">
        <f t="shared" si="62"/>
        <v>510.72</v>
      </c>
      <c r="Y253">
        <f t="shared" si="63"/>
        <v>0</v>
      </c>
      <c r="AA253">
        <f t="shared" si="64"/>
        <v>510.72</v>
      </c>
      <c r="AB253" s="52">
        <f t="shared" si="65"/>
        <v>526.04160000000002</v>
      </c>
      <c r="AC253" s="62">
        <f t="shared" si="66"/>
        <v>540.14229999999998</v>
      </c>
      <c r="AD253" s="75"/>
    </row>
    <row r="254" spans="1:31" ht="15" thickBot="1">
      <c r="A254" s="3">
        <v>1899092</v>
      </c>
      <c r="B254" s="5">
        <v>43278</v>
      </c>
      <c r="C254" s="4">
        <v>230</v>
      </c>
      <c r="D254" s="4">
        <v>3871</v>
      </c>
      <c r="E254" s="4">
        <v>2827</v>
      </c>
      <c r="F254" s="4">
        <v>934</v>
      </c>
      <c r="G254" s="4" t="s">
        <v>9</v>
      </c>
      <c r="H254" s="40">
        <f>E254-'май 2018'!E254</f>
        <v>0</v>
      </c>
      <c r="I254" s="42">
        <f>F254-'май 2018'!F254</f>
        <v>0</v>
      </c>
      <c r="J254">
        <v>2812</v>
      </c>
      <c r="K254">
        <v>932</v>
      </c>
      <c r="L254">
        <f t="shared" si="56"/>
        <v>15</v>
      </c>
      <c r="M254">
        <f t="shared" si="57"/>
        <v>2</v>
      </c>
      <c r="N254">
        <f t="shared" si="58"/>
        <v>87</v>
      </c>
      <c r="O254">
        <f t="shared" si="59"/>
        <v>4.18</v>
      </c>
      <c r="Q254" s="52">
        <f t="shared" si="67"/>
        <v>91.18</v>
      </c>
      <c r="R254" s="52">
        <f t="shared" si="72"/>
        <v>93.915400000000005</v>
      </c>
      <c r="T254" s="51">
        <v>2864</v>
      </c>
      <c r="U254" s="51">
        <v>941</v>
      </c>
      <c r="V254">
        <f t="shared" si="60"/>
        <v>37</v>
      </c>
      <c r="W254">
        <f t="shared" si="61"/>
        <v>7</v>
      </c>
      <c r="X254">
        <f t="shared" si="62"/>
        <v>224.96</v>
      </c>
      <c r="Y254">
        <f t="shared" si="63"/>
        <v>15.75</v>
      </c>
      <c r="AA254">
        <f t="shared" si="64"/>
        <v>240.71</v>
      </c>
      <c r="AB254" s="52">
        <f t="shared" si="65"/>
        <v>247.93130000000002</v>
      </c>
      <c r="AC254" s="62">
        <f t="shared" si="66"/>
        <v>341.84670000000006</v>
      </c>
      <c r="AD254" s="75"/>
    </row>
    <row r="255" spans="1:31" ht="15" thickBot="1">
      <c r="A255" s="3">
        <v>1897345</v>
      </c>
      <c r="B255" s="5">
        <v>43278</v>
      </c>
      <c r="C255" s="4">
        <v>231</v>
      </c>
      <c r="D255" s="4">
        <v>2898</v>
      </c>
      <c r="E255" s="4">
        <v>1722</v>
      </c>
      <c r="F255" s="4">
        <v>1082</v>
      </c>
      <c r="G255" s="4" t="s">
        <v>9</v>
      </c>
      <c r="H255" s="40">
        <f>E255-'май 2018'!E255</f>
        <v>7</v>
      </c>
      <c r="I255" s="42">
        <f>F255-'май 2018'!F255</f>
        <v>4</v>
      </c>
      <c r="J255">
        <v>1722</v>
      </c>
      <c r="K255">
        <v>1082</v>
      </c>
      <c r="L255">
        <f t="shared" si="56"/>
        <v>0</v>
      </c>
      <c r="M255">
        <f t="shared" si="57"/>
        <v>0</v>
      </c>
      <c r="N255">
        <f t="shared" si="58"/>
        <v>0</v>
      </c>
      <c r="O255">
        <f t="shared" si="59"/>
        <v>0</v>
      </c>
      <c r="Q255" s="52">
        <f t="shared" si="67"/>
        <v>0</v>
      </c>
      <c r="R255" s="52">
        <f t="shared" si="72"/>
        <v>0</v>
      </c>
      <c r="T255" s="51">
        <v>1727</v>
      </c>
      <c r="U255" s="51">
        <v>1083</v>
      </c>
      <c r="V255">
        <f t="shared" si="60"/>
        <v>5</v>
      </c>
      <c r="W255">
        <f t="shared" si="61"/>
        <v>1</v>
      </c>
      <c r="X255">
        <f t="shared" si="62"/>
        <v>30.4</v>
      </c>
      <c r="Y255">
        <f t="shared" si="63"/>
        <v>2.25</v>
      </c>
      <c r="AA255">
        <f t="shared" si="64"/>
        <v>32.65</v>
      </c>
      <c r="AB255" s="52">
        <f t="shared" si="65"/>
        <v>33.6295</v>
      </c>
      <c r="AC255" s="52">
        <f t="shared" si="66"/>
        <v>33.6295</v>
      </c>
      <c r="AD255" s="76">
        <f>AC255</f>
        <v>33.6295</v>
      </c>
    </row>
    <row r="256" spans="1:31" ht="15" thickBot="1">
      <c r="A256" s="3">
        <v>1896384</v>
      </c>
      <c r="B256" s="5">
        <v>43278</v>
      </c>
      <c r="C256" s="4">
        <v>232</v>
      </c>
      <c r="D256" s="4">
        <v>4016</v>
      </c>
      <c r="E256" s="4">
        <v>3000</v>
      </c>
      <c r="F256" s="4">
        <v>1002</v>
      </c>
      <c r="G256" s="4" t="s">
        <v>9</v>
      </c>
      <c r="H256" s="40">
        <f>E256-'май 2018'!E256</f>
        <v>318</v>
      </c>
      <c r="I256" s="42">
        <f>F256-'май 2018'!F256</f>
        <v>152</v>
      </c>
      <c r="J256">
        <v>2587</v>
      </c>
      <c r="K256">
        <v>824</v>
      </c>
      <c r="L256">
        <f t="shared" si="56"/>
        <v>413</v>
      </c>
      <c r="M256">
        <f t="shared" si="57"/>
        <v>178</v>
      </c>
      <c r="N256">
        <f t="shared" si="58"/>
        <v>2395.4</v>
      </c>
      <c r="O256">
        <f t="shared" si="59"/>
        <v>372.02</v>
      </c>
      <c r="P256">
        <v>3094</v>
      </c>
      <c r="Q256" s="54">
        <f t="shared" si="67"/>
        <v>-326.57999999999993</v>
      </c>
      <c r="R256" s="52">
        <f>Q256</f>
        <v>-326.57999999999993</v>
      </c>
      <c r="T256" s="51">
        <v>3240</v>
      </c>
      <c r="U256" s="51">
        <v>1092</v>
      </c>
      <c r="V256">
        <f t="shared" si="60"/>
        <v>240</v>
      </c>
      <c r="W256">
        <f t="shared" si="61"/>
        <v>90</v>
      </c>
      <c r="X256">
        <f t="shared" si="62"/>
        <v>1459.2</v>
      </c>
      <c r="Y256">
        <f t="shared" si="63"/>
        <v>202.5</v>
      </c>
      <c r="AA256">
        <f t="shared" si="64"/>
        <v>1661.7</v>
      </c>
      <c r="AB256" s="52">
        <f t="shared" si="65"/>
        <v>1711.5509999999999</v>
      </c>
      <c r="AC256" s="62">
        <f t="shared" si="66"/>
        <v>1384.971</v>
      </c>
      <c r="AD256" s="75"/>
      <c r="AE256">
        <v>2615</v>
      </c>
    </row>
    <row r="257" spans="1:30" ht="15" thickBot="1">
      <c r="A257" s="3">
        <v>1892172</v>
      </c>
      <c r="B257" s="5">
        <v>43278</v>
      </c>
      <c r="C257" s="4">
        <v>233</v>
      </c>
      <c r="D257" s="4">
        <v>3838</v>
      </c>
      <c r="E257" s="4">
        <v>3217</v>
      </c>
      <c r="F257" s="4">
        <v>600</v>
      </c>
      <c r="G257" s="4" t="s">
        <v>9</v>
      </c>
      <c r="H257" s="40">
        <f>E257-'май 2018'!E257</f>
        <v>140</v>
      </c>
      <c r="I257" s="42">
        <f>F257-'май 2018'!F257</f>
        <v>24</v>
      </c>
      <c r="J257">
        <v>3217</v>
      </c>
      <c r="K257">
        <v>600</v>
      </c>
      <c r="L257">
        <f t="shared" si="56"/>
        <v>0</v>
      </c>
      <c r="M257">
        <f t="shared" si="57"/>
        <v>0</v>
      </c>
      <c r="N257">
        <f t="shared" si="58"/>
        <v>0</v>
      </c>
      <c r="O257">
        <f t="shared" si="59"/>
        <v>0</v>
      </c>
      <c r="Q257" s="52">
        <f t="shared" si="67"/>
        <v>0</v>
      </c>
      <c r="R257" s="52">
        <f t="shared" si="72"/>
        <v>0</v>
      </c>
      <c r="T257" s="51">
        <v>3336</v>
      </c>
      <c r="U257" s="51">
        <v>622</v>
      </c>
      <c r="V257">
        <f t="shared" si="60"/>
        <v>119</v>
      </c>
      <c r="W257">
        <f t="shared" si="61"/>
        <v>22</v>
      </c>
      <c r="X257">
        <f t="shared" si="62"/>
        <v>723.52</v>
      </c>
      <c r="Y257">
        <f t="shared" si="63"/>
        <v>49.5</v>
      </c>
      <c r="AA257">
        <f t="shared" si="64"/>
        <v>773.02</v>
      </c>
      <c r="AB257" s="52">
        <f t="shared" si="65"/>
        <v>796.2106</v>
      </c>
      <c r="AC257" s="62">
        <f t="shared" si="66"/>
        <v>796.2106</v>
      </c>
      <c r="AD257" s="75"/>
    </row>
    <row r="258" spans="1:30" ht="15" thickBot="1">
      <c r="A258" s="3">
        <v>1771036</v>
      </c>
      <c r="B258" s="5">
        <v>43278</v>
      </c>
      <c r="C258" s="4">
        <v>234</v>
      </c>
      <c r="D258" s="4">
        <v>0</v>
      </c>
      <c r="E258" s="4">
        <v>0</v>
      </c>
      <c r="F258" s="4">
        <v>0</v>
      </c>
      <c r="G258" s="4" t="s">
        <v>9</v>
      </c>
      <c r="H258" s="40">
        <f>E258-'май 2018'!E258</f>
        <v>0</v>
      </c>
      <c r="I258" s="42">
        <f>F258-'май 2018'!F258</f>
        <v>0</v>
      </c>
      <c r="L258">
        <f t="shared" si="56"/>
        <v>0</v>
      </c>
      <c r="M258">
        <f t="shared" si="57"/>
        <v>0</v>
      </c>
      <c r="N258">
        <f t="shared" si="58"/>
        <v>0</v>
      </c>
      <c r="O258">
        <f t="shared" si="59"/>
        <v>0</v>
      </c>
      <c r="Q258" s="52">
        <f t="shared" si="67"/>
        <v>0</v>
      </c>
      <c r="R258" s="52">
        <f t="shared" si="72"/>
        <v>0</v>
      </c>
      <c r="T258" s="51">
        <v>0</v>
      </c>
      <c r="U258" s="51">
        <v>0</v>
      </c>
      <c r="V258">
        <f t="shared" si="60"/>
        <v>0</v>
      </c>
      <c r="W258">
        <f t="shared" si="61"/>
        <v>0</v>
      </c>
      <c r="X258">
        <f t="shared" si="62"/>
        <v>0</v>
      </c>
      <c r="Y258">
        <f t="shared" si="63"/>
        <v>0</v>
      </c>
      <c r="AA258">
        <f t="shared" si="64"/>
        <v>0</v>
      </c>
      <c r="AB258" s="52">
        <f t="shared" si="65"/>
        <v>0</v>
      </c>
      <c r="AC258" s="62">
        <f t="shared" si="66"/>
        <v>0</v>
      </c>
      <c r="AD258" s="75"/>
    </row>
    <row r="259" spans="1:30" ht="15" thickBot="1">
      <c r="A259" s="13" t="s">
        <v>35</v>
      </c>
      <c r="B259" s="14"/>
      <c r="C259" s="14"/>
      <c r="D259" s="14"/>
      <c r="E259" s="14"/>
      <c r="F259" s="14"/>
      <c r="G259" s="14"/>
      <c r="H259" s="43">
        <f>SUM(H8:H258)-H104</f>
        <v>26555</v>
      </c>
      <c r="I259" s="44">
        <f>SUM(I8:I258)-I104</f>
        <v>15294</v>
      </c>
      <c r="AD259" s="75"/>
    </row>
    <row r="260" spans="1:30">
      <c r="D260" s="26" t="s">
        <v>36</v>
      </c>
      <c r="E260" s="26"/>
      <c r="F260" s="26"/>
      <c r="G260" s="26"/>
      <c r="H260" s="45">
        <f>H7+H104</f>
        <v>168</v>
      </c>
      <c r="I260" s="45">
        <f>I7+I104</f>
        <v>113</v>
      </c>
      <c r="Q260" s="52">
        <f>SUM(Q7:Q259)</f>
        <v>198343.00200000007</v>
      </c>
      <c r="R260" s="52">
        <f>SUM(R8:R259)</f>
        <v>170979.75580000004</v>
      </c>
      <c r="AA260">
        <f>SUM(AA8:AA259)</f>
        <v>167804.68999999994</v>
      </c>
      <c r="AB260" s="52">
        <f>SUM(AB8:AB259)</f>
        <v>172838.83070000002</v>
      </c>
      <c r="AC260" s="52">
        <f>SUM(AC8:AC259)</f>
        <v>326028.12670000008</v>
      </c>
      <c r="AD260" s="76">
        <f>SUM(AD8:AD259)</f>
        <v>73537.768299999982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5"/>
  <sheetViews>
    <sheetView topLeftCell="A22" workbookViewId="0">
      <selection activeCell="U45" sqref="U45"/>
    </sheetView>
  </sheetViews>
  <sheetFormatPr defaultRowHeight="14.4"/>
  <cols>
    <col min="1" max="1" width="9" customWidth="1"/>
    <col min="2" max="2" width="14.44140625" customWidth="1"/>
    <col min="4" max="4" width="14.6640625" customWidth="1"/>
    <col min="5" max="5" width="14" customWidth="1"/>
    <col min="6" max="6" width="13.6640625" customWidth="1"/>
    <col min="7" max="7" width="15.109375" hidden="1" customWidth="1"/>
    <col min="8" max="9" width="0" style="27" hidden="1" customWidth="1"/>
    <col min="16" max="16" width="12.6640625" customWidth="1"/>
    <col min="18" max="18" width="9.88671875" bestFit="1" customWidth="1"/>
    <col min="19" max="20" width="10.33203125" customWidth="1"/>
    <col min="21" max="21" width="10.6640625" customWidth="1"/>
  </cols>
  <sheetData>
    <row r="1" spans="1:22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22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22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22" ht="15" thickBot="1">
      <c r="A4" s="3"/>
      <c r="B4" s="5"/>
      <c r="C4" s="4"/>
      <c r="D4" s="4"/>
      <c r="E4" s="4"/>
      <c r="F4" s="4"/>
      <c r="G4" s="4"/>
      <c r="H4" s="40"/>
      <c r="I4" s="42"/>
    </row>
    <row r="5" spans="1:22" ht="15" thickBot="1">
      <c r="A5" s="3">
        <v>1901533</v>
      </c>
      <c r="B5" s="4"/>
      <c r="C5" s="4"/>
      <c r="D5" s="4"/>
      <c r="E5" s="4"/>
      <c r="F5" s="4"/>
      <c r="G5" s="4" t="s">
        <v>10</v>
      </c>
      <c r="H5" s="40"/>
      <c r="I5" s="42"/>
    </row>
    <row r="6" spans="1:22" ht="43.8" thickBot="1">
      <c r="A6" s="3">
        <v>2876912</v>
      </c>
      <c r="B6" s="4"/>
      <c r="C6" s="4"/>
      <c r="D6" s="4"/>
      <c r="E6" s="4"/>
      <c r="F6" s="4"/>
      <c r="G6" s="4" t="s">
        <v>7</v>
      </c>
      <c r="H6" s="40"/>
      <c r="I6" s="42"/>
      <c r="J6" s="53" t="s">
        <v>45</v>
      </c>
      <c r="K6" s="53" t="s">
        <v>46</v>
      </c>
      <c r="L6" s="53" t="s">
        <v>47</v>
      </c>
      <c r="M6" s="53" t="s">
        <v>48</v>
      </c>
      <c r="N6" s="53" t="s">
        <v>43</v>
      </c>
      <c r="O6" s="53" t="s">
        <v>44</v>
      </c>
      <c r="P6" s="53"/>
      <c r="Q6" s="53" t="s">
        <v>41</v>
      </c>
      <c r="R6" s="53" t="s">
        <v>56</v>
      </c>
      <c r="S6" s="74" t="s">
        <v>57</v>
      </c>
      <c r="T6" s="53" t="s">
        <v>55</v>
      </c>
      <c r="U6" s="74" t="s">
        <v>55</v>
      </c>
      <c r="V6" s="53" t="s">
        <v>41</v>
      </c>
    </row>
    <row r="7" spans="1:22" ht="15" thickBot="1">
      <c r="A7" s="34">
        <v>1897429</v>
      </c>
      <c r="B7" s="35">
        <v>43278</v>
      </c>
      <c r="C7" s="36" t="s">
        <v>11</v>
      </c>
      <c r="D7" s="36">
        <v>29623</v>
      </c>
      <c r="E7" s="36">
        <v>15511</v>
      </c>
      <c r="F7" s="36">
        <v>10231</v>
      </c>
      <c r="G7" s="36" t="s">
        <v>9</v>
      </c>
      <c r="H7" s="38">
        <f>E7-'май 2018'!E7</f>
        <v>422</v>
      </c>
      <c r="I7" s="39">
        <f>F7-'май 2018'!F7</f>
        <v>311</v>
      </c>
      <c r="J7" s="51">
        <v>15388</v>
      </c>
      <c r="K7" s="51">
        <v>10136</v>
      </c>
      <c r="L7">
        <f t="shared" ref="L7:M68" si="0">E7-J7</f>
        <v>123</v>
      </c>
      <c r="M7">
        <f t="shared" si="0"/>
        <v>95</v>
      </c>
      <c r="N7">
        <f>L7*6.08</f>
        <v>747.84</v>
      </c>
      <c r="O7">
        <f>M7*2.25</f>
        <v>213.75</v>
      </c>
      <c r="P7" s="57">
        <f t="shared" ref="P7:P8" si="1">N7+O7</f>
        <v>961.59</v>
      </c>
      <c r="Q7" s="57"/>
      <c r="R7" s="57">
        <f t="shared" ref="R7" si="2">P7+P7*3%-Q7</f>
        <v>990.43770000000006</v>
      </c>
      <c r="S7" s="76">
        <f>'июнь 2018'!AD7</f>
        <v>1091.079</v>
      </c>
      <c r="T7" s="52">
        <f>R7+S7</f>
        <v>2081.5167000000001</v>
      </c>
      <c r="U7" s="76">
        <f>T7</f>
        <v>2081.5167000000001</v>
      </c>
      <c r="V7" s="52"/>
    </row>
    <row r="8" spans="1:22" ht="15" thickBot="1">
      <c r="A8" s="3">
        <v>1899148</v>
      </c>
      <c r="B8" s="5">
        <v>43278</v>
      </c>
      <c r="C8" s="4">
        <v>1</v>
      </c>
      <c r="D8" s="3">
        <v>23961</v>
      </c>
      <c r="E8" s="4">
        <v>15479</v>
      </c>
      <c r="F8" s="4">
        <v>8178</v>
      </c>
      <c r="G8" s="4" t="s">
        <v>9</v>
      </c>
      <c r="H8" s="40">
        <f>E8-'май 2018'!E8</f>
        <v>573</v>
      </c>
      <c r="I8" s="42">
        <f>F8-'май 2018'!F8</f>
        <v>384</v>
      </c>
      <c r="J8" s="51">
        <v>15321</v>
      </c>
      <c r="K8" s="51">
        <v>8074</v>
      </c>
      <c r="L8">
        <f t="shared" si="0"/>
        <v>158</v>
      </c>
      <c r="M8">
        <f t="shared" si="0"/>
        <v>104</v>
      </c>
      <c r="N8">
        <f t="shared" ref="N8:N71" si="3">L8*6.08</f>
        <v>960.64</v>
      </c>
      <c r="O8">
        <f t="shared" ref="O8:O71" si="4">M8*2.25</f>
        <v>234</v>
      </c>
      <c r="P8" s="57">
        <f t="shared" si="1"/>
        <v>1194.6399999999999</v>
      </c>
      <c r="Q8" s="57"/>
      <c r="R8" s="57">
        <f t="shared" ref="R8" si="5">P8+P8*3%-Q8</f>
        <v>1230.4791999999998</v>
      </c>
      <c r="S8" s="76"/>
      <c r="T8" s="62">
        <f>R8+S8</f>
        <v>1230.4791999999998</v>
      </c>
      <c r="U8" s="75"/>
      <c r="V8" s="52"/>
    </row>
    <row r="9" spans="1:22" ht="15" thickBot="1">
      <c r="A9" s="3">
        <v>1899138</v>
      </c>
      <c r="B9" s="5">
        <v>43278</v>
      </c>
      <c r="C9" s="4">
        <v>2</v>
      </c>
      <c r="D9" s="3">
        <v>7353</v>
      </c>
      <c r="E9" s="4">
        <v>4637</v>
      </c>
      <c r="F9" s="4">
        <v>2679</v>
      </c>
      <c r="G9" s="4" t="s">
        <v>9</v>
      </c>
      <c r="H9" s="40">
        <f>E9-'май 2018'!E9</f>
        <v>123</v>
      </c>
      <c r="I9" s="42">
        <f>F9-'май 2018'!F9</f>
        <v>64</v>
      </c>
      <c r="J9" s="51">
        <v>4601</v>
      </c>
      <c r="K9" s="51">
        <v>2661</v>
      </c>
      <c r="L9">
        <f t="shared" si="0"/>
        <v>36</v>
      </c>
      <c r="M9">
        <f t="shared" si="0"/>
        <v>18</v>
      </c>
      <c r="N9">
        <f t="shared" si="3"/>
        <v>218.88</v>
      </c>
      <c r="O9">
        <f t="shared" si="4"/>
        <v>40.5</v>
      </c>
      <c r="P9" s="57">
        <f>N9+O9</f>
        <v>259.38</v>
      </c>
      <c r="Q9" s="52">
        <v>4895</v>
      </c>
      <c r="R9" s="54">
        <f>P9+P9*3%-Q9</f>
        <v>-4627.8386</v>
      </c>
      <c r="S9" s="76"/>
      <c r="T9" s="72">
        <f t="shared" ref="T9:T72" si="6">R9+S9</f>
        <v>-4627.8386</v>
      </c>
      <c r="U9" s="76">
        <f>T9</f>
        <v>-4627.8386</v>
      </c>
      <c r="V9" s="52"/>
    </row>
    <row r="10" spans="1:22" ht="15" thickBot="1">
      <c r="A10" s="3">
        <v>1896559</v>
      </c>
      <c r="B10" s="5">
        <v>43278</v>
      </c>
      <c r="C10" s="4">
        <v>3</v>
      </c>
      <c r="D10" s="3">
        <v>3384</v>
      </c>
      <c r="E10" s="4">
        <v>2175</v>
      </c>
      <c r="F10" s="4">
        <v>977</v>
      </c>
      <c r="G10" s="4" t="s">
        <v>9</v>
      </c>
      <c r="H10" s="40">
        <f>E10-'май 2018'!E10</f>
        <v>296</v>
      </c>
      <c r="I10" s="42">
        <f>F10-'май 2018'!F10</f>
        <v>101</v>
      </c>
      <c r="J10" s="51">
        <v>2129</v>
      </c>
      <c r="K10" s="51">
        <v>965</v>
      </c>
      <c r="L10">
        <f t="shared" si="0"/>
        <v>46</v>
      </c>
      <c r="M10">
        <f t="shared" si="0"/>
        <v>12</v>
      </c>
      <c r="N10">
        <f t="shared" si="3"/>
        <v>279.68</v>
      </c>
      <c r="O10">
        <f t="shared" si="4"/>
        <v>27</v>
      </c>
      <c r="P10" s="57">
        <f>N10+O10</f>
        <v>306.68</v>
      </c>
      <c r="Q10" s="57"/>
      <c r="R10" s="71">
        <f>P10+P10*3%-Q10</f>
        <v>315.88040000000001</v>
      </c>
      <c r="S10" s="76">
        <f>'июнь 2018'!AD10</f>
        <v>1726.0018999999998</v>
      </c>
      <c r="T10" s="62">
        <f t="shared" si="6"/>
        <v>2041.8822999999998</v>
      </c>
      <c r="U10" s="75"/>
      <c r="V10" s="52"/>
    </row>
    <row r="11" spans="1:22" ht="15" thickBot="1">
      <c r="A11" s="3">
        <v>1898264</v>
      </c>
      <c r="B11" s="5">
        <v>43278</v>
      </c>
      <c r="C11" s="4">
        <v>4</v>
      </c>
      <c r="D11" s="3">
        <v>5731</v>
      </c>
      <c r="E11" s="4">
        <v>3412</v>
      </c>
      <c r="F11" s="4">
        <v>1859</v>
      </c>
      <c r="G11" s="4" t="s">
        <v>9</v>
      </c>
      <c r="H11" s="40">
        <f>E11-'май 2018'!E11</f>
        <v>239</v>
      </c>
      <c r="I11" s="42">
        <f>F11-'май 2018'!F11</f>
        <v>183</v>
      </c>
      <c r="J11" s="51">
        <v>3355</v>
      </c>
      <c r="K11" s="51">
        <v>1817</v>
      </c>
      <c r="L11">
        <f t="shared" si="0"/>
        <v>57</v>
      </c>
      <c r="M11">
        <f t="shared" si="0"/>
        <v>42</v>
      </c>
      <c r="N11">
        <f t="shared" si="3"/>
        <v>346.56</v>
      </c>
      <c r="O11">
        <f t="shared" si="4"/>
        <v>94.5</v>
      </c>
      <c r="P11" s="57">
        <f t="shared" ref="P11:P74" si="7">N11+O11</f>
        <v>441.06</v>
      </c>
      <c r="Q11" s="52"/>
      <c r="R11" s="57">
        <f t="shared" ref="R11:R74" si="8">P11+P11*3%-Q11</f>
        <v>454.29180000000002</v>
      </c>
      <c r="S11" s="76"/>
      <c r="T11" s="62">
        <f t="shared" si="6"/>
        <v>454.29180000000002</v>
      </c>
      <c r="U11" s="75"/>
      <c r="V11" s="52">
        <v>546</v>
      </c>
    </row>
    <row r="12" spans="1:22" ht="15" thickBot="1">
      <c r="A12" s="3">
        <v>1899140</v>
      </c>
      <c r="B12" s="5">
        <v>43278</v>
      </c>
      <c r="C12" s="4">
        <v>5</v>
      </c>
      <c r="D12" s="3">
        <v>3530</v>
      </c>
      <c r="E12" s="4">
        <v>2353</v>
      </c>
      <c r="F12" s="4">
        <v>1141</v>
      </c>
      <c r="G12" s="4" t="s">
        <v>9</v>
      </c>
      <c r="H12" s="40">
        <f>E12-'май 2018'!E12</f>
        <v>278</v>
      </c>
      <c r="I12" s="42">
        <f>F12-'май 2018'!F12</f>
        <v>174</v>
      </c>
      <c r="J12" s="51">
        <v>2281</v>
      </c>
      <c r="K12" s="51">
        <v>1101</v>
      </c>
      <c r="L12">
        <f t="shared" si="0"/>
        <v>72</v>
      </c>
      <c r="M12">
        <f t="shared" si="0"/>
        <v>40</v>
      </c>
      <c r="N12">
        <f t="shared" si="3"/>
        <v>437.76</v>
      </c>
      <c r="O12">
        <f t="shared" si="4"/>
        <v>90</v>
      </c>
      <c r="P12" s="57">
        <f t="shared" si="7"/>
        <v>527.76</v>
      </c>
      <c r="Q12" s="52"/>
      <c r="R12" s="57">
        <f t="shared" si="8"/>
        <v>543.59280000000001</v>
      </c>
      <c r="S12" s="76"/>
      <c r="T12" s="52">
        <f t="shared" si="6"/>
        <v>543.59280000000001</v>
      </c>
      <c r="U12" s="76">
        <f>T12</f>
        <v>543.59280000000001</v>
      </c>
      <c r="V12" s="52"/>
    </row>
    <row r="13" spans="1:22" ht="15" thickBot="1">
      <c r="A13" s="3">
        <v>1898866</v>
      </c>
      <c r="B13" s="5">
        <v>43278</v>
      </c>
      <c r="C13" s="4">
        <v>6</v>
      </c>
      <c r="D13" s="3">
        <v>2469</v>
      </c>
      <c r="E13" s="4">
        <v>1492</v>
      </c>
      <c r="F13" s="4">
        <v>637</v>
      </c>
      <c r="G13" s="4" t="s">
        <v>9</v>
      </c>
      <c r="H13" s="40">
        <f>E13-'май 2018'!E13</f>
        <v>106</v>
      </c>
      <c r="I13" s="42">
        <f>F13-'май 2018'!F13</f>
        <v>41</v>
      </c>
      <c r="J13" s="51">
        <v>1463</v>
      </c>
      <c r="K13" s="51">
        <v>626</v>
      </c>
      <c r="L13">
        <f t="shared" si="0"/>
        <v>29</v>
      </c>
      <c r="M13">
        <f t="shared" si="0"/>
        <v>11</v>
      </c>
      <c r="N13">
        <f t="shared" si="3"/>
        <v>176.32</v>
      </c>
      <c r="O13">
        <f t="shared" si="4"/>
        <v>24.75</v>
      </c>
      <c r="P13" s="57">
        <f t="shared" si="7"/>
        <v>201.07</v>
      </c>
      <c r="Q13" s="52">
        <v>1000</v>
      </c>
      <c r="R13" s="72">
        <f t="shared" si="8"/>
        <v>-792.89789999999994</v>
      </c>
      <c r="S13" s="76"/>
      <c r="T13" s="54">
        <f t="shared" si="6"/>
        <v>-792.89789999999994</v>
      </c>
      <c r="U13" s="76">
        <f>T13</f>
        <v>-792.89789999999994</v>
      </c>
      <c r="V13" s="52"/>
    </row>
    <row r="14" spans="1:22" ht="15" thickBot="1">
      <c r="A14" s="3">
        <v>1899216</v>
      </c>
      <c r="B14" s="5">
        <v>43278</v>
      </c>
      <c r="C14" s="4">
        <v>7</v>
      </c>
      <c r="D14" s="3">
        <v>45678</v>
      </c>
      <c r="E14" s="4">
        <v>29137</v>
      </c>
      <c r="F14" s="4">
        <v>16068</v>
      </c>
      <c r="G14" s="4" t="s">
        <v>9</v>
      </c>
      <c r="H14" s="40">
        <f>E14-'май 2018'!E14</f>
        <v>417</v>
      </c>
      <c r="I14" s="42">
        <f>F14-'май 2018'!F14</f>
        <v>228</v>
      </c>
      <c r="J14" s="51">
        <v>29055</v>
      </c>
      <c r="K14" s="51">
        <v>16043</v>
      </c>
      <c r="L14">
        <f t="shared" si="0"/>
        <v>82</v>
      </c>
      <c r="M14">
        <f t="shared" si="0"/>
        <v>25</v>
      </c>
      <c r="N14">
        <f t="shared" si="3"/>
        <v>498.56</v>
      </c>
      <c r="O14">
        <f t="shared" si="4"/>
        <v>56.25</v>
      </c>
      <c r="P14" s="57">
        <f t="shared" si="7"/>
        <v>554.80999999999995</v>
      </c>
      <c r="Q14" s="52"/>
      <c r="R14" s="57">
        <f t="shared" si="8"/>
        <v>571.45429999999999</v>
      </c>
      <c r="S14" s="76">
        <f>'июнь 2018'!AD14</f>
        <v>2487.7280999999998</v>
      </c>
      <c r="T14" s="62">
        <f t="shared" si="6"/>
        <v>3059.1823999999997</v>
      </c>
      <c r="U14" s="75"/>
      <c r="V14" s="52"/>
    </row>
    <row r="15" spans="1:22" ht="15" thickBot="1">
      <c r="A15" s="3">
        <v>1892234</v>
      </c>
      <c r="B15" s="5">
        <v>43278</v>
      </c>
      <c r="C15" s="4">
        <v>8</v>
      </c>
      <c r="D15" s="3">
        <v>2925</v>
      </c>
      <c r="E15" s="4">
        <v>2186</v>
      </c>
      <c r="F15" s="4">
        <v>660</v>
      </c>
      <c r="G15" s="4" t="s">
        <v>9</v>
      </c>
      <c r="H15" s="40">
        <f>E15-'май 2018'!E15</f>
        <v>116</v>
      </c>
      <c r="I15" s="42">
        <f>F15-'май 2018'!F15</f>
        <v>38</v>
      </c>
      <c r="J15" s="51">
        <v>2141</v>
      </c>
      <c r="K15" s="51">
        <v>645</v>
      </c>
      <c r="L15">
        <f t="shared" si="0"/>
        <v>45</v>
      </c>
      <c r="M15">
        <f t="shared" si="0"/>
        <v>15</v>
      </c>
      <c r="N15">
        <f t="shared" si="3"/>
        <v>273.60000000000002</v>
      </c>
      <c r="O15">
        <f t="shared" si="4"/>
        <v>33.75</v>
      </c>
      <c r="P15" s="57">
        <f t="shared" si="7"/>
        <v>307.35000000000002</v>
      </c>
      <c r="Q15" s="52"/>
      <c r="R15" s="57">
        <f t="shared" si="8"/>
        <v>316.57050000000004</v>
      </c>
      <c r="S15" s="76"/>
      <c r="T15" s="62">
        <f t="shared" si="6"/>
        <v>316.57050000000004</v>
      </c>
      <c r="U15" s="75"/>
      <c r="V15" s="52"/>
    </row>
    <row r="16" spans="1:22" ht="15" thickBot="1">
      <c r="A16" s="3">
        <v>1897340</v>
      </c>
      <c r="B16" s="5">
        <v>43278</v>
      </c>
      <c r="C16" s="4" t="s">
        <v>12</v>
      </c>
      <c r="D16" s="3">
        <v>235</v>
      </c>
      <c r="E16" s="4">
        <v>6</v>
      </c>
      <c r="F16" s="4">
        <v>2</v>
      </c>
      <c r="G16" s="4" t="s">
        <v>9</v>
      </c>
      <c r="H16" s="40">
        <f>E16-'май 2018'!E16</f>
        <v>6</v>
      </c>
      <c r="I16" s="42">
        <f>F16-'май 2018'!F16</f>
        <v>2</v>
      </c>
      <c r="J16" s="51">
        <v>6</v>
      </c>
      <c r="K16" s="51">
        <v>2</v>
      </c>
      <c r="L16">
        <f t="shared" si="0"/>
        <v>0</v>
      </c>
      <c r="M16">
        <f t="shared" si="0"/>
        <v>0</v>
      </c>
      <c r="N16">
        <f t="shared" si="3"/>
        <v>0</v>
      </c>
      <c r="O16">
        <f t="shared" si="4"/>
        <v>0</v>
      </c>
      <c r="P16" s="57">
        <f t="shared" si="7"/>
        <v>0</v>
      </c>
      <c r="Q16" s="52"/>
      <c r="R16" s="57">
        <f t="shared" si="8"/>
        <v>0</v>
      </c>
      <c r="S16" s="76"/>
      <c r="T16" s="52">
        <f t="shared" si="6"/>
        <v>0</v>
      </c>
      <c r="U16" s="76">
        <f>T16</f>
        <v>0</v>
      </c>
      <c r="V16" s="52"/>
    </row>
    <row r="17" spans="1:22" ht="15" thickBot="1">
      <c r="A17" s="3">
        <v>1897151</v>
      </c>
      <c r="B17" s="5">
        <v>43278</v>
      </c>
      <c r="C17" s="4">
        <v>9</v>
      </c>
      <c r="D17" s="3">
        <v>24</v>
      </c>
      <c r="E17" s="4">
        <v>0</v>
      </c>
      <c r="F17" s="4">
        <v>0</v>
      </c>
      <c r="G17" s="4" t="s">
        <v>9</v>
      </c>
      <c r="H17" s="40">
        <f>E17-'май 2018'!E17</f>
        <v>-6</v>
      </c>
      <c r="I17" s="42">
        <f>F17-'май 2018'!F17</f>
        <v>-2</v>
      </c>
      <c r="J17" s="51">
        <v>0</v>
      </c>
      <c r="K17" s="51">
        <v>0</v>
      </c>
      <c r="L17">
        <f t="shared" si="0"/>
        <v>0</v>
      </c>
      <c r="M17">
        <f t="shared" si="0"/>
        <v>0</v>
      </c>
      <c r="N17">
        <f t="shared" si="3"/>
        <v>0</v>
      </c>
      <c r="O17">
        <f t="shared" si="4"/>
        <v>0</v>
      </c>
      <c r="P17" s="57">
        <f t="shared" si="7"/>
        <v>0</v>
      </c>
      <c r="Q17" s="52"/>
      <c r="R17" s="57">
        <f t="shared" si="8"/>
        <v>0</v>
      </c>
      <c r="S17" s="76">
        <f>'июнь 2018'!AD17</f>
        <v>40.1494</v>
      </c>
      <c r="T17" s="52">
        <f t="shared" si="6"/>
        <v>40.1494</v>
      </c>
      <c r="U17" s="76">
        <f t="shared" ref="U17:U18" si="9">T17</f>
        <v>40.1494</v>
      </c>
      <c r="V17" s="52"/>
    </row>
    <row r="18" spans="1:22" ht="15" thickBot="1">
      <c r="A18" s="3">
        <v>1897229</v>
      </c>
      <c r="B18" s="5">
        <v>43278</v>
      </c>
      <c r="C18" s="4">
        <v>10</v>
      </c>
      <c r="D18" s="3">
        <v>2249</v>
      </c>
      <c r="E18" s="4">
        <v>1610</v>
      </c>
      <c r="F18" s="4">
        <v>425</v>
      </c>
      <c r="G18" s="4" t="s">
        <v>9</v>
      </c>
      <c r="H18" s="40">
        <f>E18-'май 2018'!E18</f>
        <v>176</v>
      </c>
      <c r="I18" s="42">
        <f>F18-'май 2018'!F18</f>
        <v>39</v>
      </c>
      <c r="J18" s="51">
        <v>1546</v>
      </c>
      <c r="K18" s="51">
        <v>409</v>
      </c>
      <c r="L18">
        <f t="shared" si="0"/>
        <v>64</v>
      </c>
      <c r="M18">
        <f t="shared" si="0"/>
        <v>16</v>
      </c>
      <c r="N18">
        <f t="shared" si="3"/>
        <v>389.12</v>
      </c>
      <c r="O18">
        <f t="shared" si="4"/>
        <v>36</v>
      </c>
      <c r="P18" s="57">
        <f t="shared" si="7"/>
        <v>425.12</v>
      </c>
      <c r="Q18" s="52"/>
      <c r="R18" s="57">
        <f t="shared" si="8"/>
        <v>437.87360000000001</v>
      </c>
      <c r="S18" s="76"/>
      <c r="T18" s="52">
        <f t="shared" si="6"/>
        <v>437.87360000000001</v>
      </c>
      <c r="U18" s="76">
        <f t="shared" si="9"/>
        <v>437.87360000000001</v>
      </c>
      <c r="V18" s="52"/>
    </row>
    <row r="19" spans="1:22" ht="15" thickBot="1">
      <c r="A19" s="3">
        <v>1897104</v>
      </c>
      <c r="B19" s="5">
        <v>43278</v>
      </c>
      <c r="C19" s="4">
        <v>11</v>
      </c>
      <c r="D19" s="3">
        <v>20842</v>
      </c>
      <c r="E19" s="4">
        <v>12307</v>
      </c>
      <c r="F19" s="4">
        <v>8267</v>
      </c>
      <c r="G19" s="4" t="s">
        <v>9</v>
      </c>
      <c r="H19" s="40">
        <f>E19-'май 2018'!E19</f>
        <v>286</v>
      </c>
      <c r="I19" s="42">
        <f>F19-'май 2018'!F19</f>
        <v>183</v>
      </c>
      <c r="J19" s="51">
        <v>12211</v>
      </c>
      <c r="K19" s="51">
        <v>8217</v>
      </c>
      <c r="L19">
        <f t="shared" si="0"/>
        <v>96</v>
      </c>
      <c r="M19">
        <f t="shared" si="0"/>
        <v>50</v>
      </c>
      <c r="N19">
        <f t="shared" si="3"/>
        <v>583.68000000000006</v>
      </c>
      <c r="O19">
        <f t="shared" si="4"/>
        <v>112.5</v>
      </c>
      <c r="P19" s="57">
        <f t="shared" si="7"/>
        <v>696.18000000000006</v>
      </c>
      <c r="Q19" s="52"/>
      <c r="R19" s="57">
        <f t="shared" si="8"/>
        <v>717.06540000000007</v>
      </c>
      <c r="S19" s="76"/>
      <c r="T19" s="62">
        <f t="shared" si="6"/>
        <v>717.06540000000007</v>
      </c>
      <c r="U19" s="75"/>
      <c r="V19" s="52"/>
    </row>
    <row r="20" spans="1:22" ht="15" thickBot="1">
      <c r="A20" s="3">
        <v>1897192</v>
      </c>
      <c r="B20" s="5">
        <v>43278</v>
      </c>
      <c r="C20" s="4">
        <v>12</v>
      </c>
      <c r="D20" s="3">
        <v>8201</v>
      </c>
      <c r="E20" s="4">
        <v>5950</v>
      </c>
      <c r="F20" s="4">
        <v>2054</v>
      </c>
      <c r="G20" s="4" t="s">
        <v>9</v>
      </c>
      <c r="H20" s="40">
        <f>E20-'май 2018'!E20</f>
        <v>324</v>
      </c>
      <c r="I20" s="42">
        <f>F20-'май 2018'!F20</f>
        <v>129</v>
      </c>
      <c r="J20" s="51">
        <v>5857</v>
      </c>
      <c r="K20" s="51">
        <v>2018</v>
      </c>
      <c r="L20">
        <f t="shared" si="0"/>
        <v>93</v>
      </c>
      <c r="M20">
        <f t="shared" si="0"/>
        <v>36</v>
      </c>
      <c r="N20">
        <f t="shared" si="3"/>
        <v>565.44000000000005</v>
      </c>
      <c r="O20">
        <f t="shared" si="4"/>
        <v>81</v>
      </c>
      <c r="P20" s="57">
        <f t="shared" si="7"/>
        <v>646.44000000000005</v>
      </c>
      <c r="Q20" s="52"/>
      <c r="R20" s="57">
        <f t="shared" si="8"/>
        <v>665.83320000000003</v>
      </c>
      <c r="S20" s="76"/>
      <c r="T20" s="62">
        <f t="shared" si="6"/>
        <v>665.83320000000003</v>
      </c>
      <c r="U20" s="75"/>
      <c r="V20" s="52"/>
    </row>
    <row r="21" spans="1:22" ht="15" thickBot="1">
      <c r="A21" s="3">
        <v>1898874</v>
      </c>
      <c r="B21" s="5">
        <v>43278</v>
      </c>
      <c r="C21" s="4">
        <v>13</v>
      </c>
      <c r="D21" s="3">
        <v>19702</v>
      </c>
      <c r="E21" s="4">
        <v>12937</v>
      </c>
      <c r="F21" s="4">
        <v>5599</v>
      </c>
      <c r="G21" s="4" t="s">
        <v>9</v>
      </c>
      <c r="H21" s="40">
        <f>E21-'май 2018'!E21</f>
        <v>647</v>
      </c>
      <c r="I21" s="42">
        <f>F21-'май 2018'!F21</f>
        <v>359</v>
      </c>
      <c r="J21" s="51">
        <v>12712</v>
      </c>
      <c r="K21" s="51">
        <v>5472</v>
      </c>
      <c r="L21">
        <f t="shared" si="0"/>
        <v>225</v>
      </c>
      <c r="M21">
        <f t="shared" si="0"/>
        <v>127</v>
      </c>
      <c r="N21">
        <f t="shared" si="3"/>
        <v>1368</v>
      </c>
      <c r="O21">
        <f t="shared" si="4"/>
        <v>285.75</v>
      </c>
      <c r="P21" s="57">
        <f t="shared" si="7"/>
        <v>1653.75</v>
      </c>
      <c r="Q21" s="52"/>
      <c r="R21" s="57">
        <f t="shared" si="8"/>
        <v>1703.3625</v>
      </c>
      <c r="S21" s="76"/>
      <c r="T21" s="62">
        <f t="shared" si="6"/>
        <v>1703.3625</v>
      </c>
      <c r="U21" s="75"/>
      <c r="V21" s="52"/>
    </row>
    <row r="22" spans="1:22" ht="15" thickBot="1">
      <c r="A22" s="3">
        <v>1892500</v>
      </c>
      <c r="B22" s="5">
        <v>43278</v>
      </c>
      <c r="C22" s="4">
        <v>14</v>
      </c>
      <c r="D22" s="6">
        <v>1348</v>
      </c>
      <c r="E22" s="8">
        <v>883</v>
      </c>
      <c r="F22" s="8">
        <v>379</v>
      </c>
      <c r="G22" s="4" t="s">
        <v>9</v>
      </c>
      <c r="H22" s="40">
        <f>E22-'май 2018'!E22</f>
        <v>0</v>
      </c>
      <c r="I22" s="42">
        <f>F22-'май 2018'!F22</f>
        <v>0</v>
      </c>
      <c r="J22" s="51">
        <v>883</v>
      </c>
      <c r="K22" s="51">
        <v>379</v>
      </c>
      <c r="L22">
        <f t="shared" si="0"/>
        <v>0</v>
      </c>
      <c r="M22">
        <f t="shared" si="0"/>
        <v>0</v>
      </c>
      <c r="N22">
        <f t="shared" si="3"/>
        <v>0</v>
      </c>
      <c r="O22">
        <f t="shared" si="4"/>
        <v>0</v>
      </c>
      <c r="P22" s="57">
        <f t="shared" si="7"/>
        <v>0</v>
      </c>
      <c r="Q22" s="52"/>
      <c r="R22" s="57">
        <f t="shared" si="8"/>
        <v>0</v>
      </c>
      <c r="S22" s="76"/>
      <c r="T22" s="62">
        <f t="shared" si="6"/>
        <v>0</v>
      </c>
      <c r="U22" s="75"/>
      <c r="V22" s="52"/>
    </row>
    <row r="23" spans="1:22" ht="15" thickBot="1">
      <c r="A23" s="3">
        <v>1897270</v>
      </c>
      <c r="B23" s="5">
        <v>43278</v>
      </c>
      <c r="C23" s="4" t="s">
        <v>13</v>
      </c>
      <c r="D23" s="3">
        <v>13300</v>
      </c>
      <c r="E23" s="4">
        <v>10117</v>
      </c>
      <c r="F23" s="4">
        <v>3048</v>
      </c>
      <c r="G23" s="4" t="s">
        <v>9</v>
      </c>
      <c r="H23" s="40">
        <f>E23-'май 2018'!E23</f>
        <v>434</v>
      </c>
      <c r="I23" s="42">
        <f>F23-'май 2018'!F23</f>
        <v>230</v>
      </c>
      <c r="J23" s="51">
        <v>9948</v>
      </c>
      <c r="K23" s="51">
        <v>2962</v>
      </c>
      <c r="L23">
        <f t="shared" si="0"/>
        <v>169</v>
      </c>
      <c r="M23">
        <f t="shared" si="0"/>
        <v>86</v>
      </c>
      <c r="N23">
        <f t="shared" si="3"/>
        <v>1027.52</v>
      </c>
      <c r="O23">
        <f t="shared" si="4"/>
        <v>193.5</v>
      </c>
      <c r="P23" s="57">
        <f t="shared" si="7"/>
        <v>1221.02</v>
      </c>
      <c r="Q23" s="52">
        <v>303</v>
      </c>
      <c r="R23" s="57">
        <f t="shared" si="8"/>
        <v>954.65059999999994</v>
      </c>
      <c r="S23" s="76"/>
      <c r="T23" s="62">
        <f t="shared" si="6"/>
        <v>954.65059999999994</v>
      </c>
      <c r="U23" s="75"/>
      <c r="V23" s="52">
        <v>1045</v>
      </c>
    </row>
    <row r="24" spans="1:22" ht="15" thickBot="1">
      <c r="A24" s="3">
        <v>1893468</v>
      </c>
      <c r="B24" s="5">
        <v>43278</v>
      </c>
      <c r="C24" s="4">
        <v>15</v>
      </c>
      <c r="D24" s="3">
        <v>3002</v>
      </c>
      <c r="E24" s="4">
        <v>2453</v>
      </c>
      <c r="F24" s="4">
        <v>403</v>
      </c>
      <c r="G24" s="4" t="s">
        <v>9</v>
      </c>
      <c r="H24" s="40">
        <f>E24-'май 2018'!E24</f>
        <v>128</v>
      </c>
      <c r="I24" s="42">
        <f>F24-'май 2018'!F24</f>
        <v>50</v>
      </c>
      <c r="J24" s="51">
        <v>2427</v>
      </c>
      <c r="K24" s="51">
        <v>399</v>
      </c>
      <c r="L24">
        <f t="shared" si="0"/>
        <v>26</v>
      </c>
      <c r="M24">
        <f t="shared" si="0"/>
        <v>4</v>
      </c>
      <c r="N24">
        <f t="shared" si="3"/>
        <v>158.08000000000001</v>
      </c>
      <c r="O24">
        <f t="shared" si="4"/>
        <v>9</v>
      </c>
      <c r="P24" s="57">
        <f t="shared" si="7"/>
        <v>167.08</v>
      </c>
      <c r="Q24" s="52"/>
      <c r="R24" s="57">
        <f t="shared" si="8"/>
        <v>172.09240000000003</v>
      </c>
      <c r="S24" s="76"/>
      <c r="T24" s="52">
        <f t="shared" si="6"/>
        <v>172.09240000000003</v>
      </c>
      <c r="U24" s="76">
        <f>T24</f>
        <v>172.09240000000003</v>
      </c>
      <c r="V24" s="52"/>
    </row>
    <row r="25" spans="1:22" ht="15" thickBot="1">
      <c r="A25" s="3">
        <v>1897320</v>
      </c>
      <c r="B25" s="5">
        <v>43278</v>
      </c>
      <c r="C25" s="4">
        <v>16</v>
      </c>
      <c r="D25" s="3">
        <v>14607</v>
      </c>
      <c r="E25" s="4">
        <v>9180</v>
      </c>
      <c r="F25" s="4">
        <v>5368</v>
      </c>
      <c r="G25" s="4" t="s">
        <v>9</v>
      </c>
      <c r="H25" s="40">
        <f>E25-'май 2018'!E25</f>
        <v>932</v>
      </c>
      <c r="I25" s="42">
        <f>F25-'май 2018'!F25</f>
        <v>553</v>
      </c>
      <c r="J25" s="51">
        <v>8963</v>
      </c>
      <c r="K25" s="51">
        <v>5273</v>
      </c>
      <c r="L25">
        <f t="shared" si="0"/>
        <v>217</v>
      </c>
      <c r="M25">
        <f t="shared" si="0"/>
        <v>95</v>
      </c>
      <c r="N25">
        <f t="shared" si="3"/>
        <v>1319.3600000000001</v>
      </c>
      <c r="O25">
        <f t="shared" si="4"/>
        <v>213.75</v>
      </c>
      <c r="P25" s="57">
        <f t="shared" si="7"/>
        <v>1533.1100000000001</v>
      </c>
      <c r="Q25" s="52"/>
      <c r="R25" s="57">
        <f t="shared" si="8"/>
        <v>1579.1033000000002</v>
      </c>
      <c r="S25" s="76"/>
      <c r="T25" s="62">
        <f t="shared" si="6"/>
        <v>1579.1033000000002</v>
      </c>
      <c r="U25" s="75"/>
      <c r="V25" s="52"/>
    </row>
    <row r="26" spans="1:22" ht="15" thickBot="1">
      <c r="A26" s="3">
        <v>1897141</v>
      </c>
      <c r="B26" s="5">
        <v>43278</v>
      </c>
      <c r="C26" s="4">
        <v>17</v>
      </c>
      <c r="D26" s="3">
        <v>4636</v>
      </c>
      <c r="E26" s="4">
        <v>2484</v>
      </c>
      <c r="F26" s="4">
        <v>1100</v>
      </c>
      <c r="G26" s="4" t="s">
        <v>9</v>
      </c>
      <c r="H26" s="40">
        <f>E26-'май 2018'!E26</f>
        <v>217</v>
      </c>
      <c r="I26" s="42">
        <f>F26-'май 2018'!F26</f>
        <v>87</v>
      </c>
      <c r="J26" s="51">
        <v>2412</v>
      </c>
      <c r="K26" s="51">
        <v>1076</v>
      </c>
      <c r="L26">
        <f t="shared" si="0"/>
        <v>72</v>
      </c>
      <c r="M26">
        <f t="shared" si="0"/>
        <v>24</v>
      </c>
      <c r="N26">
        <f t="shared" si="3"/>
        <v>437.76</v>
      </c>
      <c r="O26">
        <f t="shared" si="4"/>
        <v>54</v>
      </c>
      <c r="P26" s="57">
        <f t="shared" si="7"/>
        <v>491.76</v>
      </c>
      <c r="Q26" s="52"/>
      <c r="R26" s="57">
        <f t="shared" si="8"/>
        <v>506.51279999999997</v>
      </c>
      <c r="S26" s="76">
        <f>'июнь 2018'!AD26</f>
        <v>468.9384</v>
      </c>
      <c r="T26" s="52">
        <f t="shared" si="6"/>
        <v>975.45119999999997</v>
      </c>
      <c r="U26" s="76">
        <f>T26</f>
        <v>975.45119999999997</v>
      </c>
      <c r="V26" s="52"/>
    </row>
    <row r="27" spans="1:22" ht="15" thickBot="1">
      <c r="A27" s="3">
        <v>1887572</v>
      </c>
      <c r="B27" s="5">
        <v>43278</v>
      </c>
      <c r="C27" s="4">
        <v>18</v>
      </c>
      <c r="D27" s="3">
        <v>1562</v>
      </c>
      <c r="E27" s="4">
        <v>961</v>
      </c>
      <c r="F27" s="4">
        <v>419</v>
      </c>
      <c r="G27" s="4" t="s">
        <v>9</v>
      </c>
      <c r="H27" s="40">
        <f>E27-'май 2018'!E27</f>
        <v>198</v>
      </c>
      <c r="I27" s="42">
        <f>F27-'май 2018'!F27</f>
        <v>95</v>
      </c>
      <c r="J27" s="51">
        <v>882</v>
      </c>
      <c r="K27" s="51">
        <v>388</v>
      </c>
      <c r="L27">
        <f t="shared" si="0"/>
        <v>79</v>
      </c>
      <c r="M27">
        <f t="shared" si="0"/>
        <v>31</v>
      </c>
      <c r="N27">
        <f t="shared" si="3"/>
        <v>480.32</v>
      </c>
      <c r="O27">
        <f t="shared" si="4"/>
        <v>69.75</v>
      </c>
      <c r="P27" s="57">
        <f t="shared" si="7"/>
        <v>550.06999999999994</v>
      </c>
      <c r="Q27" s="52"/>
      <c r="R27" s="57">
        <f t="shared" si="8"/>
        <v>566.57209999999998</v>
      </c>
      <c r="S27" s="76"/>
      <c r="T27" s="62">
        <f t="shared" si="6"/>
        <v>566.57209999999998</v>
      </c>
      <c r="U27" s="75"/>
      <c r="V27" s="52"/>
    </row>
    <row r="28" spans="1:22" ht="15" thickBot="1">
      <c r="A28" s="3">
        <v>1892454</v>
      </c>
      <c r="B28" s="5">
        <v>43278</v>
      </c>
      <c r="C28" s="4">
        <v>19</v>
      </c>
      <c r="D28" s="3">
        <v>854</v>
      </c>
      <c r="E28" s="4">
        <v>601</v>
      </c>
      <c r="F28" s="4">
        <v>146</v>
      </c>
      <c r="G28" s="4" t="s">
        <v>9</v>
      </c>
      <c r="H28" s="40">
        <f>E28-'май 2018'!E28</f>
        <v>72</v>
      </c>
      <c r="I28" s="42">
        <f>F28-'май 2018'!F28</f>
        <v>21</v>
      </c>
      <c r="J28" s="51">
        <v>571</v>
      </c>
      <c r="K28" s="51">
        <v>137</v>
      </c>
      <c r="L28">
        <f t="shared" si="0"/>
        <v>30</v>
      </c>
      <c r="M28">
        <f t="shared" si="0"/>
        <v>9</v>
      </c>
      <c r="N28">
        <f t="shared" si="3"/>
        <v>182.4</v>
      </c>
      <c r="O28">
        <f t="shared" si="4"/>
        <v>20.25</v>
      </c>
      <c r="P28" s="57">
        <f t="shared" si="7"/>
        <v>202.65</v>
      </c>
      <c r="Q28" s="52"/>
      <c r="R28" s="57">
        <f t="shared" si="8"/>
        <v>208.7295</v>
      </c>
      <c r="S28" s="76"/>
      <c r="T28" s="52">
        <f t="shared" si="6"/>
        <v>208.7295</v>
      </c>
      <c r="U28" s="76">
        <f>T28</f>
        <v>208.7295</v>
      </c>
      <c r="V28" s="52"/>
    </row>
    <row r="29" spans="1:22" ht="15" thickBot="1">
      <c r="A29" s="3">
        <v>1898867</v>
      </c>
      <c r="B29" s="5">
        <v>43278</v>
      </c>
      <c r="C29" s="4">
        <v>20</v>
      </c>
      <c r="D29" s="3">
        <v>164</v>
      </c>
      <c r="E29" s="4">
        <v>80</v>
      </c>
      <c r="F29" s="4">
        <v>66</v>
      </c>
      <c r="G29" s="4" t="s">
        <v>9</v>
      </c>
      <c r="H29" s="40">
        <f>E29-'май 2018'!E29</f>
        <v>0</v>
      </c>
      <c r="I29" s="42">
        <f>F29-'май 2018'!F29</f>
        <v>0</v>
      </c>
      <c r="J29" s="51">
        <v>80</v>
      </c>
      <c r="K29" s="51">
        <v>66</v>
      </c>
      <c r="L29">
        <f t="shared" si="0"/>
        <v>0</v>
      </c>
      <c r="M29">
        <f t="shared" si="0"/>
        <v>0</v>
      </c>
      <c r="N29">
        <f t="shared" si="3"/>
        <v>0</v>
      </c>
      <c r="O29">
        <f t="shared" si="4"/>
        <v>0</v>
      </c>
      <c r="P29" s="57">
        <f t="shared" si="7"/>
        <v>0</v>
      </c>
      <c r="Q29" s="52"/>
      <c r="R29" s="57">
        <f t="shared" si="8"/>
        <v>0</v>
      </c>
      <c r="S29" s="76"/>
      <c r="T29" s="52">
        <f t="shared" si="6"/>
        <v>0</v>
      </c>
      <c r="U29" s="76">
        <f>T29</f>
        <v>0</v>
      </c>
      <c r="V29" s="52"/>
    </row>
    <row r="30" spans="1:22" ht="15" thickBot="1">
      <c r="A30" s="3">
        <v>1897243</v>
      </c>
      <c r="B30" s="5">
        <v>43278</v>
      </c>
      <c r="C30" s="4">
        <v>21</v>
      </c>
      <c r="D30" s="3">
        <v>2789</v>
      </c>
      <c r="E30" s="4">
        <v>2129</v>
      </c>
      <c r="F30" s="4">
        <v>657</v>
      </c>
      <c r="G30" s="4" t="s">
        <v>9</v>
      </c>
      <c r="H30" s="40">
        <f>E30-'май 2018'!E30</f>
        <v>212</v>
      </c>
      <c r="I30" s="42">
        <f>F30-'май 2018'!F30</f>
        <v>51</v>
      </c>
      <c r="J30" s="51">
        <v>2064</v>
      </c>
      <c r="K30" s="51">
        <v>638</v>
      </c>
      <c r="L30">
        <f t="shared" si="0"/>
        <v>65</v>
      </c>
      <c r="M30">
        <f t="shared" si="0"/>
        <v>19</v>
      </c>
      <c r="N30">
        <f t="shared" si="3"/>
        <v>395.2</v>
      </c>
      <c r="O30">
        <f t="shared" si="4"/>
        <v>42.75</v>
      </c>
      <c r="P30" s="57">
        <f t="shared" si="7"/>
        <v>437.95</v>
      </c>
      <c r="Q30" s="52"/>
      <c r="R30" s="57">
        <f t="shared" si="8"/>
        <v>451.08850000000001</v>
      </c>
      <c r="S30" s="76">
        <f>'июнь 2018'!AD30</f>
        <v>634.07830000000001</v>
      </c>
      <c r="T30" s="62">
        <f t="shared" si="6"/>
        <v>1085.1668</v>
      </c>
      <c r="U30" s="75"/>
      <c r="V30" s="52"/>
    </row>
    <row r="31" spans="1:22" ht="15" thickBot="1">
      <c r="A31" s="3">
        <v>1898639</v>
      </c>
      <c r="B31" s="5">
        <v>43278</v>
      </c>
      <c r="C31" s="4">
        <v>22</v>
      </c>
      <c r="D31" s="3">
        <v>51718</v>
      </c>
      <c r="E31" s="4">
        <v>33059</v>
      </c>
      <c r="F31" s="4">
        <v>18399</v>
      </c>
      <c r="G31" s="4" t="s">
        <v>9</v>
      </c>
      <c r="H31" s="40">
        <f>E31-'май 2018'!E31</f>
        <v>935</v>
      </c>
      <c r="I31" s="42">
        <f>F31-'май 2018'!F31</f>
        <v>423</v>
      </c>
      <c r="J31" s="51">
        <v>32718</v>
      </c>
      <c r="K31" s="51">
        <v>18261</v>
      </c>
      <c r="L31">
        <f t="shared" si="0"/>
        <v>341</v>
      </c>
      <c r="M31">
        <f t="shared" si="0"/>
        <v>138</v>
      </c>
      <c r="N31">
        <f t="shared" si="3"/>
        <v>2073.2800000000002</v>
      </c>
      <c r="O31">
        <f t="shared" si="4"/>
        <v>310.5</v>
      </c>
      <c r="P31" s="57">
        <f t="shared" si="7"/>
        <v>2383.7800000000002</v>
      </c>
      <c r="Q31" s="52"/>
      <c r="R31" s="57">
        <f t="shared" si="8"/>
        <v>2455.2934</v>
      </c>
      <c r="S31" s="76">
        <f>'июнь 2018'!AD31</f>
        <v>-14537.6775</v>
      </c>
      <c r="T31" s="54">
        <f t="shared" si="6"/>
        <v>-12082.384099999999</v>
      </c>
      <c r="U31" s="76">
        <f>T31</f>
        <v>-12082.384099999999</v>
      </c>
      <c r="V31" s="52"/>
    </row>
    <row r="32" spans="1:22" ht="15" thickBot="1">
      <c r="A32" s="3">
        <v>1892163</v>
      </c>
      <c r="B32" s="5">
        <v>43278</v>
      </c>
      <c r="C32" s="4">
        <v>23</v>
      </c>
      <c r="D32" s="3">
        <v>13317</v>
      </c>
      <c r="E32" s="4">
        <v>9599</v>
      </c>
      <c r="F32" s="4">
        <v>2196</v>
      </c>
      <c r="G32" s="4" t="s">
        <v>9</v>
      </c>
      <c r="H32" s="40">
        <f>E32-'май 2018'!E32</f>
        <v>802</v>
      </c>
      <c r="I32" s="42">
        <f>F32-'май 2018'!F32</f>
        <v>161</v>
      </c>
      <c r="J32" s="51">
        <v>9337</v>
      </c>
      <c r="K32" s="51">
        <v>2140</v>
      </c>
      <c r="L32">
        <f t="shared" si="0"/>
        <v>262</v>
      </c>
      <c r="M32">
        <f t="shared" si="0"/>
        <v>56</v>
      </c>
      <c r="N32">
        <f t="shared" si="3"/>
        <v>1592.96</v>
      </c>
      <c r="O32">
        <f t="shared" si="4"/>
        <v>126</v>
      </c>
      <c r="P32" s="57">
        <f t="shared" si="7"/>
        <v>1718.96</v>
      </c>
      <c r="Q32" s="52"/>
      <c r="R32" s="57">
        <f t="shared" si="8"/>
        <v>1770.5288</v>
      </c>
      <c r="S32" s="76"/>
      <c r="T32" s="52">
        <f t="shared" si="6"/>
        <v>1770.5288</v>
      </c>
      <c r="U32" s="76">
        <f>T32</f>
        <v>1770.5288</v>
      </c>
      <c r="V32" s="52"/>
    </row>
    <row r="33" spans="1:22" ht="15" thickBot="1">
      <c r="A33" s="3">
        <v>1897193</v>
      </c>
      <c r="B33" s="5">
        <v>43278</v>
      </c>
      <c r="C33" s="4">
        <v>24</v>
      </c>
      <c r="D33" s="3">
        <v>3190</v>
      </c>
      <c r="E33" s="4">
        <v>1466</v>
      </c>
      <c r="F33" s="4">
        <v>445</v>
      </c>
      <c r="G33" s="4" t="s">
        <v>9</v>
      </c>
      <c r="H33" s="40">
        <f>E33-'май 2018'!E33</f>
        <v>49</v>
      </c>
      <c r="I33" s="42">
        <f>F33-'май 2018'!F33</f>
        <v>11</v>
      </c>
      <c r="J33" s="51">
        <v>1438</v>
      </c>
      <c r="K33" s="51">
        <v>439</v>
      </c>
      <c r="L33">
        <f t="shared" si="0"/>
        <v>28</v>
      </c>
      <c r="M33">
        <f t="shared" si="0"/>
        <v>6</v>
      </c>
      <c r="N33">
        <f t="shared" si="3"/>
        <v>170.24</v>
      </c>
      <c r="O33">
        <f t="shared" si="4"/>
        <v>13.5</v>
      </c>
      <c r="P33" s="57">
        <f t="shared" si="7"/>
        <v>183.74</v>
      </c>
      <c r="Q33" s="52"/>
      <c r="R33" s="57">
        <f t="shared" si="8"/>
        <v>189.25220000000002</v>
      </c>
      <c r="S33" s="76">
        <f>'июнь 2018'!AD33</f>
        <v>475.98360000000002</v>
      </c>
      <c r="T33" s="62">
        <f t="shared" si="6"/>
        <v>665.23580000000004</v>
      </c>
      <c r="U33" s="75"/>
      <c r="V33" s="52"/>
    </row>
    <row r="34" spans="1:22" ht="15" thickBot="1">
      <c r="A34" s="3">
        <v>1896703</v>
      </c>
      <c r="B34" s="5">
        <v>43278</v>
      </c>
      <c r="C34" s="4">
        <v>25</v>
      </c>
      <c r="D34" s="3">
        <v>517</v>
      </c>
      <c r="E34" s="4">
        <v>363</v>
      </c>
      <c r="F34" s="4">
        <v>83</v>
      </c>
      <c r="G34" s="4" t="s">
        <v>9</v>
      </c>
      <c r="H34" s="40">
        <f>E34-'май 2018'!E34</f>
        <v>0</v>
      </c>
      <c r="I34" s="42">
        <f>F34-'май 2018'!F34</f>
        <v>0</v>
      </c>
      <c r="J34" s="51">
        <v>363</v>
      </c>
      <c r="K34" s="51">
        <v>83</v>
      </c>
      <c r="L34">
        <f t="shared" si="0"/>
        <v>0</v>
      </c>
      <c r="M34">
        <f t="shared" si="0"/>
        <v>0</v>
      </c>
      <c r="N34">
        <f t="shared" si="3"/>
        <v>0</v>
      </c>
      <c r="O34">
        <f t="shared" si="4"/>
        <v>0</v>
      </c>
      <c r="P34" s="57">
        <f t="shared" si="7"/>
        <v>0</v>
      </c>
      <c r="Q34" s="52"/>
      <c r="R34" s="71">
        <f t="shared" si="8"/>
        <v>0</v>
      </c>
      <c r="S34" s="78">
        <f>'июнь 2018'!AD34</f>
        <v>746.31740000000002</v>
      </c>
      <c r="T34" s="77">
        <f t="shared" si="6"/>
        <v>746.31740000000002</v>
      </c>
      <c r="U34" s="76">
        <f>T34</f>
        <v>746.31740000000002</v>
      </c>
      <c r="V34" s="52"/>
    </row>
    <row r="35" spans="1:22" ht="15" thickBot="1">
      <c r="A35" s="3">
        <v>1896759</v>
      </c>
      <c r="B35" s="5">
        <v>43278</v>
      </c>
      <c r="C35" s="4">
        <v>26</v>
      </c>
      <c r="D35" s="3">
        <v>8782</v>
      </c>
      <c r="E35" s="4">
        <v>5788</v>
      </c>
      <c r="F35" s="4">
        <v>2021</v>
      </c>
      <c r="G35" s="4" t="s">
        <v>9</v>
      </c>
      <c r="H35" s="40">
        <f>E35-'май 2018'!E35</f>
        <v>614</v>
      </c>
      <c r="I35" s="42">
        <f>F35-'май 2018'!F35</f>
        <v>182</v>
      </c>
      <c r="J35" s="51">
        <v>5606</v>
      </c>
      <c r="K35" s="51">
        <v>1975</v>
      </c>
      <c r="L35">
        <f t="shared" si="0"/>
        <v>182</v>
      </c>
      <c r="M35">
        <f t="shared" si="0"/>
        <v>46</v>
      </c>
      <c r="N35">
        <f t="shared" si="3"/>
        <v>1106.56</v>
      </c>
      <c r="O35">
        <f t="shared" si="4"/>
        <v>103.5</v>
      </c>
      <c r="P35" s="57">
        <f t="shared" si="7"/>
        <v>1210.06</v>
      </c>
      <c r="Q35" s="52">
        <v>1251</v>
      </c>
      <c r="R35" s="54">
        <f t="shared" si="8"/>
        <v>-4.6382000000000971</v>
      </c>
      <c r="S35" s="76"/>
      <c r="T35" s="54">
        <f t="shared" si="6"/>
        <v>-4.6382000000000971</v>
      </c>
      <c r="U35" s="76">
        <f>T35</f>
        <v>-4.6382000000000971</v>
      </c>
      <c r="V35" s="52"/>
    </row>
    <row r="36" spans="1:22" ht="15" thickBot="1">
      <c r="A36" s="3">
        <v>1890808</v>
      </c>
      <c r="B36" s="5">
        <v>43278</v>
      </c>
      <c r="C36" s="4">
        <v>27</v>
      </c>
      <c r="D36" s="3">
        <v>12737</v>
      </c>
      <c r="E36" s="4">
        <v>8730</v>
      </c>
      <c r="F36" s="4">
        <v>3500</v>
      </c>
      <c r="G36" s="4" t="s">
        <v>9</v>
      </c>
      <c r="H36" s="40">
        <f>E36-'май 2018'!E36</f>
        <v>563</v>
      </c>
      <c r="I36" s="42">
        <f>F36-'май 2018'!F36</f>
        <v>111</v>
      </c>
      <c r="J36" s="51">
        <v>8501</v>
      </c>
      <c r="K36" s="51">
        <v>3454</v>
      </c>
      <c r="L36">
        <f t="shared" si="0"/>
        <v>229</v>
      </c>
      <c r="M36">
        <f t="shared" si="0"/>
        <v>46</v>
      </c>
      <c r="N36">
        <f t="shared" si="3"/>
        <v>1392.32</v>
      </c>
      <c r="O36">
        <f t="shared" si="4"/>
        <v>103.5</v>
      </c>
      <c r="P36" s="57">
        <f t="shared" si="7"/>
        <v>1495.82</v>
      </c>
      <c r="Q36" s="52"/>
      <c r="R36" s="57">
        <f t="shared" si="8"/>
        <v>1540.6946</v>
      </c>
      <c r="S36" s="76"/>
      <c r="T36" s="62">
        <f t="shared" si="6"/>
        <v>1540.6946</v>
      </c>
      <c r="U36" s="75"/>
      <c r="V36" s="52"/>
    </row>
    <row r="37" spans="1:22" ht="15" thickBot="1">
      <c r="A37" s="3">
        <v>1895265</v>
      </c>
      <c r="B37" s="5">
        <v>43278</v>
      </c>
      <c r="C37" s="4">
        <v>28</v>
      </c>
      <c r="D37" s="3">
        <v>13146</v>
      </c>
      <c r="E37" s="4">
        <v>7827</v>
      </c>
      <c r="F37" s="4">
        <v>4958</v>
      </c>
      <c r="G37" s="4" t="s">
        <v>9</v>
      </c>
      <c r="H37" s="40">
        <f>E37-'май 2018'!E37</f>
        <v>181</v>
      </c>
      <c r="I37" s="42">
        <f>F37-'май 2018'!F37</f>
        <v>95</v>
      </c>
      <c r="J37" s="51">
        <v>7787</v>
      </c>
      <c r="K37" s="51">
        <v>4943</v>
      </c>
      <c r="L37">
        <f t="shared" si="0"/>
        <v>40</v>
      </c>
      <c r="M37">
        <f t="shared" si="0"/>
        <v>15</v>
      </c>
      <c r="N37">
        <f t="shared" si="3"/>
        <v>243.2</v>
      </c>
      <c r="O37">
        <f t="shared" si="4"/>
        <v>33.75</v>
      </c>
      <c r="P37" s="57">
        <f t="shared" si="7"/>
        <v>276.95</v>
      </c>
      <c r="Q37" s="52">
        <v>2056</v>
      </c>
      <c r="R37" s="54">
        <f t="shared" si="8"/>
        <v>-1770.7415000000001</v>
      </c>
      <c r="S37" s="76"/>
      <c r="T37" s="54">
        <f t="shared" si="6"/>
        <v>-1770.7415000000001</v>
      </c>
      <c r="U37" s="76">
        <f>T37</f>
        <v>-1770.7415000000001</v>
      </c>
      <c r="V37" s="52"/>
    </row>
    <row r="38" spans="1:22" ht="27" thickBot="1">
      <c r="A38" s="3">
        <v>2376874</v>
      </c>
      <c r="B38" s="5">
        <v>43278</v>
      </c>
      <c r="C38" s="56" t="s">
        <v>14</v>
      </c>
      <c r="D38" s="3">
        <v>3886</v>
      </c>
      <c r="E38" s="4">
        <v>1905</v>
      </c>
      <c r="F38" s="4">
        <v>1790</v>
      </c>
      <c r="G38" s="4" t="s">
        <v>9</v>
      </c>
      <c r="H38" s="40">
        <f>E38-'май 2018'!E38</f>
        <v>143</v>
      </c>
      <c r="I38" s="42">
        <f>F38-'май 2018'!F38</f>
        <v>118</v>
      </c>
      <c r="J38" s="51">
        <v>1847</v>
      </c>
      <c r="K38" s="51">
        <v>1740</v>
      </c>
      <c r="L38">
        <f t="shared" si="0"/>
        <v>58</v>
      </c>
      <c r="M38">
        <f t="shared" si="0"/>
        <v>50</v>
      </c>
      <c r="N38">
        <f t="shared" si="3"/>
        <v>352.64</v>
      </c>
      <c r="O38">
        <f t="shared" si="4"/>
        <v>112.5</v>
      </c>
      <c r="P38" s="57">
        <f t="shared" si="7"/>
        <v>465.14</v>
      </c>
      <c r="Q38" s="52"/>
      <c r="R38" s="57">
        <f t="shared" si="8"/>
        <v>479.0942</v>
      </c>
      <c r="S38" s="76"/>
      <c r="T38" s="62">
        <f t="shared" si="6"/>
        <v>479.0942</v>
      </c>
      <c r="U38" s="75"/>
      <c r="V38" s="52"/>
    </row>
    <row r="39" spans="1:22" ht="15" thickBot="1">
      <c r="A39" s="3">
        <v>1897262</v>
      </c>
      <c r="B39" s="5">
        <v>43278</v>
      </c>
      <c r="C39" s="4">
        <v>30</v>
      </c>
      <c r="D39" s="3">
        <v>1387</v>
      </c>
      <c r="E39" s="4">
        <v>1039</v>
      </c>
      <c r="F39" s="4">
        <v>316</v>
      </c>
      <c r="G39" s="4" t="s">
        <v>9</v>
      </c>
      <c r="H39" s="40">
        <f>E39-'май 2018'!E40</f>
        <v>25</v>
      </c>
      <c r="I39" s="42">
        <f>F39-'май 2018'!F40</f>
        <v>2</v>
      </c>
      <c r="J39" s="51">
        <v>1031</v>
      </c>
      <c r="K39" s="51">
        <v>316</v>
      </c>
      <c r="L39">
        <f t="shared" si="0"/>
        <v>8</v>
      </c>
      <c r="M39">
        <f t="shared" si="0"/>
        <v>0</v>
      </c>
      <c r="N39">
        <f t="shared" si="3"/>
        <v>48.64</v>
      </c>
      <c r="O39">
        <f t="shared" si="4"/>
        <v>0</v>
      </c>
      <c r="P39" s="57">
        <f t="shared" si="7"/>
        <v>48.64</v>
      </c>
      <c r="Q39" s="52"/>
      <c r="R39" s="57">
        <f t="shared" si="8"/>
        <v>50.099200000000003</v>
      </c>
      <c r="S39" s="76"/>
      <c r="T39" s="62">
        <f t="shared" si="6"/>
        <v>50.099200000000003</v>
      </c>
      <c r="U39" s="75"/>
      <c r="V39" s="52"/>
    </row>
    <row r="40" spans="1:22" ht="15" thickBot="1">
      <c r="A40" s="3">
        <v>1892320</v>
      </c>
      <c r="B40" s="5">
        <v>43278</v>
      </c>
      <c r="C40" s="4">
        <v>31</v>
      </c>
      <c r="D40" s="3">
        <v>2083</v>
      </c>
      <c r="E40" s="4">
        <v>1290</v>
      </c>
      <c r="F40" s="4">
        <v>487</v>
      </c>
      <c r="G40" s="4" t="s">
        <v>9</v>
      </c>
      <c r="H40" s="40">
        <f>E40-'май 2018'!E41</f>
        <v>256</v>
      </c>
      <c r="I40" s="42">
        <f>F40-'май 2018'!F41</f>
        <v>98</v>
      </c>
      <c r="J40" s="51">
        <v>1205</v>
      </c>
      <c r="K40" s="51">
        <v>464</v>
      </c>
      <c r="L40">
        <f t="shared" si="0"/>
        <v>85</v>
      </c>
      <c r="M40">
        <f t="shared" si="0"/>
        <v>23</v>
      </c>
      <c r="N40">
        <f t="shared" si="3"/>
        <v>516.79999999999995</v>
      </c>
      <c r="O40">
        <f t="shared" si="4"/>
        <v>51.75</v>
      </c>
      <c r="P40" s="57">
        <f t="shared" si="7"/>
        <v>568.54999999999995</v>
      </c>
      <c r="Q40" s="52"/>
      <c r="R40" s="57">
        <f t="shared" si="8"/>
        <v>585.60649999999998</v>
      </c>
      <c r="S40" s="76"/>
      <c r="T40" s="62">
        <f t="shared" si="6"/>
        <v>585.60649999999998</v>
      </c>
      <c r="U40" s="75"/>
      <c r="V40" s="52"/>
    </row>
    <row r="41" spans="1:22" ht="15" thickBot="1">
      <c r="A41" s="3">
        <v>1898367</v>
      </c>
      <c r="B41" s="5">
        <v>43278</v>
      </c>
      <c r="C41" s="4">
        <v>32</v>
      </c>
      <c r="D41" s="3">
        <v>25266</v>
      </c>
      <c r="E41" s="4">
        <v>15907</v>
      </c>
      <c r="F41" s="4">
        <v>9281</v>
      </c>
      <c r="G41" s="4" t="s">
        <v>9</v>
      </c>
      <c r="H41" s="40">
        <f>E41-'май 2018'!E42</f>
        <v>1173</v>
      </c>
      <c r="I41" s="42">
        <f>F41-'май 2018'!F42</f>
        <v>812</v>
      </c>
      <c r="J41" s="51">
        <v>15598</v>
      </c>
      <c r="K41" s="51">
        <v>9134</v>
      </c>
      <c r="L41">
        <f t="shared" si="0"/>
        <v>309</v>
      </c>
      <c r="M41">
        <f t="shared" si="0"/>
        <v>147</v>
      </c>
      <c r="N41">
        <f t="shared" si="3"/>
        <v>1878.72</v>
      </c>
      <c r="O41">
        <f t="shared" si="4"/>
        <v>330.75</v>
      </c>
      <c r="P41" s="57">
        <f t="shared" si="7"/>
        <v>2209.4700000000003</v>
      </c>
      <c r="Q41" s="52"/>
      <c r="R41" s="57">
        <f t="shared" si="8"/>
        <v>2275.7541000000001</v>
      </c>
      <c r="S41" s="76"/>
      <c r="T41" s="62">
        <f t="shared" si="6"/>
        <v>2275.7541000000001</v>
      </c>
      <c r="U41" s="75"/>
      <c r="V41" s="52"/>
    </row>
    <row r="42" spans="1:22" ht="15" thickBot="1">
      <c r="A42" s="3">
        <v>1900264</v>
      </c>
      <c r="B42" s="5">
        <v>43278</v>
      </c>
      <c r="C42" s="4">
        <v>33</v>
      </c>
      <c r="D42" s="3">
        <v>30972</v>
      </c>
      <c r="E42" s="4">
        <v>19656</v>
      </c>
      <c r="F42" s="4">
        <v>10896</v>
      </c>
      <c r="G42" s="4" t="s">
        <v>9</v>
      </c>
      <c r="H42" s="40">
        <f>E42-'май 2018'!E43</f>
        <v>1184</v>
      </c>
      <c r="I42" s="42">
        <f>F42-'май 2018'!F43</f>
        <v>647</v>
      </c>
      <c r="J42" s="51">
        <v>19384</v>
      </c>
      <c r="K42" s="51">
        <v>10804</v>
      </c>
      <c r="L42">
        <f t="shared" si="0"/>
        <v>272</v>
      </c>
      <c r="M42">
        <f t="shared" si="0"/>
        <v>92</v>
      </c>
      <c r="N42">
        <f t="shared" si="3"/>
        <v>1653.76</v>
      </c>
      <c r="O42">
        <f t="shared" si="4"/>
        <v>207</v>
      </c>
      <c r="P42" s="57">
        <f t="shared" si="7"/>
        <v>1860.76</v>
      </c>
      <c r="Q42" s="52"/>
      <c r="R42" s="57">
        <f t="shared" si="8"/>
        <v>1916.5827999999999</v>
      </c>
      <c r="S42" s="76"/>
      <c r="T42" s="62">
        <f t="shared" si="6"/>
        <v>1916.5827999999999</v>
      </c>
      <c r="U42" s="75"/>
      <c r="V42" s="52"/>
    </row>
    <row r="43" spans="1:22" ht="15" thickBot="1">
      <c r="A43" s="3">
        <v>1897076</v>
      </c>
      <c r="B43" s="5">
        <v>43278</v>
      </c>
      <c r="C43" s="4">
        <v>34</v>
      </c>
      <c r="D43" s="3">
        <v>508</v>
      </c>
      <c r="E43" s="4">
        <v>281</v>
      </c>
      <c r="F43" s="4">
        <v>115</v>
      </c>
      <c r="G43" s="4" t="s">
        <v>9</v>
      </c>
      <c r="H43" s="40">
        <f>E43-'май 2018'!E44</f>
        <v>0</v>
      </c>
      <c r="I43" s="42">
        <f>F43-'май 2018'!F44</f>
        <v>0</v>
      </c>
      <c r="J43" s="51">
        <v>281</v>
      </c>
      <c r="K43" s="51">
        <v>115</v>
      </c>
      <c r="L43">
        <f t="shared" si="0"/>
        <v>0</v>
      </c>
      <c r="M43">
        <f t="shared" si="0"/>
        <v>0</v>
      </c>
      <c r="N43">
        <f t="shared" si="3"/>
        <v>0</v>
      </c>
      <c r="O43">
        <f t="shared" si="4"/>
        <v>0</v>
      </c>
      <c r="P43" s="57">
        <f t="shared" si="7"/>
        <v>0</v>
      </c>
      <c r="Q43" s="52"/>
      <c r="R43" s="57">
        <f t="shared" si="8"/>
        <v>0</v>
      </c>
      <c r="S43" s="76">
        <f>'июнь 2018'!AD44</f>
        <v>38.9649</v>
      </c>
      <c r="T43" s="52">
        <f t="shared" si="6"/>
        <v>38.9649</v>
      </c>
      <c r="U43" s="76">
        <f>T43</f>
        <v>38.9649</v>
      </c>
      <c r="V43" s="52"/>
    </row>
    <row r="44" spans="1:22" ht="15" thickBot="1">
      <c r="A44" s="3">
        <v>1896835</v>
      </c>
      <c r="B44" s="5">
        <v>43278</v>
      </c>
      <c r="C44" s="4">
        <v>35</v>
      </c>
      <c r="D44" s="3">
        <v>10330</v>
      </c>
      <c r="E44" s="4">
        <v>6317</v>
      </c>
      <c r="F44" s="4">
        <v>3980</v>
      </c>
      <c r="G44" s="4" t="s">
        <v>9</v>
      </c>
      <c r="H44" s="40">
        <f>E44-'май 2018'!E45</f>
        <v>656</v>
      </c>
      <c r="I44" s="42">
        <f>F44-'май 2018'!F45</f>
        <v>316</v>
      </c>
      <c r="J44" s="51">
        <v>6165</v>
      </c>
      <c r="K44" s="51">
        <v>3921</v>
      </c>
      <c r="L44">
        <f t="shared" si="0"/>
        <v>152</v>
      </c>
      <c r="M44">
        <f t="shared" si="0"/>
        <v>59</v>
      </c>
      <c r="N44">
        <f t="shared" si="3"/>
        <v>924.16</v>
      </c>
      <c r="O44">
        <f t="shared" si="4"/>
        <v>132.75</v>
      </c>
      <c r="P44" s="57">
        <f t="shared" si="7"/>
        <v>1056.9099999999999</v>
      </c>
      <c r="Q44" s="52"/>
      <c r="R44" s="57">
        <f t="shared" si="8"/>
        <v>1088.6172999999999</v>
      </c>
      <c r="S44" s="76">
        <f>'июнь 2018'!AD45</f>
        <v>5076.0562999999993</v>
      </c>
      <c r="T44" s="52">
        <f t="shared" si="6"/>
        <v>6164.6735999999992</v>
      </c>
      <c r="U44" s="76">
        <f>T44</f>
        <v>6164.6735999999992</v>
      </c>
      <c r="V44" s="52"/>
    </row>
    <row r="45" spans="1:22" ht="15" thickBot="1">
      <c r="A45" s="3">
        <v>1899099</v>
      </c>
      <c r="B45" s="5">
        <v>43278</v>
      </c>
      <c r="C45" s="4">
        <v>36</v>
      </c>
      <c r="D45" s="3">
        <v>10895</v>
      </c>
      <c r="E45" s="4">
        <v>6694</v>
      </c>
      <c r="F45" s="4">
        <v>3081</v>
      </c>
      <c r="G45" s="4" t="s">
        <v>9</v>
      </c>
      <c r="H45" s="40">
        <f>E45-'май 2018'!E46</f>
        <v>288</v>
      </c>
      <c r="I45" s="42">
        <f>F45-'май 2018'!F46</f>
        <v>362</v>
      </c>
      <c r="J45" s="51">
        <v>6586</v>
      </c>
      <c r="K45" s="51">
        <v>2976</v>
      </c>
      <c r="L45">
        <f t="shared" si="0"/>
        <v>108</v>
      </c>
      <c r="M45">
        <f t="shared" si="0"/>
        <v>105</v>
      </c>
      <c r="N45">
        <f t="shared" si="3"/>
        <v>656.64</v>
      </c>
      <c r="O45">
        <f t="shared" si="4"/>
        <v>236.25</v>
      </c>
      <c r="P45" s="57">
        <f t="shared" si="7"/>
        <v>892.89</v>
      </c>
      <c r="Q45" s="52"/>
      <c r="R45" s="57">
        <f t="shared" si="8"/>
        <v>919.67669999999998</v>
      </c>
      <c r="S45" s="76">
        <f>'июнь 2018'!AD46</f>
        <v>1779.3970999999999</v>
      </c>
      <c r="T45" s="62">
        <f t="shared" si="6"/>
        <v>2699.0738000000001</v>
      </c>
      <c r="U45" s="75"/>
      <c r="V45" s="52"/>
    </row>
    <row r="46" spans="1:22" ht="15" thickBot="1">
      <c r="A46" s="3">
        <v>1897163</v>
      </c>
      <c r="B46" s="5">
        <v>43278</v>
      </c>
      <c r="C46" s="4">
        <v>37</v>
      </c>
      <c r="D46" s="3">
        <v>27812</v>
      </c>
      <c r="E46" s="4">
        <v>17141</v>
      </c>
      <c r="F46" s="4">
        <v>10640</v>
      </c>
      <c r="G46" s="4" t="s">
        <v>9</v>
      </c>
      <c r="H46" s="40">
        <f>E46-'май 2018'!E47</f>
        <v>458</v>
      </c>
      <c r="I46" s="42">
        <f>F46-'май 2018'!F47</f>
        <v>195</v>
      </c>
      <c r="J46" s="51">
        <v>17027</v>
      </c>
      <c r="K46" s="51">
        <v>10588</v>
      </c>
      <c r="L46">
        <f t="shared" si="0"/>
        <v>114</v>
      </c>
      <c r="M46">
        <f t="shared" si="0"/>
        <v>52</v>
      </c>
      <c r="N46">
        <f t="shared" si="3"/>
        <v>693.12</v>
      </c>
      <c r="O46">
        <f t="shared" si="4"/>
        <v>117</v>
      </c>
      <c r="P46" s="57">
        <f t="shared" si="7"/>
        <v>810.12</v>
      </c>
      <c r="Q46" s="52"/>
      <c r="R46" s="57">
        <f t="shared" si="8"/>
        <v>834.42359999999996</v>
      </c>
      <c r="S46" s="76"/>
      <c r="T46" s="62">
        <f t="shared" si="6"/>
        <v>834.42359999999996</v>
      </c>
      <c r="U46" s="75"/>
      <c r="V46" s="52"/>
    </row>
    <row r="47" spans="1:22" ht="15" thickBot="1">
      <c r="A47" s="3">
        <v>1900263</v>
      </c>
      <c r="B47" s="5">
        <v>43278</v>
      </c>
      <c r="C47" s="4">
        <v>38</v>
      </c>
      <c r="D47" s="3">
        <v>4828</v>
      </c>
      <c r="E47" s="4">
        <v>3150</v>
      </c>
      <c r="F47" s="4">
        <v>1411</v>
      </c>
      <c r="G47" s="4" t="s">
        <v>9</v>
      </c>
      <c r="H47" s="40">
        <f>E47-'май 2018'!E48</f>
        <v>192</v>
      </c>
      <c r="I47" s="42">
        <f>F47-'май 2018'!F48</f>
        <v>93</v>
      </c>
      <c r="J47" s="51">
        <v>3078</v>
      </c>
      <c r="K47" s="51">
        <v>1381</v>
      </c>
      <c r="L47">
        <f t="shared" si="0"/>
        <v>72</v>
      </c>
      <c r="M47">
        <f t="shared" si="0"/>
        <v>30</v>
      </c>
      <c r="N47">
        <f t="shared" si="3"/>
        <v>437.76</v>
      </c>
      <c r="O47">
        <f t="shared" si="4"/>
        <v>67.5</v>
      </c>
      <c r="P47" s="57">
        <f t="shared" si="7"/>
        <v>505.26</v>
      </c>
      <c r="Q47" s="52"/>
      <c r="R47" s="57">
        <f t="shared" si="8"/>
        <v>520.41779999999994</v>
      </c>
      <c r="S47" s="76"/>
      <c r="T47" s="52">
        <f t="shared" si="6"/>
        <v>520.41779999999994</v>
      </c>
      <c r="U47" s="76">
        <f>T47</f>
        <v>520.41779999999994</v>
      </c>
      <c r="V47" s="52"/>
    </row>
    <row r="48" spans="1:22" ht="15" thickBot="1">
      <c r="A48" s="3">
        <v>1892264</v>
      </c>
      <c r="B48" s="5">
        <v>43278</v>
      </c>
      <c r="C48" s="4">
        <v>39</v>
      </c>
      <c r="D48" s="3">
        <v>18446</v>
      </c>
      <c r="E48" s="4">
        <v>12578</v>
      </c>
      <c r="F48" s="4">
        <v>5834</v>
      </c>
      <c r="G48" s="4" t="s">
        <v>9</v>
      </c>
      <c r="H48" s="40">
        <f>E48-'май 2018'!E49</f>
        <v>525</v>
      </c>
      <c r="I48" s="42">
        <f>F48-'май 2018'!F49</f>
        <v>303</v>
      </c>
      <c r="J48" s="51">
        <v>12427</v>
      </c>
      <c r="K48" s="51">
        <v>5759</v>
      </c>
      <c r="L48">
        <f t="shared" si="0"/>
        <v>151</v>
      </c>
      <c r="M48">
        <f t="shared" si="0"/>
        <v>75</v>
      </c>
      <c r="N48">
        <f t="shared" si="3"/>
        <v>918.08</v>
      </c>
      <c r="O48">
        <f t="shared" si="4"/>
        <v>168.75</v>
      </c>
      <c r="P48" s="57">
        <f t="shared" si="7"/>
        <v>1086.83</v>
      </c>
      <c r="Q48" s="52"/>
      <c r="R48" s="57">
        <f t="shared" si="8"/>
        <v>1119.4349</v>
      </c>
      <c r="S48" s="76">
        <f>'июнь 2018'!AD49</f>
        <v>15892.271699999999</v>
      </c>
      <c r="T48" s="62">
        <f t="shared" si="6"/>
        <v>17011.706599999998</v>
      </c>
      <c r="U48" s="75"/>
      <c r="V48" s="52">
        <v>-7012</v>
      </c>
    </row>
    <row r="49" spans="1:22" ht="15" thickBot="1">
      <c r="A49" s="3">
        <v>1893218</v>
      </c>
      <c r="B49" s="5">
        <v>43278</v>
      </c>
      <c r="C49" s="4">
        <v>40</v>
      </c>
      <c r="D49" s="3">
        <v>10055</v>
      </c>
      <c r="E49" s="4">
        <v>6747</v>
      </c>
      <c r="F49" s="4">
        <v>2861</v>
      </c>
      <c r="G49" s="4" t="s">
        <v>9</v>
      </c>
      <c r="H49" s="40">
        <f>E49-'май 2018'!E50</f>
        <v>497</v>
      </c>
      <c r="I49" s="42">
        <f>F49-'май 2018'!F50</f>
        <v>141</v>
      </c>
      <c r="J49" s="51">
        <v>6596</v>
      </c>
      <c r="K49" s="51">
        <v>2818</v>
      </c>
      <c r="L49">
        <f t="shared" si="0"/>
        <v>151</v>
      </c>
      <c r="M49">
        <f t="shared" si="0"/>
        <v>43</v>
      </c>
      <c r="N49">
        <f t="shared" si="3"/>
        <v>918.08</v>
      </c>
      <c r="O49">
        <f t="shared" si="4"/>
        <v>96.75</v>
      </c>
      <c r="P49" s="57">
        <f t="shared" si="7"/>
        <v>1014.83</v>
      </c>
      <c r="Q49" s="52"/>
      <c r="R49" s="57">
        <f t="shared" si="8"/>
        <v>1045.2749000000001</v>
      </c>
      <c r="S49" s="76"/>
      <c r="T49" s="62">
        <f t="shared" si="6"/>
        <v>1045.2749000000001</v>
      </c>
      <c r="U49" s="75"/>
      <c r="V49" s="52"/>
    </row>
    <row r="50" spans="1:22" ht="15" thickBot="1">
      <c r="A50" s="3">
        <v>1896949</v>
      </c>
      <c r="B50" s="5">
        <v>43278</v>
      </c>
      <c r="C50" s="4">
        <v>41</v>
      </c>
      <c r="D50" s="3">
        <v>4146</v>
      </c>
      <c r="E50" s="4">
        <v>2494</v>
      </c>
      <c r="F50" s="4">
        <v>1570</v>
      </c>
      <c r="G50" s="4" t="s">
        <v>9</v>
      </c>
      <c r="H50" s="40">
        <f>E50-'май 2018'!E51</f>
        <v>93</v>
      </c>
      <c r="I50" s="42">
        <f>F50-'май 2018'!F51</f>
        <v>53</v>
      </c>
      <c r="J50" s="51">
        <v>2456</v>
      </c>
      <c r="K50" s="51">
        <v>1553</v>
      </c>
      <c r="L50">
        <f t="shared" si="0"/>
        <v>38</v>
      </c>
      <c r="M50">
        <f t="shared" si="0"/>
        <v>17</v>
      </c>
      <c r="N50">
        <f t="shared" si="3"/>
        <v>231.04</v>
      </c>
      <c r="O50">
        <f t="shared" si="4"/>
        <v>38.25</v>
      </c>
      <c r="P50" s="57">
        <f t="shared" si="7"/>
        <v>269.28999999999996</v>
      </c>
      <c r="Q50" s="52"/>
      <c r="R50" s="57">
        <f t="shared" si="8"/>
        <v>277.36869999999999</v>
      </c>
      <c r="S50" s="76"/>
      <c r="T50" s="52">
        <f t="shared" si="6"/>
        <v>277.36869999999999</v>
      </c>
      <c r="U50" s="76">
        <f>T50</f>
        <v>277.36869999999999</v>
      </c>
      <c r="V50" s="52"/>
    </row>
    <row r="51" spans="1:22" ht="15" thickBot="1">
      <c r="A51" s="3">
        <v>1899012</v>
      </c>
      <c r="B51" s="5">
        <v>43278</v>
      </c>
      <c r="C51" s="4">
        <v>42</v>
      </c>
      <c r="D51" s="3">
        <v>2655</v>
      </c>
      <c r="E51" s="4">
        <v>853</v>
      </c>
      <c r="F51" s="4">
        <v>645</v>
      </c>
      <c r="G51" s="4" t="s">
        <v>9</v>
      </c>
      <c r="H51" s="40">
        <f>E51-'май 2018'!E52</f>
        <v>92</v>
      </c>
      <c r="I51" s="42">
        <f>F51-'май 2018'!F52</f>
        <v>38</v>
      </c>
      <c r="J51" s="51">
        <v>812</v>
      </c>
      <c r="K51" s="51">
        <v>632</v>
      </c>
      <c r="L51">
        <f t="shared" si="0"/>
        <v>41</v>
      </c>
      <c r="M51">
        <f t="shared" si="0"/>
        <v>13</v>
      </c>
      <c r="N51">
        <f t="shared" si="3"/>
        <v>249.28</v>
      </c>
      <c r="O51">
        <f t="shared" si="4"/>
        <v>29.25</v>
      </c>
      <c r="P51" s="57">
        <f t="shared" si="7"/>
        <v>278.52999999999997</v>
      </c>
      <c r="Q51" s="52"/>
      <c r="R51" s="57">
        <f t="shared" si="8"/>
        <v>286.88589999999999</v>
      </c>
      <c r="S51" s="76">
        <f>'июнь 2018'!AD52</f>
        <v>-642.58609999999999</v>
      </c>
      <c r="T51" s="54">
        <f t="shared" si="6"/>
        <v>-355.7002</v>
      </c>
      <c r="U51" s="76">
        <f t="shared" ref="U51:U52" si="10">T51</f>
        <v>-355.7002</v>
      </c>
      <c r="V51" s="52"/>
    </row>
    <row r="52" spans="1:22" ht="15" thickBot="1">
      <c r="A52" s="3">
        <v>1899139</v>
      </c>
      <c r="B52" s="5">
        <v>43278</v>
      </c>
      <c r="C52" s="4">
        <v>43</v>
      </c>
      <c r="D52" s="3">
        <v>258</v>
      </c>
      <c r="E52" s="4">
        <v>164</v>
      </c>
      <c r="F52" s="4">
        <v>43</v>
      </c>
      <c r="G52" s="4" t="s">
        <v>9</v>
      </c>
      <c r="H52" s="40">
        <f>E52-'май 2018'!E53</f>
        <v>14</v>
      </c>
      <c r="I52" s="42">
        <f>F52-'май 2018'!F53</f>
        <v>2</v>
      </c>
      <c r="J52" s="51">
        <v>155</v>
      </c>
      <c r="K52" s="51">
        <v>41</v>
      </c>
      <c r="L52">
        <f t="shared" si="0"/>
        <v>9</v>
      </c>
      <c r="M52">
        <f t="shared" si="0"/>
        <v>2</v>
      </c>
      <c r="N52">
        <f t="shared" si="3"/>
        <v>54.72</v>
      </c>
      <c r="O52">
        <f t="shared" si="4"/>
        <v>4.5</v>
      </c>
      <c r="P52" s="57">
        <f t="shared" si="7"/>
        <v>59.22</v>
      </c>
      <c r="Q52" s="52"/>
      <c r="R52" s="57">
        <f t="shared" si="8"/>
        <v>60.996600000000001</v>
      </c>
      <c r="S52" s="76">
        <f>'июнь 2018'!AD53</f>
        <v>114.94799999999999</v>
      </c>
      <c r="T52" s="52">
        <f t="shared" si="6"/>
        <v>175.94459999999998</v>
      </c>
      <c r="U52" s="76">
        <f t="shared" si="10"/>
        <v>175.94459999999998</v>
      </c>
      <c r="V52" s="52"/>
    </row>
    <row r="53" spans="1:22" ht="15" thickBot="1">
      <c r="A53" s="3">
        <v>1892450</v>
      </c>
      <c r="B53" s="5">
        <v>43278</v>
      </c>
      <c r="C53" s="4">
        <v>44</v>
      </c>
      <c r="D53" s="3">
        <v>2441</v>
      </c>
      <c r="E53" s="4">
        <v>1791</v>
      </c>
      <c r="F53" s="4">
        <v>620</v>
      </c>
      <c r="G53" s="4" t="s">
        <v>9</v>
      </c>
      <c r="H53" s="40">
        <f>E53-'май 2018'!E54</f>
        <v>136</v>
      </c>
      <c r="I53" s="42">
        <f>F53-'май 2018'!F54</f>
        <v>50</v>
      </c>
      <c r="J53" s="51">
        <v>1726</v>
      </c>
      <c r="K53" s="51">
        <v>596</v>
      </c>
      <c r="L53">
        <f t="shared" si="0"/>
        <v>65</v>
      </c>
      <c r="M53">
        <f t="shared" si="0"/>
        <v>24</v>
      </c>
      <c r="N53">
        <f t="shared" si="3"/>
        <v>395.2</v>
      </c>
      <c r="O53">
        <f t="shared" si="4"/>
        <v>54</v>
      </c>
      <c r="P53" s="57">
        <f t="shared" si="7"/>
        <v>449.2</v>
      </c>
      <c r="Q53" s="52"/>
      <c r="R53" s="57">
        <f t="shared" si="8"/>
        <v>462.67599999999999</v>
      </c>
      <c r="S53" s="76"/>
      <c r="T53" s="62">
        <f t="shared" si="6"/>
        <v>462.67599999999999</v>
      </c>
      <c r="U53" s="75"/>
      <c r="V53" s="52"/>
    </row>
    <row r="54" spans="1:22" ht="15" thickBot="1">
      <c r="A54" s="6">
        <v>1889809</v>
      </c>
      <c r="B54" s="7">
        <v>43278</v>
      </c>
      <c r="C54" s="8">
        <v>45</v>
      </c>
      <c r="D54" s="6">
        <v>26</v>
      </c>
      <c r="E54" s="8">
        <v>18</v>
      </c>
      <c r="F54" s="8">
        <v>1</v>
      </c>
      <c r="G54" s="8" t="s">
        <v>9</v>
      </c>
      <c r="H54" s="40">
        <f>E54-'май 2018'!E55</f>
        <v>2</v>
      </c>
      <c r="I54" s="42">
        <f>F54-'май 2018'!F55</f>
        <v>0</v>
      </c>
      <c r="J54" s="51">
        <v>18</v>
      </c>
      <c r="K54" s="51">
        <v>1</v>
      </c>
      <c r="L54">
        <f t="shared" si="0"/>
        <v>0</v>
      </c>
      <c r="M54">
        <f t="shared" si="0"/>
        <v>0</v>
      </c>
      <c r="N54">
        <f t="shared" si="3"/>
        <v>0</v>
      </c>
      <c r="O54">
        <f t="shared" si="4"/>
        <v>0</v>
      </c>
      <c r="P54" s="57">
        <f t="shared" si="7"/>
        <v>0</v>
      </c>
      <c r="Q54" s="52"/>
      <c r="R54" s="57">
        <f t="shared" si="8"/>
        <v>0</v>
      </c>
      <c r="S54" s="76">
        <f>'июнь 2018'!AD55</f>
        <v>109.9731</v>
      </c>
      <c r="T54" s="52">
        <f t="shared" si="6"/>
        <v>109.9731</v>
      </c>
      <c r="U54" s="76">
        <f>T54</f>
        <v>109.9731</v>
      </c>
      <c r="V54" s="52"/>
    </row>
    <row r="55" spans="1:22" ht="15" thickBot="1">
      <c r="A55" s="3">
        <v>1897191</v>
      </c>
      <c r="B55" s="5">
        <v>43278</v>
      </c>
      <c r="C55" s="4">
        <v>46</v>
      </c>
      <c r="D55" s="3">
        <v>6578</v>
      </c>
      <c r="E55" s="4">
        <v>3923</v>
      </c>
      <c r="F55" s="4">
        <v>2488</v>
      </c>
      <c r="G55" s="4" t="s">
        <v>9</v>
      </c>
      <c r="H55" s="40">
        <f>E55-'май 2018'!E56</f>
        <v>278</v>
      </c>
      <c r="I55" s="42">
        <f>F55-'май 2018'!F56</f>
        <v>165</v>
      </c>
      <c r="J55" s="51">
        <v>3835</v>
      </c>
      <c r="K55" s="51">
        <v>2432</v>
      </c>
      <c r="L55">
        <f t="shared" si="0"/>
        <v>88</v>
      </c>
      <c r="M55">
        <f t="shared" si="0"/>
        <v>56</v>
      </c>
      <c r="N55">
        <f t="shared" si="3"/>
        <v>535.04</v>
      </c>
      <c r="O55">
        <f t="shared" si="4"/>
        <v>126</v>
      </c>
      <c r="P55" s="57">
        <f t="shared" si="7"/>
        <v>661.04</v>
      </c>
      <c r="Q55" s="52"/>
      <c r="R55" s="57">
        <f t="shared" si="8"/>
        <v>680.87119999999993</v>
      </c>
      <c r="S55" s="76">
        <f>'июнь 2018'!AD56</f>
        <v>1785.0724</v>
      </c>
      <c r="T55" s="62">
        <f t="shared" si="6"/>
        <v>2465.9436000000001</v>
      </c>
      <c r="U55" s="75"/>
      <c r="V55" s="52"/>
    </row>
    <row r="56" spans="1:22" ht="15" thickBot="1">
      <c r="A56" s="3">
        <v>1899158</v>
      </c>
      <c r="B56" s="5">
        <v>43278</v>
      </c>
      <c r="C56" s="4">
        <v>47</v>
      </c>
      <c r="D56" s="3">
        <v>10692</v>
      </c>
      <c r="E56" s="4">
        <v>6583</v>
      </c>
      <c r="F56" s="4">
        <v>2802</v>
      </c>
      <c r="G56" s="4" t="s">
        <v>9</v>
      </c>
      <c r="H56" s="40">
        <f>E56-'май 2018'!E57</f>
        <v>422</v>
      </c>
      <c r="I56" s="42">
        <f>F56-'май 2018'!F57</f>
        <v>144</v>
      </c>
      <c r="J56" s="51">
        <v>6569</v>
      </c>
      <c r="K56" s="51">
        <v>2795</v>
      </c>
      <c r="L56">
        <f t="shared" si="0"/>
        <v>14</v>
      </c>
      <c r="M56">
        <f t="shared" si="0"/>
        <v>7</v>
      </c>
      <c r="N56">
        <f t="shared" si="3"/>
        <v>85.12</v>
      </c>
      <c r="O56">
        <f t="shared" si="4"/>
        <v>15.75</v>
      </c>
      <c r="P56" s="57">
        <f t="shared" si="7"/>
        <v>100.87</v>
      </c>
      <c r="Q56" s="52"/>
      <c r="R56" s="57">
        <f t="shared" si="8"/>
        <v>103.8961</v>
      </c>
      <c r="S56" s="76"/>
      <c r="T56" s="62">
        <f t="shared" si="6"/>
        <v>103.8961</v>
      </c>
      <c r="U56" s="75"/>
      <c r="V56" s="52"/>
    </row>
    <row r="57" spans="1:22" ht="15" thickBot="1">
      <c r="A57" s="3">
        <v>1896868</v>
      </c>
      <c r="B57" s="5">
        <v>43278</v>
      </c>
      <c r="C57" s="4">
        <v>49</v>
      </c>
      <c r="D57" s="3">
        <v>3023</v>
      </c>
      <c r="E57" s="4">
        <v>1888</v>
      </c>
      <c r="F57" s="4">
        <v>599</v>
      </c>
      <c r="G57" s="4" t="s">
        <v>9</v>
      </c>
      <c r="H57" s="40">
        <f>E57-'май 2018'!E59</f>
        <v>260</v>
      </c>
      <c r="I57" s="42">
        <f>F57-'май 2018'!F59</f>
        <v>98</v>
      </c>
      <c r="J57" s="51">
        <v>1737</v>
      </c>
      <c r="K57" s="51">
        <v>534</v>
      </c>
      <c r="L57">
        <f t="shared" si="0"/>
        <v>151</v>
      </c>
      <c r="M57">
        <f t="shared" si="0"/>
        <v>65</v>
      </c>
      <c r="N57">
        <f t="shared" si="3"/>
        <v>918.08</v>
      </c>
      <c r="O57">
        <f t="shared" si="4"/>
        <v>146.25</v>
      </c>
      <c r="P57" s="57">
        <f t="shared" si="7"/>
        <v>1064.33</v>
      </c>
      <c r="Q57" s="52"/>
      <c r="R57" s="57">
        <f t="shared" si="8"/>
        <v>1096.2599</v>
      </c>
      <c r="S57" s="76"/>
      <c r="T57" s="73">
        <f t="shared" si="6"/>
        <v>1096.2599</v>
      </c>
      <c r="U57" s="75"/>
      <c r="V57" s="52"/>
    </row>
    <row r="58" spans="1:22" ht="15" thickBot="1">
      <c r="A58" s="3">
        <v>1899231</v>
      </c>
      <c r="B58" s="5">
        <v>43278</v>
      </c>
      <c r="C58" s="4">
        <v>50</v>
      </c>
      <c r="D58" s="3">
        <v>6111</v>
      </c>
      <c r="E58" s="4">
        <v>3389</v>
      </c>
      <c r="F58" s="4">
        <v>2163</v>
      </c>
      <c r="G58" s="4" t="s">
        <v>9</v>
      </c>
      <c r="H58" s="40">
        <f>E58-'май 2018'!E60</f>
        <v>187</v>
      </c>
      <c r="I58" s="42">
        <f>F58-'май 2018'!F60</f>
        <v>116</v>
      </c>
      <c r="J58" s="51">
        <v>3309</v>
      </c>
      <c r="K58" s="51">
        <v>2133</v>
      </c>
      <c r="L58">
        <f t="shared" si="0"/>
        <v>80</v>
      </c>
      <c r="M58">
        <f t="shared" si="0"/>
        <v>30</v>
      </c>
      <c r="N58">
        <f t="shared" si="3"/>
        <v>486.4</v>
      </c>
      <c r="O58">
        <f t="shared" si="4"/>
        <v>67.5</v>
      </c>
      <c r="P58" s="57">
        <f t="shared" si="7"/>
        <v>553.9</v>
      </c>
      <c r="Q58" s="52"/>
      <c r="R58" s="57">
        <f t="shared" si="8"/>
        <v>570.51699999999994</v>
      </c>
      <c r="S58" s="76"/>
      <c r="T58" s="52">
        <f t="shared" si="6"/>
        <v>570.51699999999994</v>
      </c>
      <c r="U58" s="76">
        <f>T58</f>
        <v>570.51699999999994</v>
      </c>
      <c r="V58" s="52"/>
    </row>
    <row r="59" spans="1:22" ht="15" thickBot="1">
      <c r="A59" s="3">
        <v>1893425</v>
      </c>
      <c r="B59" s="5">
        <v>43278</v>
      </c>
      <c r="C59" s="4">
        <v>51</v>
      </c>
      <c r="D59" s="3">
        <v>18513</v>
      </c>
      <c r="E59" s="4">
        <v>12410</v>
      </c>
      <c r="F59" s="4">
        <v>5798</v>
      </c>
      <c r="G59" s="4" t="s">
        <v>9</v>
      </c>
      <c r="H59" s="40">
        <f>E59-'май 2018'!E61</f>
        <v>619</v>
      </c>
      <c r="I59" s="42">
        <f>F59-'май 2018'!F61</f>
        <v>325</v>
      </c>
      <c r="J59" s="51">
        <v>12269</v>
      </c>
      <c r="K59" s="51">
        <v>5743</v>
      </c>
      <c r="L59">
        <f t="shared" si="0"/>
        <v>141</v>
      </c>
      <c r="M59">
        <f t="shared" si="0"/>
        <v>55</v>
      </c>
      <c r="N59">
        <f t="shared" si="3"/>
        <v>857.28</v>
      </c>
      <c r="O59">
        <f t="shared" si="4"/>
        <v>123.75</v>
      </c>
      <c r="P59" s="57">
        <f t="shared" si="7"/>
        <v>981.03</v>
      </c>
      <c r="Q59" s="52"/>
      <c r="R59" s="57">
        <f t="shared" si="8"/>
        <v>1010.4608999999999</v>
      </c>
      <c r="S59" s="76"/>
      <c r="T59" s="62">
        <f t="shared" si="6"/>
        <v>1010.4608999999999</v>
      </c>
      <c r="U59" s="75"/>
      <c r="V59" s="52"/>
    </row>
    <row r="60" spans="1:22" ht="15" thickBot="1">
      <c r="A60" s="3">
        <v>1887493</v>
      </c>
      <c r="B60" s="5">
        <v>43278</v>
      </c>
      <c r="C60" s="4">
        <v>52</v>
      </c>
      <c r="D60" s="3">
        <v>7408</v>
      </c>
      <c r="E60" s="4">
        <v>4824</v>
      </c>
      <c r="F60" s="4">
        <v>2147</v>
      </c>
      <c r="G60" s="4" t="s">
        <v>9</v>
      </c>
      <c r="H60" s="40">
        <f>E60-'май 2018'!E62</f>
        <v>441</v>
      </c>
      <c r="I60" s="42">
        <f>F60-'май 2018'!F62</f>
        <v>217</v>
      </c>
      <c r="J60" s="51">
        <v>4722</v>
      </c>
      <c r="K60" s="51">
        <v>2114</v>
      </c>
      <c r="L60">
        <f t="shared" si="0"/>
        <v>102</v>
      </c>
      <c r="M60">
        <f t="shared" si="0"/>
        <v>33</v>
      </c>
      <c r="N60">
        <f t="shared" si="3"/>
        <v>620.16</v>
      </c>
      <c r="O60">
        <f t="shared" si="4"/>
        <v>74.25</v>
      </c>
      <c r="P60" s="57">
        <f t="shared" si="7"/>
        <v>694.41</v>
      </c>
      <c r="Q60" s="52">
        <v>758</v>
      </c>
      <c r="R60" s="54">
        <f t="shared" si="8"/>
        <v>-42.7577</v>
      </c>
      <c r="S60" s="76"/>
      <c r="T60" s="54">
        <f t="shared" si="6"/>
        <v>-42.7577</v>
      </c>
      <c r="U60" s="76">
        <f>T60</f>
        <v>-42.7577</v>
      </c>
      <c r="V60" s="52">
        <v>1000</v>
      </c>
    </row>
    <row r="61" spans="1:22" ht="15" thickBot="1">
      <c r="A61" s="3">
        <v>1899001</v>
      </c>
      <c r="B61" s="5">
        <v>43278</v>
      </c>
      <c r="C61" s="4">
        <v>53</v>
      </c>
      <c r="D61" s="3">
        <v>54298</v>
      </c>
      <c r="E61" s="4">
        <v>34538</v>
      </c>
      <c r="F61" s="4">
        <v>18201</v>
      </c>
      <c r="G61" s="4" t="s">
        <v>9</v>
      </c>
      <c r="H61" s="40">
        <f>E61-'май 2018'!E63</f>
        <v>437</v>
      </c>
      <c r="I61" s="42">
        <f>F61-'май 2018'!F63</f>
        <v>694</v>
      </c>
      <c r="J61" s="51">
        <v>34424</v>
      </c>
      <c r="K61" s="51">
        <v>18010</v>
      </c>
      <c r="L61">
        <f t="shared" si="0"/>
        <v>114</v>
      </c>
      <c r="M61">
        <f t="shared" si="0"/>
        <v>191</v>
      </c>
      <c r="N61">
        <f t="shared" si="3"/>
        <v>693.12</v>
      </c>
      <c r="O61">
        <f t="shared" si="4"/>
        <v>429.75</v>
      </c>
      <c r="P61" s="57">
        <f t="shared" si="7"/>
        <v>1122.8699999999999</v>
      </c>
      <c r="Q61" s="52"/>
      <c r="R61" s="57">
        <f t="shared" si="8"/>
        <v>1156.5560999999998</v>
      </c>
      <c r="S61" s="76"/>
      <c r="T61" s="62">
        <f t="shared" si="6"/>
        <v>1156.5560999999998</v>
      </c>
      <c r="U61" s="75"/>
      <c r="V61" s="52"/>
    </row>
    <row r="62" spans="1:22" ht="15" thickBot="1">
      <c r="A62" s="3">
        <v>1897503</v>
      </c>
      <c r="B62" s="5">
        <v>43278</v>
      </c>
      <c r="C62" s="4">
        <v>54</v>
      </c>
      <c r="D62" s="3">
        <v>414</v>
      </c>
      <c r="E62" s="4">
        <v>226</v>
      </c>
      <c r="F62" s="4">
        <v>176</v>
      </c>
      <c r="G62" s="4" t="s">
        <v>9</v>
      </c>
      <c r="H62" s="40">
        <f>E62-'май 2018'!E64</f>
        <v>0</v>
      </c>
      <c r="I62" s="42">
        <f>F62-'май 2018'!F64</f>
        <v>0</v>
      </c>
      <c r="J62" s="51">
        <v>226</v>
      </c>
      <c r="K62" s="51">
        <v>176</v>
      </c>
      <c r="L62">
        <f t="shared" si="0"/>
        <v>0</v>
      </c>
      <c r="M62">
        <f t="shared" si="0"/>
        <v>0</v>
      </c>
      <c r="N62">
        <f t="shared" si="3"/>
        <v>0</v>
      </c>
      <c r="O62">
        <f t="shared" si="4"/>
        <v>0</v>
      </c>
      <c r="P62" s="57">
        <f t="shared" si="7"/>
        <v>0</v>
      </c>
      <c r="Q62" s="52"/>
      <c r="R62" s="57">
        <f t="shared" si="8"/>
        <v>0</v>
      </c>
      <c r="S62" s="76"/>
      <c r="T62" s="62">
        <f t="shared" si="6"/>
        <v>0</v>
      </c>
      <c r="U62" s="75"/>
      <c r="V62" s="52"/>
    </row>
    <row r="63" spans="1:22" ht="15" thickBot="1">
      <c r="A63" s="3">
        <v>1892300</v>
      </c>
      <c r="B63" s="5">
        <v>43278</v>
      </c>
      <c r="C63" s="4">
        <v>55</v>
      </c>
      <c r="D63" s="3">
        <v>7967</v>
      </c>
      <c r="E63" s="4">
        <v>5713</v>
      </c>
      <c r="F63" s="4">
        <v>2210</v>
      </c>
      <c r="G63" s="4" t="s">
        <v>9</v>
      </c>
      <c r="H63" s="40">
        <f>E63-'май 2018'!E65</f>
        <v>416</v>
      </c>
      <c r="I63" s="42">
        <f>F63-'май 2018'!F65</f>
        <v>205</v>
      </c>
      <c r="J63" s="51">
        <v>5544</v>
      </c>
      <c r="K63" s="51">
        <v>2148</v>
      </c>
      <c r="L63">
        <f t="shared" si="0"/>
        <v>169</v>
      </c>
      <c r="M63">
        <f t="shared" si="0"/>
        <v>62</v>
      </c>
      <c r="N63">
        <f t="shared" si="3"/>
        <v>1027.52</v>
      </c>
      <c r="O63">
        <f t="shared" si="4"/>
        <v>139.5</v>
      </c>
      <c r="P63" s="57">
        <f t="shared" si="7"/>
        <v>1167.02</v>
      </c>
      <c r="Q63" s="52"/>
      <c r="R63" s="57">
        <f t="shared" si="8"/>
        <v>1202.0306</v>
      </c>
      <c r="S63" s="76"/>
      <c r="T63" s="62">
        <f t="shared" si="6"/>
        <v>1202.0306</v>
      </c>
      <c r="U63" s="75"/>
      <c r="V63" s="52"/>
    </row>
    <row r="64" spans="1:22" ht="15" thickBot="1">
      <c r="A64" s="3">
        <v>1898851</v>
      </c>
      <c r="B64" s="5">
        <v>43278</v>
      </c>
      <c r="C64" s="4">
        <v>56</v>
      </c>
      <c r="D64" s="3">
        <v>21290</v>
      </c>
      <c r="E64" s="4">
        <v>14029</v>
      </c>
      <c r="F64" s="4">
        <v>6563</v>
      </c>
      <c r="G64" s="4" t="s">
        <v>9</v>
      </c>
      <c r="H64" s="40">
        <f>E64-'май 2018'!E66</f>
        <v>967</v>
      </c>
      <c r="I64" s="42">
        <f>F64-'май 2018'!F66</f>
        <v>388</v>
      </c>
      <c r="J64" s="51">
        <v>13810</v>
      </c>
      <c r="K64" s="51">
        <v>6504</v>
      </c>
      <c r="L64">
        <f t="shared" si="0"/>
        <v>219</v>
      </c>
      <c r="M64">
        <f t="shared" si="0"/>
        <v>59</v>
      </c>
      <c r="N64">
        <f t="shared" si="3"/>
        <v>1331.52</v>
      </c>
      <c r="O64">
        <f t="shared" si="4"/>
        <v>132.75</v>
      </c>
      <c r="P64" s="57">
        <f t="shared" si="7"/>
        <v>1464.27</v>
      </c>
      <c r="Q64" s="52"/>
      <c r="R64" s="57">
        <f t="shared" si="8"/>
        <v>1508.1981000000001</v>
      </c>
      <c r="S64" s="76"/>
      <c r="T64" s="62">
        <f t="shared" si="6"/>
        <v>1508.1981000000001</v>
      </c>
      <c r="U64" s="75"/>
      <c r="V64" s="52"/>
    </row>
    <row r="65" spans="1:22" ht="15" thickBot="1">
      <c r="A65" s="3">
        <v>1900126</v>
      </c>
      <c r="B65" s="5">
        <v>43278</v>
      </c>
      <c r="C65" s="4">
        <v>57</v>
      </c>
      <c r="D65" s="3">
        <v>4980</v>
      </c>
      <c r="E65" s="4">
        <v>3869</v>
      </c>
      <c r="F65" s="4">
        <v>1055</v>
      </c>
      <c r="G65" s="4" t="s">
        <v>9</v>
      </c>
      <c r="H65" s="40">
        <f>E65-'май 2018'!E67</f>
        <v>196</v>
      </c>
      <c r="I65" s="42">
        <f>F65-'май 2018'!F67</f>
        <v>51</v>
      </c>
      <c r="J65" s="51">
        <v>3746</v>
      </c>
      <c r="K65" s="51">
        <v>1025</v>
      </c>
      <c r="L65">
        <f t="shared" si="0"/>
        <v>123</v>
      </c>
      <c r="M65">
        <f t="shared" si="0"/>
        <v>30</v>
      </c>
      <c r="N65">
        <f t="shared" si="3"/>
        <v>747.84</v>
      </c>
      <c r="O65">
        <f t="shared" si="4"/>
        <v>67.5</v>
      </c>
      <c r="P65" s="57">
        <f t="shared" si="7"/>
        <v>815.34</v>
      </c>
      <c r="Q65" s="52"/>
      <c r="R65" s="57">
        <f t="shared" si="8"/>
        <v>839.80020000000002</v>
      </c>
      <c r="S65" s="76"/>
      <c r="T65" s="62">
        <f t="shared" si="6"/>
        <v>839.80020000000002</v>
      </c>
      <c r="U65" s="75"/>
      <c r="V65" s="52"/>
    </row>
    <row r="66" spans="1:22" ht="15" thickBot="1">
      <c r="A66" s="3">
        <v>1899583</v>
      </c>
      <c r="B66" s="5">
        <v>43278</v>
      </c>
      <c r="C66" s="4">
        <v>58</v>
      </c>
      <c r="D66" s="3">
        <v>1577</v>
      </c>
      <c r="E66" s="4">
        <v>848</v>
      </c>
      <c r="F66" s="4">
        <v>531</v>
      </c>
      <c r="G66" s="4" t="s">
        <v>9</v>
      </c>
      <c r="H66" s="40">
        <f>E66-'май 2018'!E68</f>
        <v>76</v>
      </c>
      <c r="I66" s="42">
        <f>F66-'май 2018'!F68</f>
        <v>53</v>
      </c>
      <c r="J66" s="51">
        <v>824</v>
      </c>
      <c r="K66" s="51">
        <v>515</v>
      </c>
      <c r="L66">
        <f t="shared" si="0"/>
        <v>24</v>
      </c>
      <c r="M66">
        <f t="shared" si="0"/>
        <v>16</v>
      </c>
      <c r="N66">
        <f t="shared" si="3"/>
        <v>145.92000000000002</v>
      </c>
      <c r="O66">
        <f t="shared" si="4"/>
        <v>36</v>
      </c>
      <c r="P66" s="57">
        <f t="shared" si="7"/>
        <v>181.92000000000002</v>
      </c>
      <c r="Q66" s="52"/>
      <c r="R66" s="57">
        <f t="shared" si="8"/>
        <v>187.37760000000003</v>
      </c>
      <c r="S66" s="76"/>
      <c r="T66" s="52">
        <f t="shared" si="6"/>
        <v>187.37760000000003</v>
      </c>
      <c r="U66" s="76">
        <f>T66</f>
        <v>187.37760000000003</v>
      </c>
      <c r="V66" s="52"/>
    </row>
    <row r="67" spans="1:22" ht="15" thickBot="1">
      <c r="A67" s="3">
        <v>1895451</v>
      </c>
      <c r="B67" s="5">
        <v>43278</v>
      </c>
      <c r="C67" s="4">
        <v>59</v>
      </c>
      <c r="D67" s="3">
        <v>572</v>
      </c>
      <c r="E67" s="4">
        <v>381</v>
      </c>
      <c r="F67" s="4">
        <v>175</v>
      </c>
      <c r="G67" s="4" t="s">
        <v>9</v>
      </c>
      <c r="H67" s="40">
        <f>E67-'май 2018'!E69</f>
        <v>23</v>
      </c>
      <c r="I67" s="42">
        <f>F67-'май 2018'!F69</f>
        <v>7</v>
      </c>
      <c r="J67" s="51">
        <v>378</v>
      </c>
      <c r="K67" s="51">
        <v>175</v>
      </c>
      <c r="L67">
        <f t="shared" si="0"/>
        <v>3</v>
      </c>
      <c r="M67">
        <f t="shared" si="0"/>
        <v>0</v>
      </c>
      <c r="N67">
        <f t="shared" si="3"/>
        <v>18.240000000000002</v>
      </c>
      <c r="O67">
        <f t="shared" si="4"/>
        <v>0</v>
      </c>
      <c r="P67" s="57">
        <f t="shared" si="7"/>
        <v>18.240000000000002</v>
      </c>
      <c r="Q67" s="52"/>
      <c r="R67" s="57">
        <f t="shared" si="8"/>
        <v>18.787200000000002</v>
      </c>
      <c r="S67" s="76">
        <f>'июнь 2018'!AD69</f>
        <v>2270.5731999999998</v>
      </c>
      <c r="T67" s="62">
        <f t="shared" si="6"/>
        <v>2289.3604</v>
      </c>
      <c r="U67" s="75"/>
      <c r="V67" s="52"/>
    </row>
    <row r="68" spans="1:22" ht="15" thickBot="1">
      <c r="A68" s="3">
        <v>1893420</v>
      </c>
      <c r="B68" s="5">
        <v>43278</v>
      </c>
      <c r="C68" s="4">
        <v>60</v>
      </c>
      <c r="D68" s="3">
        <v>1600</v>
      </c>
      <c r="E68" s="4">
        <v>948</v>
      </c>
      <c r="F68" s="4">
        <v>318</v>
      </c>
      <c r="G68" s="4" t="s">
        <v>9</v>
      </c>
      <c r="H68" s="40">
        <f>E68-'май 2018'!E70</f>
        <v>21</v>
      </c>
      <c r="I68" s="42">
        <f>F68-'май 2018'!F70</f>
        <v>0</v>
      </c>
      <c r="J68" s="51">
        <v>939</v>
      </c>
      <c r="K68" s="51">
        <v>318</v>
      </c>
      <c r="L68">
        <f t="shared" si="0"/>
        <v>9</v>
      </c>
      <c r="M68">
        <f t="shared" si="0"/>
        <v>0</v>
      </c>
      <c r="N68">
        <f t="shared" si="3"/>
        <v>54.72</v>
      </c>
      <c r="O68">
        <f t="shared" si="4"/>
        <v>0</v>
      </c>
      <c r="P68" s="57">
        <f t="shared" si="7"/>
        <v>54.72</v>
      </c>
      <c r="Q68" s="52"/>
      <c r="R68" s="57">
        <f t="shared" si="8"/>
        <v>56.361599999999996</v>
      </c>
      <c r="S68" s="76">
        <f>'июнь 2018'!AD70</f>
        <v>71.976399999999998</v>
      </c>
      <c r="T68" s="52">
        <f t="shared" si="6"/>
        <v>128.33799999999999</v>
      </c>
      <c r="U68" s="76">
        <f>T68</f>
        <v>128.33799999999999</v>
      </c>
      <c r="V68" s="52"/>
    </row>
    <row r="69" spans="1:22" ht="15" thickBot="1">
      <c r="A69" s="3">
        <v>1896958</v>
      </c>
      <c r="B69" s="5">
        <v>43278</v>
      </c>
      <c r="C69" s="4" t="s">
        <v>15</v>
      </c>
      <c r="D69" s="3">
        <v>3233</v>
      </c>
      <c r="E69" s="4">
        <v>2112</v>
      </c>
      <c r="F69" s="4">
        <v>610</v>
      </c>
      <c r="G69" s="4" t="s">
        <v>9</v>
      </c>
      <c r="H69" s="40">
        <f>E69-'май 2018'!E71</f>
        <v>99</v>
      </c>
      <c r="I69" s="42">
        <f>F69-'май 2018'!F71</f>
        <v>51</v>
      </c>
      <c r="J69" s="51">
        <v>2080</v>
      </c>
      <c r="K69" s="51">
        <v>585</v>
      </c>
      <c r="L69">
        <f t="shared" ref="L69:M129" si="11">E69-J69</f>
        <v>32</v>
      </c>
      <c r="M69">
        <f t="shared" si="11"/>
        <v>25</v>
      </c>
      <c r="N69">
        <f t="shared" si="3"/>
        <v>194.56</v>
      </c>
      <c r="O69">
        <f t="shared" si="4"/>
        <v>56.25</v>
      </c>
      <c r="P69" s="57">
        <f t="shared" si="7"/>
        <v>250.81</v>
      </c>
      <c r="Q69" s="52"/>
      <c r="R69" s="57">
        <f t="shared" si="8"/>
        <v>258.33429999999998</v>
      </c>
      <c r="S69" s="76"/>
      <c r="T69" s="62">
        <f t="shared" si="6"/>
        <v>258.33429999999998</v>
      </c>
      <c r="U69" s="75"/>
      <c r="V69" s="52"/>
    </row>
    <row r="70" spans="1:22" ht="15" thickBot="1">
      <c r="A70" s="3">
        <v>1897047</v>
      </c>
      <c r="B70" s="5">
        <v>43278</v>
      </c>
      <c r="C70" s="4">
        <v>61</v>
      </c>
      <c r="D70" s="3">
        <v>2834</v>
      </c>
      <c r="E70" s="4">
        <v>1655</v>
      </c>
      <c r="F70" s="4">
        <v>502</v>
      </c>
      <c r="G70" s="4" t="s">
        <v>9</v>
      </c>
      <c r="H70" s="40">
        <f>E70-'май 2018'!E72</f>
        <v>73</v>
      </c>
      <c r="I70" s="42">
        <f>F70-'май 2018'!F72</f>
        <v>16</v>
      </c>
      <c r="J70" s="51">
        <v>1622</v>
      </c>
      <c r="K70" s="51">
        <v>488</v>
      </c>
      <c r="L70">
        <f t="shared" si="11"/>
        <v>33</v>
      </c>
      <c r="M70">
        <f t="shared" si="11"/>
        <v>14</v>
      </c>
      <c r="N70">
        <f t="shared" si="3"/>
        <v>200.64000000000001</v>
      </c>
      <c r="O70">
        <f t="shared" si="4"/>
        <v>31.5</v>
      </c>
      <c r="P70" s="57">
        <f t="shared" si="7"/>
        <v>232.14000000000001</v>
      </c>
      <c r="Q70" s="52"/>
      <c r="R70" s="57">
        <f t="shared" si="8"/>
        <v>239.10420000000002</v>
      </c>
      <c r="S70" s="76">
        <f>'июнь 2018'!AD72</f>
        <v>991.89</v>
      </c>
      <c r="T70" s="62">
        <f t="shared" si="6"/>
        <v>1230.9942000000001</v>
      </c>
      <c r="U70" s="75"/>
      <c r="V70" s="52">
        <v>569</v>
      </c>
    </row>
    <row r="71" spans="1:22" ht="15" thickBot="1">
      <c r="A71" s="3">
        <v>5038385</v>
      </c>
      <c r="B71" s="5">
        <v>43278</v>
      </c>
      <c r="C71" s="4">
        <v>62</v>
      </c>
      <c r="D71" s="3">
        <v>23428</v>
      </c>
      <c r="E71" s="4">
        <v>13831</v>
      </c>
      <c r="F71" s="4">
        <v>8107</v>
      </c>
      <c r="G71" s="4" t="s">
        <v>16</v>
      </c>
      <c r="H71" s="40">
        <f>E71-'май 2018'!E73</f>
        <v>324</v>
      </c>
      <c r="I71" s="42">
        <f>F71-'май 2018'!F73</f>
        <v>154</v>
      </c>
      <c r="J71" s="51">
        <v>13784</v>
      </c>
      <c r="K71" s="51">
        <v>8087</v>
      </c>
      <c r="L71">
        <f t="shared" si="11"/>
        <v>47</v>
      </c>
      <c r="M71">
        <f t="shared" si="11"/>
        <v>20</v>
      </c>
      <c r="N71">
        <f t="shared" si="3"/>
        <v>285.76</v>
      </c>
      <c r="O71">
        <f t="shared" si="4"/>
        <v>45</v>
      </c>
      <c r="P71" s="57">
        <f t="shared" si="7"/>
        <v>330.76</v>
      </c>
      <c r="Q71" s="52"/>
      <c r="R71" s="57">
        <f t="shared" si="8"/>
        <v>340.68279999999999</v>
      </c>
      <c r="S71" s="76"/>
      <c r="T71" s="62">
        <f t="shared" si="6"/>
        <v>340.68279999999999</v>
      </c>
      <c r="U71" s="75"/>
      <c r="V71" s="52"/>
    </row>
    <row r="72" spans="1:22" ht="15" thickBot="1">
      <c r="A72" s="3">
        <v>1851821</v>
      </c>
      <c r="B72" s="5">
        <v>43278</v>
      </c>
      <c r="C72" s="4">
        <v>63</v>
      </c>
      <c r="D72" s="3">
        <v>2342</v>
      </c>
      <c r="E72" s="4">
        <v>1648</v>
      </c>
      <c r="F72" s="4">
        <v>658</v>
      </c>
      <c r="G72" s="4" t="s">
        <v>9</v>
      </c>
      <c r="H72" s="40">
        <f>E72-'май 2018'!E74</f>
        <v>152</v>
      </c>
      <c r="I72" s="42">
        <f>F72-'май 2018'!F74</f>
        <v>42</v>
      </c>
      <c r="J72" s="51">
        <v>1621</v>
      </c>
      <c r="K72" s="51">
        <v>650</v>
      </c>
      <c r="L72">
        <f t="shared" si="11"/>
        <v>27</v>
      </c>
      <c r="M72">
        <f t="shared" si="11"/>
        <v>8</v>
      </c>
      <c r="N72">
        <f t="shared" ref="N72:N135" si="12">L72*6.08</f>
        <v>164.16</v>
      </c>
      <c r="O72">
        <f t="shared" ref="O72:O135" si="13">M72*2.25</f>
        <v>18</v>
      </c>
      <c r="P72" s="57">
        <f t="shared" si="7"/>
        <v>182.16</v>
      </c>
      <c r="Q72" s="52">
        <v>215</v>
      </c>
      <c r="R72" s="54">
        <f t="shared" si="8"/>
        <v>-27.375200000000007</v>
      </c>
      <c r="S72" s="76"/>
      <c r="T72" s="54">
        <f t="shared" si="6"/>
        <v>-27.375200000000007</v>
      </c>
      <c r="U72" s="76">
        <f>T72</f>
        <v>-27.375200000000007</v>
      </c>
      <c r="V72" s="52"/>
    </row>
    <row r="73" spans="1:22" ht="15" thickBot="1">
      <c r="A73" s="3">
        <v>1832248</v>
      </c>
      <c r="B73" s="5">
        <v>43278</v>
      </c>
      <c r="C73" s="4" t="s">
        <v>17</v>
      </c>
      <c r="D73" s="6">
        <v>7438</v>
      </c>
      <c r="E73" s="8">
        <v>5980</v>
      </c>
      <c r="F73" s="8">
        <v>1434</v>
      </c>
      <c r="G73" s="4" t="s">
        <v>9</v>
      </c>
      <c r="H73" s="40">
        <f>E73-'май 2018'!E75</f>
        <v>748</v>
      </c>
      <c r="I73" s="42">
        <f>F73-'май 2018'!F75</f>
        <v>259</v>
      </c>
      <c r="J73" s="51">
        <v>5774</v>
      </c>
      <c r="K73" s="51">
        <v>1373</v>
      </c>
      <c r="L73">
        <f t="shared" si="11"/>
        <v>206</v>
      </c>
      <c r="M73">
        <f t="shared" si="11"/>
        <v>61</v>
      </c>
      <c r="N73">
        <f t="shared" si="12"/>
        <v>1252.48</v>
      </c>
      <c r="O73">
        <f t="shared" si="13"/>
        <v>137.25</v>
      </c>
      <c r="P73" s="57">
        <f t="shared" si="7"/>
        <v>1389.73</v>
      </c>
      <c r="Q73" s="52"/>
      <c r="R73" s="57">
        <f t="shared" si="8"/>
        <v>1431.4219000000001</v>
      </c>
      <c r="S73" s="76">
        <f>'июнь 2018'!AD75</f>
        <v>-1823.5845999999999</v>
      </c>
      <c r="T73" s="54">
        <f t="shared" ref="T73:T136" si="14">R73+S73</f>
        <v>-392.16269999999986</v>
      </c>
      <c r="U73" s="76">
        <f>T73</f>
        <v>-392.16269999999986</v>
      </c>
      <c r="V73" s="52"/>
    </row>
    <row r="74" spans="1:22" ht="15" thickBot="1">
      <c r="A74" s="3">
        <v>1854020</v>
      </c>
      <c r="B74" s="5">
        <v>43278</v>
      </c>
      <c r="C74" s="63">
        <v>64</v>
      </c>
      <c r="D74" s="3">
        <v>15809</v>
      </c>
      <c r="E74" s="4">
        <v>9988</v>
      </c>
      <c r="F74" s="4">
        <v>5713</v>
      </c>
      <c r="G74" s="4" t="s">
        <v>9</v>
      </c>
      <c r="H74" s="40">
        <f>E74-'май 2018'!E76</f>
        <v>25</v>
      </c>
      <c r="I74" s="42">
        <f>F74-'май 2018'!F76</f>
        <v>2</v>
      </c>
      <c r="J74" s="51">
        <v>9978</v>
      </c>
      <c r="K74" s="51">
        <v>5712</v>
      </c>
      <c r="L74">
        <f t="shared" si="11"/>
        <v>10</v>
      </c>
      <c r="M74">
        <f t="shared" si="11"/>
        <v>1</v>
      </c>
      <c r="N74">
        <f t="shared" si="12"/>
        <v>60.8</v>
      </c>
      <c r="O74">
        <f t="shared" si="13"/>
        <v>2.25</v>
      </c>
      <c r="P74" s="57">
        <f t="shared" si="7"/>
        <v>63.05</v>
      </c>
      <c r="Q74" s="52"/>
      <c r="R74" s="57">
        <f t="shared" si="8"/>
        <v>64.941499999999991</v>
      </c>
      <c r="S74" s="76">
        <f>'июнь 2018'!AD76</f>
        <v>139.6474</v>
      </c>
      <c r="T74" s="62">
        <v>1682</v>
      </c>
      <c r="U74" s="78"/>
      <c r="V74" s="52"/>
    </row>
    <row r="75" spans="1:22" ht="15" thickBot="1">
      <c r="A75" s="3">
        <v>1899103</v>
      </c>
      <c r="B75" s="5">
        <v>43278</v>
      </c>
      <c r="C75" s="4">
        <v>65</v>
      </c>
      <c r="D75" s="3">
        <v>13563</v>
      </c>
      <c r="E75" s="4">
        <v>8617</v>
      </c>
      <c r="F75" s="4">
        <v>4376</v>
      </c>
      <c r="G75" s="4" t="s">
        <v>9</v>
      </c>
      <c r="H75" s="40">
        <f>E75-'май 2018'!E77</f>
        <v>847</v>
      </c>
      <c r="I75" s="42">
        <f>F75-'май 2018'!F77</f>
        <v>577</v>
      </c>
      <c r="J75" s="51">
        <v>8445</v>
      </c>
      <c r="K75" s="51">
        <v>4282</v>
      </c>
      <c r="L75">
        <f t="shared" si="11"/>
        <v>172</v>
      </c>
      <c r="M75">
        <f t="shared" si="11"/>
        <v>94</v>
      </c>
      <c r="N75">
        <f t="shared" si="12"/>
        <v>1045.76</v>
      </c>
      <c r="O75">
        <f t="shared" si="13"/>
        <v>211.5</v>
      </c>
      <c r="P75" s="57">
        <f t="shared" ref="P75:P138" si="15">N75+O75</f>
        <v>1257.26</v>
      </c>
      <c r="Q75" s="52"/>
      <c r="R75" s="57">
        <f t="shared" ref="R75:R138" si="16">P75+P75*3%-Q75</f>
        <v>1294.9777999999999</v>
      </c>
      <c r="S75" s="76"/>
      <c r="T75" s="62">
        <f t="shared" si="14"/>
        <v>1294.9777999999999</v>
      </c>
      <c r="U75" s="75"/>
      <c r="V75" s="52"/>
    </row>
    <row r="76" spans="1:22" ht="15" thickBot="1">
      <c r="A76" s="3">
        <v>1897162</v>
      </c>
      <c r="B76" s="5">
        <v>43278</v>
      </c>
      <c r="C76" s="4">
        <v>66</v>
      </c>
      <c r="D76" s="3">
        <v>10111</v>
      </c>
      <c r="E76" s="4">
        <v>5461</v>
      </c>
      <c r="F76" s="4">
        <v>4250</v>
      </c>
      <c r="G76" s="4" t="s">
        <v>9</v>
      </c>
      <c r="H76" s="40">
        <f>E76-'май 2018'!E78</f>
        <v>402</v>
      </c>
      <c r="I76" s="42">
        <f>F76-'май 2018'!F78</f>
        <v>276</v>
      </c>
      <c r="J76" s="51">
        <v>5366</v>
      </c>
      <c r="K76" s="51">
        <v>4191</v>
      </c>
      <c r="L76">
        <f t="shared" si="11"/>
        <v>95</v>
      </c>
      <c r="M76">
        <f t="shared" si="11"/>
        <v>59</v>
      </c>
      <c r="N76">
        <f t="shared" si="12"/>
        <v>577.6</v>
      </c>
      <c r="O76">
        <f t="shared" si="13"/>
        <v>132.75</v>
      </c>
      <c r="P76" s="57">
        <f t="shared" si="15"/>
        <v>710.35</v>
      </c>
      <c r="Q76" s="52">
        <v>2657</v>
      </c>
      <c r="R76" s="54">
        <f t="shared" si="16"/>
        <v>-1925.3395</v>
      </c>
      <c r="S76" s="76"/>
      <c r="T76" s="54">
        <f t="shared" si="14"/>
        <v>-1925.3395</v>
      </c>
      <c r="U76" s="76">
        <f>T76</f>
        <v>-1925.3395</v>
      </c>
      <c r="V76" s="52"/>
    </row>
    <row r="77" spans="1:22" ht="15" thickBot="1">
      <c r="A77" s="3">
        <v>1897281</v>
      </c>
      <c r="B77" s="5">
        <v>43278</v>
      </c>
      <c r="C77" s="4">
        <v>67</v>
      </c>
      <c r="D77" s="3">
        <v>2384</v>
      </c>
      <c r="E77" s="4">
        <v>1524</v>
      </c>
      <c r="F77" s="4">
        <v>534</v>
      </c>
      <c r="G77" s="4" t="s">
        <v>9</v>
      </c>
      <c r="H77" s="40">
        <f>E77-'май 2018'!E79</f>
        <v>158</v>
      </c>
      <c r="I77" s="42">
        <f>F77-'май 2018'!F79</f>
        <v>55</v>
      </c>
      <c r="J77" s="51">
        <v>1478</v>
      </c>
      <c r="K77" s="51">
        <v>519</v>
      </c>
      <c r="L77">
        <f t="shared" si="11"/>
        <v>46</v>
      </c>
      <c r="M77">
        <f t="shared" si="11"/>
        <v>15</v>
      </c>
      <c r="N77">
        <f t="shared" si="12"/>
        <v>279.68</v>
      </c>
      <c r="O77">
        <f t="shared" si="13"/>
        <v>33.75</v>
      </c>
      <c r="P77" s="57">
        <f t="shared" si="15"/>
        <v>313.43</v>
      </c>
      <c r="Q77" s="52"/>
      <c r="R77" s="57">
        <f t="shared" si="16"/>
        <v>322.8329</v>
      </c>
      <c r="S77" s="76"/>
      <c r="T77" s="52">
        <f t="shared" si="14"/>
        <v>322.8329</v>
      </c>
      <c r="U77" s="76">
        <f>T77</f>
        <v>322.8329</v>
      </c>
      <c r="V77" s="52"/>
    </row>
    <row r="78" spans="1:22" ht="15" thickBot="1">
      <c r="A78" s="3">
        <v>1896605</v>
      </c>
      <c r="B78" s="5">
        <v>43278</v>
      </c>
      <c r="C78" s="4">
        <v>68</v>
      </c>
      <c r="D78" s="3">
        <v>1599</v>
      </c>
      <c r="E78" s="4">
        <v>1112</v>
      </c>
      <c r="F78" s="4">
        <v>437</v>
      </c>
      <c r="G78" s="4" t="s">
        <v>9</v>
      </c>
      <c r="H78" s="40">
        <f>E78-'май 2018'!E80</f>
        <v>111</v>
      </c>
      <c r="I78" s="42">
        <f>F78-'май 2018'!F80</f>
        <v>41</v>
      </c>
      <c r="J78" s="51">
        <v>1073</v>
      </c>
      <c r="K78" s="51">
        <v>425</v>
      </c>
      <c r="L78">
        <f t="shared" si="11"/>
        <v>39</v>
      </c>
      <c r="M78">
        <f t="shared" si="11"/>
        <v>12</v>
      </c>
      <c r="N78">
        <f t="shared" si="12"/>
        <v>237.12</v>
      </c>
      <c r="O78">
        <f t="shared" si="13"/>
        <v>27</v>
      </c>
      <c r="P78" s="57">
        <f t="shared" si="15"/>
        <v>264.12</v>
      </c>
      <c r="Q78" s="52"/>
      <c r="R78" s="57">
        <f t="shared" si="16"/>
        <v>272.04360000000003</v>
      </c>
      <c r="S78" s="76"/>
      <c r="T78" s="62">
        <f t="shared" si="14"/>
        <v>272.04360000000003</v>
      </c>
      <c r="U78" s="75"/>
      <c r="V78" s="52"/>
    </row>
    <row r="79" spans="1:22" ht="15" thickBot="1">
      <c r="A79" s="3">
        <v>1897959</v>
      </c>
      <c r="B79" s="5">
        <v>43278</v>
      </c>
      <c r="C79" s="4">
        <v>69</v>
      </c>
      <c r="D79" s="3">
        <v>1017</v>
      </c>
      <c r="E79" s="4">
        <v>482</v>
      </c>
      <c r="F79" s="4">
        <v>535</v>
      </c>
      <c r="G79" s="4" t="s">
        <v>9</v>
      </c>
      <c r="H79" s="40">
        <f>E79-'май 2018'!E81</f>
        <v>16</v>
      </c>
      <c r="I79" s="42">
        <f>F79-'май 2018'!F81</f>
        <v>25</v>
      </c>
      <c r="J79" s="51">
        <v>481</v>
      </c>
      <c r="K79" s="51">
        <v>534</v>
      </c>
      <c r="L79">
        <f t="shared" si="11"/>
        <v>1</v>
      </c>
      <c r="M79">
        <f t="shared" si="11"/>
        <v>1</v>
      </c>
      <c r="N79">
        <f t="shared" si="12"/>
        <v>6.08</v>
      </c>
      <c r="O79">
        <f t="shared" si="13"/>
        <v>2.25</v>
      </c>
      <c r="P79" s="57">
        <f t="shared" si="15"/>
        <v>8.33</v>
      </c>
      <c r="Q79" s="52"/>
      <c r="R79" s="57">
        <f t="shared" si="16"/>
        <v>8.5799000000000003</v>
      </c>
      <c r="S79" s="76">
        <f>'июнь 2018'!AD81</f>
        <v>-2250.6550999999999</v>
      </c>
      <c r="T79" s="54">
        <f t="shared" si="14"/>
        <v>-2242.0751999999998</v>
      </c>
      <c r="U79" s="76">
        <f>T79</f>
        <v>-2242.0751999999998</v>
      </c>
      <c r="V79" s="52"/>
    </row>
    <row r="80" spans="1:22" ht="15" thickBot="1">
      <c r="A80" s="3">
        <v>1899086</v>
      </c>
      <c r="B80" s="5">
        <v>43278</v>
      </c>
      <c r="C80" s="4">
        <v>70</v>
      </c>
      <c r="D80" s="3">
        <v>22733</v>
      </c>
      <c r="E80" s="4">
        <v>15267</v>
      </c>
      <c r="F80" s="4">
        <v>7225</v>
      </c>
      <c r="G80" s="4" t="s">
        <v>9</v>
      </c>
      <c r="H80" s="40">
        <f>E80-'май 2018'!E82</f>
        <v>647</v>
      </c>
      <c r="I80" s="42">
        <f>F80-'май 2018'!F82</f>
        <v>187</v>
      </c>
      <c r="J80" s="51">
        <v>15041</v>
      </c>
      <c r="K80" s="51">
        <v>7176</v>
      </c>
      <c r="L80">
        <f t="shared" si="11"/>
        <v>226</v>
      </c>
      <c r="M80">
        <f t="shared" si="11"/>
        <v>49</v>
      </c>
      <c r="N80">
        <f t="shared" si="12"/>
        <v>1374.08</v>
      </c>
      <c r="O80">
        <f t="shared" si="13"/>
        <v>110.25</v>
      </c>
      <c r="P80" s="57">
        <f t="shared" si="15"/>
        <v>1484.33</v>
      </c>
      <c r="Q80" s="52"/>
      <c r="R80" s="57">
        <f t="shared" si="16"/>
        <v>1528.8598999999999</v>
      </c>
      <c r="S80" s="76"/>
      <c r="T80" s="62">
        <f>R80-S80</f>
        <v>1528.8598999999999</v>
      </c>
      <c r="U80" s="75"/>
      <c r="V80" s="52">
        <v>471</v>
      </c>
    </row>
    <row r="81" spans="1:22" ht="15" thickBot="1">
      <c r="A81" s="3">
        <v>1897136</v>
      </c>
      <c r="B81" s="5">
        <v>43278</v>
      </c>
      <c r="C81" s="4">
        <v>71</v>
      </c>
      <c r="D81" s="3">
        <v>22904</v>
      </c>
      <c r="E81" s="4">
        <v>13684</v>
      </c>
      <c r="F81" s="4">
        <v>7649</v>
      </c>
      <c r="G81" s="4" t="s">
        <v>9</v>
      </c>
      <c r="H81" s="40">
        <f>E81-'май 2018'!E83</f>
        <v>529</v>
      </c>
      <c r="I81" s="42">
        <f>F81-'май 2018'!F83</f>
        <v>174</v>
      </c>
      <c r="J81" s="51">
        <v>13535</v>
      </c>
      <c r="K81" s="51">
        <v>7600</v>
      </c>
      <c r="L81">
        <f t="shared" si="11"/>
        <v>149</v>
      </c>
      <c r="M81">
        <f t="shared" si="11"/>
        <v>49</v>
      </c>
      <c r="N81">
        <f t="shared" si="12"/>
        <v>905.92</v>
      </c>
      <c r="O81">
        <f t="shared" si="13"/>
        <v>110.25</v>
      </c>
      <c r="P81" s="57">
        <f t="shared" si="15"/>
        <v>1016.17</v>
      </c>
      <c r="Q81" s="52"/>
      <c r="R81" s="57">
        <f t="shared" si="16"/>
        <v>1046.6550999999999</v>
      </c>
      <c r="S81" s="76"/>
      <c r="T81" s="62">
        <f t="shared" si="14"/>
        <v>1046.6550999999999</v>
      </c>
      <c r="U81" s="75"/>
      <c r="V81" s="52"/>
    </row>
    <row r="82" spans="1:22" ht="15" thickBot="1">
      <c r="A82" s="3">
        <v>1898827</v>
      </c>
      <c r="B82" s="5">
        <v>43278</v>
      </c>
      <c r="C82" s="4">
        <v>72</v>
      </c>
      <c r="D82" s="3">
        <v>3829</v>
      </c>
      <c r="E82" s="4">
        <v>2241</v>
      </c>
      <c r="F82" s="4">
        <v>929</v>
      </c>
      <c r="G82" s="4" t="s">
        <v>9</v>
      </c>
      <c r="H82" s="40">
        <f>E82-'май 2018'!E84</f>
        <v>211</v>
      </c>
      <c r="I82" s="42">
        <f>F82-'май 2018'!F84</f>
        <v>95</v>
      </c>
      <c r="J82" s="51">
        <v>2175</v>
      </c>
      <c r="K82" s="51">
        <v>904</v>
      </c>
      <c r="L82">
        <f t="shared" si="11"/>
        <v>66</v>
      </c>
      <c r="M82">
        <f t="shared" si="11"/>
        <v>25</v>
      </c>
      <c r="N82">
        <f t="shared" si="12"/>
        <v>401.28000000000003</v>
      </c>
      <c r="O82">
        <f t="shared" si="13"/>
        <v>56.25</v>
      </c>
      <c r="P82" s="57">
        <f t="shared" si="15"/>
        <v>457.53000000000003</v>
      </c>
      <c r="Q82" s="52"/>
      <c r="R82" s="57">
        <f t="shared" si="16"/>
        <v>471.25590000000005</v>
      </c>
      <c r="S82" s="76"/>
      <c r="T82" s="52">
        <f t="shared" si="14"/>
        <v>471.25590000000005</v>
      </c>
      <c r="U82" s="76">
        <f>T82</f>
        <v>471.25590000000005</v>
      </c>
      <c r="V82" s="52"/>
    </row>
    <row r="83" spans="1:22" ht="15" thickBot="1">
      <c r="A83" s="3">
        <v>1894002</v>
      </c>
      <c r="B83" s="5">
        <v>43278</v>
      </c>
      <c r="C83" s="4">
        <v>73</v>
      </c>
      <c r="D83" s="3">
        <v>126</v>
      </c>
      <c r="E83" s="4">
        <v>89</v>
      </c>
      <c r="F83" s="4">
        <v>22</v>
      </c>
      <c r="G83" s="4" t="s">
        <v>9</v>
      </c>
      <c r="H83" s="40">
        <f>E83-'май 2018'!E85</f>
        <v>7</v>
      </c>
      <c r="I83" s="42">
        <f>F83-'май 2018'!F85</f>
        <v>2</v>
      </c>
      <c r="J83" s="51">
        <v>86</v>
      </c>
      <c r="K83" s="51">
        <v>21</v>
      </c>
      <c r="L83">
        <f t="shared" si="11"/>
        <v>3</v>
      </c>
      <c r="M83">
        <f t="shared" si="11"/>
        <v>1</v>
      </c>
      <c r="N83">
        <f t="shared" si="12"/>
        <v>18.240000000000002</v>
      </c>
      <c r="O83">
        <f t="shared" si="13"/>
        <v>2.25</v>
      </c>
      <c r="P83" s="57">
        <f t="shared" si="15"/>
        <v>20.490000000000002</v>
      </c>
      <c r="Q83" s="52"/>
      <c r="R83" s="57">
        <f t="shared" si="16"/>
        <v>21.104700000000001</v>
      </c>
      <c r="S83" s="76">
        <f>'июнь 2018'!AD85</f>
        <v>27.202300000000001</v>
      </c>
      <c r="T83" s="52">
        <f t="shared" si="14"/>
        <v>48.307000000000002</v>
      </c>
      <c r="U83" s="76">
        <f t="shared" ref="U83:U85" si="17">T83</f>
        <v>48.307000000000002</v>
      </c>
      <c r="V83" s="52"/>
    </row>
    <row r="84" spans="1:22" ht="15" thickBot="1">
      <c r="A84" s="3">
        <v>1895005</v>
      </c>
      <c r="B84" s="5">
        <v>43278</v>
      </c>
      <c r="C84" s="4">
        <v>74</v>
      </c>
      <c r="D84" s="3">
        <v>4193</v>
      </c>
      <c r="E84" s="4">
        <v>3394</v>
      </c>
      <c r="F84" s="4">
        <v>769</v>
      </c>
      <c r="G84" s="4" t="s">
        <v>9</v>
      </c>
      <c r="H84" s="40">
        <f>E84-'май 2018'!E86</f>
        <v>451</v>
      </c>
      <c r="I84" s="42">
        <f>F84-'май 2018'!F86</f>
        <v>74</v>
      </c>
      <c r="J84" s="51">
        <v>3252</v>
      </c>
      <c r="K84" s="51">
        <v>744</v>
      </c>
      <c r="L84">
        <f t="shared" si="11"/>
        <v>142</v>
      </c>
      <c r="M84">
        <f t="shared" si="11"/>
        <v>25</v>
      </c>
      <c r="N84">
        <f t="shared" si="12"/>
        <v>863.36</v>
      </c>
      <c r="O84">
        <f t="shared" si="13"/>
        <v>56.25</v>
      </c>
      <c r="P84" s="57">
        <f t="shared" si="15"/>
        <v>919.61</v>
      </c>
      <c r="Q84" s="52"/>
      <c r="R84" s="57">
        <f t="shared" si="16"/>
        <v>947.19830000000002</v>
      </c>
      <c r="S84" s="76"/>
      <c r="T84" s="52">
        <f t="shared" si="14"/>
        <v>947.19830000000002</v>
      </c>
      <c r="U84" s="76">
        <f t="shared" si="17"/>
        <v>947.19830000000002</v>
      </c>
      <c r="V84" s="52"/>
    </row>
    <row r="85" spans="1:22" ht="15" thickBot="1">
      <c r="A85" s="3">
        <v>1895262</v>
      </c>
      <c r="B85" s="5">
        <v>43278</v>
      </c>
      <c r="C85" s="4">
        <v>75</v>
      </c>
      <c r="D85" s="3">
        <v>10011</v>
      </c>
      <c r="E85" s="4">
        <v>6189</v>
      </c>
      <c r="F85" s="4">
        <v>3583</v>
      </c>
      <c r="G85" s="4" t="s">
        <v>9</v>
      </c>
      <c r="H85" s="40">
        <f>E85-'май 2018'!E87</f>
        <v>229</v>
      </c>
      <c r="I85" s="42">
        <f>F85-'май 2018'!F87</f>
        <v>128</v>
      </c>
      <c r="J85" s="51">
        <v>6118</v>
      </c>
      <c r="K85" s="51">
        <v>3545</v>
      </c>
      <c r="L85">
        <f t="shared" si="11"/>
        <v>71</v>
      </c>
      <c r="M85">
        <f t="shared" si="11"/>
        <v>38</v>
      </c>
      <c r="N85">
        <f t="shared" si="12"/>
        <v>431.68</v>
      </c>
      <c r="O85">
        <f t="shared" si="13"/>
        <v>85.5</v>
      </c>
      <c r="P85" s="57">
        <f t="shared" si="15"/>
        <v>517.18000000000006</v>
      </c>
      <c r="Q85" s="52">
        <v>2407</v>
      </c>
      <c r="R85" s="54">
        <f t="shared" si="16"/>
        <v>-1874.3045999999999</v>
      </c>
      <c r="S85" s="76"/>
      <c r="T85" s="54">
        <f t="shared" si="14"/>
        <v>-1874.3045999999999</v>
      </c>
      <c r="U85" s="76">
        <f t="shared" si="17"/>
        <v>-1874.3045999999999</v>
      </c>
      <c r="V85" s="52"/>
    </row>
    <row r="86" spans="1:22" ht="15" thickBot="1">
      <c r="A86" s="3">
        <v>1897097</v>
      </c>
      <c r="B86" s="5">
        <v>43278</v>
      </c>
      <c r="C86" s="4">
        <v>76</v>
      </c>
      <c r="D86" s="3">
        <v>3455</v>
      </c>
      <c r="E86" s="4">
        <v>1968</v>
      </c>
      <c r="F86" s="4">
        <v>1174</v>
      </c>
      <c r="G86" s="4" t="s">
        <v>9</v>
      </c>
      <c r="H86" s="40">
        <f>E86-'май 2018'!E88</f>
        <v>131</v>
      </c>
      <c r="I86" s="42">
        <f>F86-'май 2018'!F88</f>
        <v>65</v>
      </c>
      <c r="J86" s="51">
        <v>1928</v>
      </c>
      <c r="K86" s="51">
        <v>1160</v>
      </c>
      <c r="L86">
        <f t="shared" si="11"/>
        <v>40</v>
      </c>
      <c r="M86">
        <f t="shared" si="11"/>
        <v>14</v>
      </c>
      <c r="N86">
        <f t="shared" si="12"/>
        <v>243.2</v>
      </c>
      <c r="O86">
        <f t="shared" si="13"/>
        <v>31.5</v>
      </c>
      <c r="P86" s="57">
        <f t="shared" si="15"/>
        <v>274.7</v>
      </c>
      <c r="Q86" s="52"/>
      <c r="R86" s="57">
        <f t="shared" si="16"/>
        <v>282.94099999999997</v>
      </c>
      <c r="S86" s="76"/>
      <c r="T86" s="62">
        <f t="shared" si="14"/>
        <v>282.94099999999997</v>
      </c>
      <c r="U86" s="75"/>
      <c r="V86" s="52"/>
    </row>
    <row r="87" spans="1:22" ht="15" thickBot="1">
      <c r="A87" s="3">
        <v>1899921</v>
      </c>
      <c r="B87" s="5">
        <v>43278</v>
      </c>
      <c r="C87" s="4">
        <v>77</v>
      </c>
      <c r="D87" s="3">
        <v>24764</v>
      </c>
      <c r="E87" s="4">
        <v>13667</v>
      </c>
      <c r="F87" s="4">
        <v>9288</v>
      </c>
      <c r="G87" s="4" t="s">
        <v>9</v>
      </c>
      <c r="H87" s="40">
        <f>E87-'май 2018'!E89</f>
        <v>579</v>
      </c>
      <c r="I87" s="42">
        <f>F87-'май 2018'!F89</f>
        <v>399</v>
      </c>
      <c r="J87" s="51">
        <v>13447</v>
      </c>
      <c r="K87" s="51">
        <v>9171</v>
      </c>
      <c r="L87">
        <f t="shared" si="11"/>
        <v>220</v>
      </c>
      <c r="M87">
        <f t="shared" si="11"/>
        <v>117</v>
      </c>
      <c r="N87">
        <f t="shared" si="12"/>
        <v>1337.6</v>
      </c>
      <c r="O87">
        <f t="shared" si="13"/>
        <v>263.25</v>
      </c>
      <c r="P87" s="57">
        <f t="shared" si="15"/>
        <v>1600.85</v>
      </c>
      <c r="Q87" s="52"/>
      <c r="R87" s="57">
        <f t="shared" si="16"/>
        <v>1648.8754999999999</v>
      </c>
      <c r="S87" s="76">
        <f>'июнь 2018'!AD89</f>
        <v>3357.9441999999999</v>
      </c>
      <c r="T87" s="70">
        <f t="shared" si="14"/>
        <v>5006.8197</v>
      </c>
      <c r="U87" s="76">
        <f>T87</f>
        <v>5006.8197</v>
      </c>
      <c r="V87" s="52"/>
    </row>
    <row r="88" spans="1:22" ht="15" thickBot="1">
      <c r="A88" s="3">
        <v>5039191</v>
      </c>
      <c r="B88" s="5">
        <v>43278</v>
      </c>
      <c r="C88" s="4">
        <v>78</v>
      </c>
      <c r="D88" s="3">
        <v>9465</v>
      </c>
      <c r="E88" s="4">
        <v>2167</v>
      </c>
      <c r="F88" s="4">
        <v>906</v>
      </c>
      <c r="G88" s="4" t="s">
        <v>16</v>
      </c>
      <c r="H88" s="40">
        <f>E88-'май 2018'!E90</f>
        <v>34</v>
      </c>
      <c r="I88" s="42">
        <f>F88-'май 2018'!F90</f>
        <v>47</v>
      </c>
      <c r="J88" s="51">
        <v>2133</v>
      </c>
      <c r="K88" s="51">
        <v>860</v>
      </c>
      <c r="L88">
        <f t="shared" si="11"/>
        <v>34</v>
      </c>
      <c r="M88">
        <f t="shared" si="11"/>
        <v>46</v>
      </c>
      <c r="N88">
        <f t="shared" si="12"/>
        <v>206.72</v>
      </c>
      <c r="O88">
        <f t="shared" si="13"/>
        <v>103.5</v>
      </c>
      <c r="P88" s="57">
        <f t="shared" si="15"/>
        <v>310.22000000000003</v>
      </c>
      <c r="Q88" s="52"/>
      <c r="R88" s="57">
        <f t="shared" si="16"/>
        <v>319.52660000000003</v>
      </c>
      <c r="S88" s="76">
        <f>'июнь 2018'!AD90</f>
        <v>1508.4452999999999</v>
      </c>
      <c r="T88" s="81">
        <f t="shared" si="14"/>
        <v>1827.9719</v>
      </c>
      <c r="U88" s="76">
        <f>T88</f>
        <v>1827.9719</v>
      </c>
      <c r="V88" s="52"/>
    </row>
    <row r="89" spans="1:22" ht="15" thickBot="1">
      <c r="A89" s="3">
        <v>1849142</v>
      </c>
      <c r="B89" s="5">
        <v>43278</v>
      </c>
      <c r="C89" s="4">
        <v>79</v>
      </c>
      <c r="D89" s="3">
        <v>40039</v>
      </c>
      <c r="E89" s="4">
        <v>22564</v>
      </c>
      <c r="F89" s="4">
        <v>15374</v>
      </c>
      <c r="G89" s="4" t="s">
        <v>9</v>
      </c>
      <c r="H89" s="40">
        <f>E89-'май 2018'!E91</f>
        <v>214</v>
      </c>
      <c r="I89" s="42">
        <f>F89-'май 2018'!F91</f>
        <v>127</v>
      </c>
      <c r="J89" s="51">
        <v>22538</v>
      </c>
      <c r="K89" s="51">
        <v>15349</v>
      </c>
      <c r="L89">
        <f t="shared" si="11"/>
        <v>26</v>
      </c>
      <c r="M89">
        <f t="shared" si="11"/>
        <v>25</v>
      </c>
      <c r="N89">
        <f t="shared" si="12"/>
        <v>158.08000000000001</v>
      </c>
      <c r="O89">
        <f t="shared" si="13"/>
        <v>56.25</v>
      </c>
      <c r="P89" s="57">
        <f t="shared" si="15"/>
        <v>214.33</v>
      </c>
      <c r="Q89" s="52"/>
      <c r="R89" s="57">
        <f t="shared" si="16"/>
        <v>220.75990000000002</v>
      </c>
      <c r="S89" s="76"/>
      <c r="T89" s="62">
        <f t="shared" si="14"/>
        <v>220.75990000000002</v>
      </c>
      <c r="U89" s="75"/>
      <c r="V89" s="52"/>
    </row>
    <row r="90" spans="1:22" ht="15" thickBot="1">
      <c r="A90" s="3">
        <v>1847675</v>
      </c>
      <c r="B90" s="5">
        <v>43278</v>
      </c>
      <c r="C90" s="4">
        <v>80</v>
      </c>
      <c r="D90" s="3">
        <v>262</v>
      </c>
      <c r="E90" s="4">
        <v>154</v>
      </c>
      <c r="F90" s="4">
        <v>37</v>
      </c>
      <c r="G90" s="4" t="s">
        <v>9</v>
      </c>
      <c r="H90" s="40">
        <f>E90-'май 2018'!E92</f>
        <v>1</v>
      </c>
      <c r="I90" s="42">
        <f>F90-'май 2018'!F92</f>
        <v>0</v>
      </c>
      <c r="J90" s="51">
        <v>154</v>
      </c>
      <c r="K90" s="51">
        <v>37</v>
      </c>
      <c r="L90">
        <f t="shared" si="11"/>
        <v>0</v>
      </c>
      <c r="M90">
        <f t="shared" si="11"/>
        <v>0</v>
      </c>
      <c r="N90">
        <f t="shared" si="12"/>
        <v>0</v>
      </c>
      <c r="O90">
        <f t="shared" si="13"/>
        <v>0</v>
      </c>
      <c r="P90" s="57">
        <f t="shared" si="15"/>
        <v>0</v>
      </c>
      <c r="Q90" s="52"/>
      <c r="R90" s="57">
        <f t="shared" si="16"/>
        <v>0</v>
      </c>
      <c r="S90" s="76">
        <f>'июнь 2018'!AD92</f>
        <v>12.2364</v>
      </c>
      <c r="T90" s="62">
        <f t="shared" si="14"/>
        <v>12.2364</v>
      </c>
      <c r="U90" s="75"/>
      <c r="V90" s="52"/>
    </row>
    <row r="91" spans="1:22" ht="15" thickBot="1">
      <c r="A91" s="3">
        <v>1900131</v>
      </c>
      <c r="B91" s="5">
        <v>43278</v>
      </c>
      <c r="C91" s="4">
        <v>81</v>
      </c>
      <c r="D91" s="3">
        <v>1525</v>
      </c>
      <c r="E91" s="4">
        <v>1241</v>
      </c>
      <c r="F91" s="4">
        <v>254</v>
      </c>
      <c r="G91" s="4" t="s">
        <v>9</v>
      </c>
      <c r="H91" s="40">
        <f>E91-'май 2018'!E93</f>
        <v>112</v>
      </c>
      <c r="I91" s="42">
        <f>F91-'май 2018'!F93</f>
        <v>22</v>
      </c>
      <c r="J91" s="51">
        <v>1203</v>
      </c>
      <c r="K91" s="51">
        <v>246</v>
      </c>
      <c r="L91">
        <f t="shared" si="11"/>
        <v>38</v>
      </c>
      <c r="M91">
        <f t="shared" si="11"/>
        <v>8</v>
      </c>
      <c r="N91">
        <f t="shared" si="12"/>
        <v>231.04</v>
      </c>
      <c r="O91">
        <f t="shared" si="13"/>
        <v>18</v>
      </c>
      <c r="P91" s="57">
        <f t="shared" si="15"/>
        <v>249.04</v>
      </c>
      <c r="Q91" s="52"/>
      <c r="R91" s="57">
        <f t="shared" si="16"/>
        <v>256.51119999999997</v>
      </c>
      <c r="S91" s="76">
        <f>'июнь 2018'!AD93</f>
        <v>664.45299999999997</v>
      </c>
      <c r="T91" s="70">
        <f t="shared" si="14"/>
        <v>920.96419999999989</v>
      </c>
      <c r="U91" s="76">
        <f>T91</f>
        <v>920.96419999999989</v>
      </c>
      <c r="V91" s="52"/>
    </row>
    <row r="92" spans="1:22" ht="15" thickBot="1">
      <c r="A92" s="3">
        <v>1898572</v>
      </c>
      <c r="B92" s="5">
        <v>43278</v>
      </c>
      <c r="C92" s="4">
        <v>82</v>
      </c>
      <c r="D92" s="3">
        <v>292</v>
      </c>
      <c r="E92" s="4">
        <v>250</v>
      </c>
      <c r="F92" s="4">
        <v>10</v>
      </c>
      <c r="G92" s="4" t="s">
        <v>9</v>
      </c>
      <c r="H92" s="40">
        <f>E92-'май 2018'!E94</f>
        <v>7</v>
      </c>
      <c r="I92" s="42">
        <f>F92-'май 2018'!F94</f>
        <v>1</v>
      </c>
      <c r="J92" s="51">
        <v>248</v>
      </c>
      <c r="K92" s="51">
        <v>9</v>
      </c>
      <c r="L92">
        <f t="shared" si="11"/>
        <v>2</v>
      </c>
      <c r="M92">
        <f t="shared" si="11"/>
        <v>1</v>
      </c>
      <c r="N92">
        <f t="shared" si="12"/>
        <v>12.16</v>
      </c>
      <c r="O92">
        <f t="shared" si="13"/>
        <v>2.25</v>
      </c>
      <c r="P92" s="57">
        <f t="shared" si="15"/>
        <v>14.41</v>
      </c>
      <c r="Q92" s="52"/>
      <c r="R92" s="57">
        <f t="shared" si="16"/>
        <v>14.8423</v>
      </c>
      <c r="S92" s="76"/>
      <c r="T92" s="52">
        <f t="shared" si="14"/>
        <v>14.8423</v>
      </c>
      <c r="U92" s="76">
        <f>T92</f>
        <v>14.8423</v>
      </c>
      <c r="V92" s="52"/>
    </row>
    <row r="93" spans="1:22" ht="15" thickBot="1">
      <c r="A93" s="3">
        <v>1892292</v>
      </c>
      <c r="B93" s="5">
        <v>43278</v>
      </c>
      <c r="C93" s="4">
        <v>83</v>
      </c>
      <c r="D93" s="3">
        <v>7871</v>
      </c>
      <c r="E93" s="4">
        <v>5238</v>
      </c>
      <c r="F93" s="4">
        <v>2332</v>
      </c>
      <c r="G93" s="4" t="s">
        <v>9</v>
      </c>
      <c r="H93" s="40">
        <f>E93-'май 2018'!E95</f>
        <v>352</v>
      </c>
      <c r="I93" s="42">
        <f>F93-'май 2018'!F95</f>
        <v>160</v>
      </c>
      <c r="J93" s="51">
        <v>5128</v>
      </c>
      <c r="K93" s="51">
        <v>2287</v>
      </c>
      <c r="L93">
        <f t="shared" si="11"/>
        <v>110</v>
      </c>
      <c r="M93">
        <f t="shared" si="11"/>
        <v>45</v>
      </c>
      <c r="N93">
        <f t="shared" si="12"/>
        <v>668.8</v>
      </c>
      <c r="O93">
        <f t="shared" si="13"/>
        <v>101.25</v>
      </c>
      <c r="P93" s="57">
        <f t="shared" si="15"/>
        <v>770.05</v>
      </c>
      <c r="Q93" s="52"/>
      <c r="R93" s="57">
        <f t="shared" si="16"/>
        <v>793.15149999999994</v>
      </c>
      <c r="S93" s="76">
        <f>'июнь 2018'!AD95</f>
        <v>4383.1031999999996</v>
      </c>
      <c r="T93" s="62">
        <f t="shared" si="14"/>
        <v>5176.2546999999995</v>
      </c>
      <c r="U93" s="75"/>
      <c r="V93" s="52"/>
    </row>
    <row r="94" spans="1:22" ht="15" thickBot="1">
      <c r="A94" s="3">
        <v>1892681</v>
      </c>
      <c r="B94" s="5">
        <v>43278</v>
      </c>
      <c r="C94" s="4">
        <v>84</v>
      </c>
      <c r="D94" s="3">
        <v>1</v>
      </c>
      <c r="E94" s="4">
        <v>0</v>
      </c>
      <c r="F94" s="4">
        <v>0</v>
      </c>
      <c r="G94" s="4" t="s">
        <v>9</v>
      </c>
      <c r="H94" s="40">
        <f>E94-'май 2018'!E96</f>
        <v>0</v>
      </c>
      <c r="I94" s="42">
        <f>F94-'май 2018'!F96</f>
        <v>0</v>
      </c>
      <c r="J94" s="51">
        <v>0</v>
      </c>
      <c r="K94" s="51">
        <v>0</v>
      </c>
      <c r="L94">
        <f t="shared" si="11"/>
        <v>0</v>
      </c>
      <c r="M94">
        <f t="shared" si="11"/>
        <v>0</v>
      </c>
      <c r="N94">
        <f t="shared" si="12"/>
        <v>0</v>
      </c>
      <c r="O94">
        <f t="shared" si="13"/>
        <v>0</v>
      </c>
      <c r="P94" s="57">
        <f t="shared" si="15"/>
        <v>0</v>
      </c>
      <c r="Q94" s="52"/>
      <c r="R94" s="57">
        <f t="shared" si="16"/>
        <v>0</v>
      </c>
      <c r="S94" s="76"/>
      <c r="T94" s="52">
        <f t="shared" si="14"/>
        <v>0</v>
      </c>
      <c r="U94" s="76">
        <f>T94</f>
        <v>0</v>
      </c>
      <c r="V94" s="52"/>
    </row>
    <row r="95" spans="1:22" ht="15" thickBot="1">
      <c r="A95" s="3">
        <v>1899849</v>
      </c>
      <c r="B95" s="5">
        <v>43278</v>
      </c>
      <c r="C95" s="4">
        <v>85</v>
      </c>
      <c r="D95" s="3">
        <v>7210</v>
      </c>
      <c r="E95" s="4">
        <v>3481</v>
      </c>
      <c r="F95" s="4">
        <v>3549</v>
      </c>
      <c r="G95" s="4" t="s">
        <v>9</v>
      </c>
      <c r="H95" s="40">
        <f>E95-'май 2018'!E97</f>
        <v>254</v>
      </c>
      <c r="I95" s="42">
        <f>F95-'май 2018'!F97</f>
        <v>151</v>
      </c>
      <c r="J95" s="51">
        <v>3385</v>
      </c>
      <c r="K95" s="51">
        <v>3532</v>
      </c>
      <c r="L95">
        <f t="shared" si="11"/>
        <v>96</v>
      </c>
      <c r="M95">
        <f t="shared" si="11"/>
        <v>17</v>
      </c>
      <c r="N95">
        <f t="shared" si="12"/>
        <v>583.68000000000006</v>
      </c>
      <c r="O95">
        <f t="shared" si="13"/>
        <v>38.25</v>
      </c>
      <c r="P95" s="57">
        <f t="shared" si="15"/>
        <v>621.93000000000006</v>
      </c>
      <c r="Q95" s="52"/>
      <c r="R95" s="57">
        <f t="shared" si="16"/>
        <v>640.5879000000001</v>
      </c>
      <c r="S95" s="76"/>
      <c r="T95" s="62">
        <f t="shared" si="14"/>
        <v>640.5879000000001</v>
      </c>
      <c r="U95" s="75"/>
      <c r="V95" s="52"/>
    </row>
    <row r="96" spans="1:22" ht="15" thickBot="1">
      <c r="A96" s="3">
        <v>1899104</v>
      </c>
      <c r="B96" s="5">
        <v>43278</v>
      </c>
      <c r="C96" s="4">
        <v>86</v>
      </c>
      <c r="D96" s="3">
        <v>2615</v>
      </c>
      <c r="E96" s="4">
        <v>1924</v>
      </c>
      <c r="F96" s="4">
        <v>278</v>
      </c>
      <c r="G96" s="4" t="s">
        <v>9</v>
      </c>
      <c r="H96" s="40">
        <f>E96-'май 2018'!E98</f>
        <v>80</v>
      </c>
      <c r="I96" s="42">
        <f>F96-'май 2018'!F98</f>
        <v>14</v>
      </c>
      <c r="J96" s="51">
        <v>1882</v>
      </c>
      <c r="K96" s="51">
        <v>269</v>
      </c>
      <c r="L96">
        <f t="shared" si="11"/>
        <v>42</v>
      </c>
      <c r="M96">
        <f t="shared" si="11"/>
        <v>9</v>
      </c>
      <c r="N96">
        <f t="shared" si="12"/>
        <v>255.36</v>
      </c>
      <c r="O96">
        <f t="shared" si="13"/>
        <v>20.25</v>
      </c>
      <c r="P96" s="57">
        <f t="shared" si="15"/>
        <v>275.61</v>
      </c>
      <c r="Q96" s="52"/>
      <c r="R96" s="57">
        <f t="shared" si="16"/>
        <v>283.87830000000002</v>
      </c>
      <c r="S96" s="76"/>
      <c r="T96" s="62">
        <f t="shared" si="14"/>
        <v>283.87830000000002</v>
      </c>
      <c r="U96" s="75"/>
      <c r="V96" s="52"/>
    </row>
    <row r="97" spans="1:22" ht="15" thickBot="1">
      <c r="A97" s="3">
        <v>1889774</v>
      </c>
      <c r="B97" s="5">
        <v>43278</v>
      </c>
      <c r="C97" s="4">
        <v>87</v>
      </c>
      <c r="D97" s="3">
        <v>335</v>
      </c>
      <c r="E97" s="4">
        <v>187</v>
      </c>
      <c r="F97" s="4">
        <v>91</v>
      </c>
      <c r="G97" s="4" t="s">
        <v>9</v>
      </c>
      <c r="H97" s="40">
        <f>E97-'май 2018'!E99</f>
        <v>6</v>
      </c>
      <c r="I97" s="42">
        <f>F97-'май 2018'!F99</f>
        <v>3</v>
      </c>
      <c r="J97" s="51">
        <v>186</v>
      </c>
      <c r="K97" s="51">
        <v>90</v>
      </c>
      <c r="L97">
        <f t="shared" si="11"/>
        <v>1</v>
      </c>
      <c r="M97">
        <f t="shared" si="11"/>
        <v>1</v>
      </c>
      <c r="N97">
        <f t="shared" si="12"/>
        <v>6.08</v>
      </c>
      <c r="O97">
        <f t="shared" si="13"/>
        <v>2.25</v>
      </c>
      <c r="P97" s="57">
        <f t="shared" si="15"/>
        <v>8.33</v>
      </c>
      <c r="Q97" s="52"/>
      <c r="R97" s="57">
        <f t="shared" si="16"/>
        <v>8.5799000000000003</v>
      </c>
      <c r="S97" s="76">
        <f>'июнь 2018'!AD99</f>
        <v>121.67389999999999</v>
      </c>
      <c r="T97" s="62">
        <f t="shared" si="14"/>
        <v>130.25379999999998</v>
      </c>
      <c r="U97" s="75"/>
      <c r="V97" s="52"/>
    </row>
    <row r="98" spans="1:22" ht="15" thickBot="1">
      <c r="A98" s="3">
        <v>1898261</v>
      </c>
      <c r="B98" s="5">
        <v>43278</v>
      </c>
      <c r="C98" s="4">
        <v>88</v>
      </c>
      <c r="D98" s="3">
        <v>7054</v>
      </c>
      <c r="E98" s="4">
        <v>4146</v>
      </c>
      <c r="F98" s="4">
        <v>2526</v>
      </c>
      <c r="G98" s="4" t="s">
        <v>9</v>
      </c>
      <c r="H98" s="40">
        <f>E98-'май 2018'!E100</f>
        <v>258</v>
      </c>
      <c r="I98" s="42">
        <f>F98-'май 2018'!F100</f>
        <v>95</v>
      </c>
      <c r="J98" s="51">
        <v>4063</v>
      </c>
      <c r="K98" s="51">
        <v>2494</v>
      </c>
      <c r="L98">
        <f t="shared" si="11"/>
        <v>83</v>
      </c>
      <c r="M98">
        <f t="shared" si="11"/>
        <v>32</v>
      </c>
      <c r="N98">
        <f t="shared" si="12"/>
        <v>504.64</v>
      </c>
      <c r="O98">
        <f t="shared" si="13"/>
        <v>72</v>
      </c>
      <c r="P98" s="57">
        <f t="shared" si="15"/>
        <v>576.64</v>
      </c>
      <c r="Q98" s="52"/>
      <c r="R98" s="57">
        <f t="shared" si="16"/>
        <v>593.93920000000003</v>
      </c>
      <c r="S98" s="76">
        <f>'июнь 2018'!AD100</f>
        <v>-185.87379999999996</v>
      </c>
      <c r="T98" s="62">
        <f t="shared" si="14"/>
        <v>408.06540000000007</v>
      </c>
      <c r="U98" s="75"/>
      <c r="V98" s="52">
        <v>2092</v>
      </c>
    </row>
    <row r="99" spans="1:22" ht="15" thickBot="1">
      <c r="A99" s="3">
        <v>1898826</v>
      </c>
      <c r="B99" s="5">
        <v>43278</v>
      </c>
      <c r="C99" s="4">
        <v>89</v>
      </c>
      <c r="D99" s="3">
        <v>11502</v>
      </c>
      <c r="E99" s="4">
        <v>7371</v>
      </c>
      <c r="F99" s="4">
        <v>3088</v>
      </c>
      <c r="G99" s="4" t="s">
        <v>9</v>
      </c>
      <c r="H99" s="40">
        <f>E99-'май 2018'!E101</f>
        <v>490</v>
      </c>
      <c r="I99" s="42">
        <f>F99-'май 2018'!F101</f>
        <v>237</v>
      </c>
      <c r="J99" s="51">
        <v>7212</v>
      </c>
      <c r="K99" s="51">
        <v>3015</v>
      </c>
      <c r="L99">
        <f t="shared" si="11"/>
        <v>159</v>
      </c>
      <c r="M99">
        <f t="shared" si="11"/>
        <v>73</v>
      </c>
      <c r="N99">
        <f t="shared" si="12"/>
        <v>966.72</v>
      </c>
      <c r="O99">
        <f t="shared" si="13"/>
        <v>164.25</v>
      </c>
      <c r="P99" s="57">
        <f t="shared" si="15"/>
        <v>1130.97</v>
      </c>
      <c r="Q99" s="52"/>
      <c r="R99" s="57">
        <f t="shared" si="16"/>
        <v>1164.8991000000001</v>
      </c>
      <c r="S99" s="76"/>
      <c r="T99" s="52">
        <f t="shared" si="14"/>
        <v>1164.8991000000001</v>
      </c>
      <c r="U99" s="76">
        <f>T99</f>
        <v>1164.8991000000001</v>
      </c>
      <c r="V99" s="52"/>
    </row>
    <row r="100" spans="1:22" ht="15" thickBot="1">
      <c r="A100" s="3">
        <v>1898836</v>
      </c>
      <c r="B100" s="5">
        <v>43278</v>
      </c>
      <c r="C100" s="4">
        <v>90</v>
      </c>
      <c r="D100" s="3">
        <v>3271</v>
      </c>
      <c r="E100" s="4">
        <v>2117</v>
      </c>
      <c r="F100" s="4">
        <v>1074</v>
      </c>
      <c r="G100" s="4" t="s">
        <v>9</v>
      </c>
      <c r="H100" s="40">
        <f>E100-'май 2018'!E102</f>
        <v>0</v>
      </c>
      <c r="I100" s="42">
        <f>F100-'май 2018'!F102</f>
        <v>0</v>
      </c>
      <c r="J100" s="51">
        <v>2117</v>
      </c>
      <c r="K100" s="51">
        <v>1074</v>
      </c>
      <c r="L100">
        <f t="shared" si="11"/>
        <v>0</v>
      </c>
      <c r="M100">
        <f t="shared" si="11"/>
        <v>0</v>
      </c>
      <c r="N100">
        <f t="shared" si="12"/>
        <v>0</v>
      </c>
      <c r="O100">
        <f t="shared" si="13"/>
        <v>0</v>
      </c>
      <c r="P100" s="57">
        <f t="shared" si="15"/>
        <v>0</v>
      </c>
      <c r="Q100" s="52"/>
      <c r="R100" s="57">
        <f t="shared" si="16"/>
        <v>0</v>
      </c>
      <c r="S100" s="76"/>
      <c r="T100" s="52">
        <f t="shared" si="14"/>
        <v>0</v>
      </c>
      <c r="U100" s="76">
        <f>T100</f>
        <v>0</v>
      </c>
      <c r="V100" s="52"/>
    </row>
    <row r="101" spans="1:22" ht="15" thickBot="1">
      <c r="A101" s="3">
        <v>1897224</v>
      </c>
      <c r="B101" s="5">
        <v>43278</v>
      </c>
      <c r="C101" s="4">
        <v>91</v>
      </c>
      <c r="D101" s="3">
        <v>10046</v>
      </c>
      <c r="E101" s="4">
        <v>6026</v>
      </c>
      <c r="F101" s="4">
        <v>3889</v>
      </c>
      <c r="G101" s="4" t="s">
        <v>9</v>
      </c>
      <c r="H101" s="40">
        <f>E101-'май 2018'!E103</f>
        <v>234</v>
      </c>
      <c r="I101" s="42">
        <f>F101-'май 2018'!F103</f>
        <v>110</v>
      </c>
      <c r="J101" s="51">
        <v>5953</v>
      </c>
      <c r="K101" s="51">
        <v>3862</v>
      </c>
      <c r="L101">
        <f t="shared" si="11"/>
        <v>73</v>
      </c>
      <c r="M101">
        <f t="shared" si="11"/>
        <v>27</v>
      </c>
      <c r="N101">
        <f t="shared" si="12"/>
        <v>443.84000000000003</v>
      </c>
      <c r="O101">
        <f t="shared" si="13"/>
        <v>60.75</v>
      </c>
      <c r="P101" s="57">
        <f t="shared" si="15"/>
        <v>504.59000000000003</v>
      </c>
      <c r="Q101" s="52"/>
      <c r="R101" s="57">
        <f>P101+P101*3%-Q101</f>
        <v>519.72770000000003</v>
      </c>
      <c r="S101" s="76">
        <f>'июнь 2018'!AD103</f>
        <v>-834.2124</v>
      </c>
      <c r="T101" s="68">
        <f t="shared" si="14"/>
        <v>-314.48469999999998</v>
      </c>
      <c r="U101" s="75"/>
      <c r="V101" s="52">
        <v>2000</v>
      </c>
    </row>
    <row r="102" spans="1:22" ht="27" thickBot="1">
      <c r="A102" s="34">
        <v>1898075</v>
      </c>
      <c r="B102" s="35">
        <v>43278</v>
      </c>
      <c r="C102" s="36" t="s">
        <v>18</v>
      </c>
      <c r="D102" s="36">
        <v>13404</v>
      </c>
      <c r="E102" s="36">
        <v>8371</v>
      </c>
      <c r="F102" s="36">
        <v>2514</v>
      </c>
      <c r="G102" s="36" t="s">
        <v>9</v>
      </c>
      <c r="H102" s="38">
        <f>E102-'май 2018'!E104</f>
        <v>12</v>
      </c>
      <c r="I102" s="39">
        <f>F102-'май 2018'!F104</f>
        <v>6</v>
      </c>
      <c r="J102" s="51">
        <v>8366</v>
      </c>
      <c r="K102" s="51">
        <v>2513</v>
      </c>
      <c r="L102">
        <f t="shared" si="11"/>
        <v>5</v>
      </c>
      <c r="M102">
        <f t="shared" si="11"/>
        <v>1</v>
      </c>
      <c r="N102">
        <f t="shared" si="12"/>
        <v>30.4</v>
      </c>
      <c r="O102">
        <f t="shared" si="13"/>
        <v>2.25</v>
      </c>
      <c r="P102" s="57">
        <f t="shared" si="15"/>
        <v>32.65</v>
      </c>
      <c r="Q102" s="52"/>
      <c r="R102" s="57">
        <f t="shared" si="16"/>
        <v>33.6295</v>
      </c>
      <c r="S102" s="76">
        <f>'июнь 2018'!AD104</f>
        <v>154.63389999999998</v>
      </c>
      <c r="T102" s="52">
        <f t="shared" si="14"/>
        <v>188.26339999999999</v>
      </c>
      <c r="U102" s="76">
        <f>T102</f>
        <v>188.26339999999999</v>
      </c>
      <c r="V102" s="52"/>
    </row>
    <row r="103" spans="1:22" ht="15" thickBot="1">
      <c r="A103" s="3">
        <v>1740325</v>
      </c>
      <c r="B103" s="5">
        <v>43278</v>
      </c>
      <c r="C103" s="4">
        <v>93</v>
      </c>
      <c r="D103" s="3">
        <v>5567</v>
      </c>
      <c r="E103" s="4">
        <v>3763</v>
      </c>
      <c r="F103" s="4">
        <v>1237</v>
      </c>
      <c r="G103" s="4" t="s">
        <v>9</v>
      </c>
      <c r="H103" s="40">
        <f>E103-'май 2018'!E105</f>
        <v>442</v>
      </c>
      <c r="I103" s="42">
        <f>F103-'май 2018'!F105</f>
        <v>119</v>
      </c>
      <c r="J103" s="51">
        <v>3549</v>
      </c>
      <c r="K103" s="51">
        <v>1173</v>
      </c>
      <c r="L103">
        <f t="shared" si="11"/>
        <v>214</v>
      </c>
      <c r="M103">
        <f t="shared" si="11"/>
        <v>64</v>
      </c>
      <c r="N103">
        <f t="shared" si="12"/>
        <v>1301.1200000000001</v>
      </c>
      <c r="O103">
        <f t="shared" si="13"/>
        <v>144</v>
      </c>
      <c r="P103" s="57">
        <f t="shared" si="15"/>
        <v>1445.1200000000001</v>
      </c>
      <c r="Q103" s="52"/>
      <c r="R103" s="57">
        <f t="shared" si="16"/>
        <v>1488.4736</v>
      </c>
      <c r="S103" s="76"/>
      <c r="T103" s="70">
        <f t="shared" si="14"/>
        <v>1488.4736</v>
      </c>
      <c r="U103" s="76">
        <f>T103</f>
        <v>1488.4736</v>
      </c>
      <c r="V103" s="52"/>
    </row>
    <row r="104" spans="1:22" ht="15" thickBot="1">
      <c r="A104" s="3">
        <v>1832541</v>
      </c>
      <c r="B104" s="5">
        <v>43278</v>
      </c>
      <c r="C104" s="4">
        <v>94</v>
      </c>
      <c r="D104" s="3">
        <v>4280</v>
      </c>
      <c r="E104" s="4">
        <v>1882</v>
      </c>
      <c r="F104" s="4">
        <v>658</v>
      </c>
      <c r="G104" s="4" t="s">
        <v>9</v>
      </c>
      <c r="H104" s="40">
        <f>E104-'май 2018'!E106</f>
        <v>0</v>
      </c>
      <c r="I104" s="42">
        <f>F104-'май 2018'!F106</f>
        <v>0</v>
      </c>
      <c r="J104" s="51">
        <v>1882</v>
      </c>
      <c r="K104" s="51">
        <v>658</v>
      </c>
      <c r="L104">
        <f t="shared" si="11"/>
        <v>0</v>
      </c>
      <c r="M104">
        <f t="shared" si="11"/>
        <v>0</v>
      </c>
      <c r="N104">
        <f t="shared" si="12"/>
        <v>0</v>
      </c>
      <c r="O104">
        <f t="shared" si="13"/>
        <v>0</v>
      </c>
      <c r="P104" s="57">
        <f t="shared" si="15"/>
        <v>0</v>
      </c>
      <c r="Q104" s="52"/>
      <c r="R104" s="57">
        <f t="shared" si="16"/>
        <v>0</v>
      </c>
      <c r="S104" s="76">
        <f>'июнь 2018'!AD106</f>
        <v>404.61489999999998</v>
      </c>
      <c r="T104" s="62">
        <f t="shared" si="14"/>
        <v>404.61489999999998</v>
      </c>
      <c r="U104" s="75"/>
      <c r="V104" s="52"/>
    </row>
    <row r="105" spans="1:22" ht="15" thickBot="1">
      <c r="A105" s="3">
        <v>1848195</v>
      </c>
      <c r="B105" s="5">
        <v>43278</v>
      </c>
      <c r="C105" s="4">
        <v>95</v>
      </c>
      <c r="D105" s="3">
        <v>7544</v>
      </c>
      <c r="E105" s="4">
        <v>5645</v>
      </c>
      <c r="F105" s="4">
        <v>1816</v>
      </c>
      <c r="G105" s="4" t="s">
        <v>9</v>
      </c>
      <c r="H105" s="40">
        <f>E105-'май 2018'!E107</f>
        <v>600</v>
      </c>
      <c r="I105" s="42">
        <f>F105-'май 2018'!F107</f>
        <v>224</v>
      </c>
      <c r="J105" s="51">
        <v>5427</v>
      </c>
      <c r="K105" s="51">
        <v>1729</v>
      </c>
      <c r="L105">
        <f t="shared" si="11"/>
        <v>218</v>
      </c>
      <c r="M105">
        <f t="shared" si="11"/>
        <v>87</v>
      </c>
      <c r="N105">
        <f t="shared" si="12"/>
        <v>1325.44</v>
      </c>
      <c r="O105">
        <f t="shared" si="13"/>
        <v>195.75</v>
      </c>
      <c r="P105" s="57">
        <f t="shared" si="15"/>
        <v>1521.19</v>
      </c>
      <c r="Q105" s="52"/>
      <c r="R105" s="57">
        <f t="shared" si="16"/>
        <v>1566.8257000000001</v>
      </c>
      <c r="S105" s="76"/>
      <c r="T105" s="70">
        <f t="shared" si="14"/>
        <v>1566.8257000000001</v>
      </c>
      <c r="U105" s="76">
        <f>T105</f>
        <v>1566.8257000000001</v>
      </c>
      <c r="V105" s="52"/>
    </row>
    <row r="106" spans="1:22" ht="15" thickBot="1">
      <c r="A106" s="3">
        <v>1743508</v>
      </c>
      <c r="B106" s="5">
        <v>43278</v>
      </c>
      <c r="C106" s="4">
        <v>96</v>
      </c>
      <c r="D106" s="3">
        <v>4392</v>
      </c>
      <c r="E106" s="4">
        <v>2924</v>
      </c>
      <c r="F106" s="4">
        <v>1413</v>
      </c>
      <c r="G106" s="4" t="s">
        <v>9</v>
      </c>
      <c r="H106" s="40">
        <f>E106-'май 2018'!E108</f>
        <v>153</v>
      </c>
      <c r="I106" s="42">
        <f>F106-'май 2018'!F108</f>
        <v>74</v>
      </c>
      <c r="J106" s="51">
        <v>2884</v>
      </c>
      <c r="K106" s="51">
        <v>1398</v>
      </c>
      <c r="L106">
        <f t="shared" si="11"/>
        <v>40</v>
      </c>
      <c r="M106">
        <f t="shared" si="11"/>
        <v>15</v>
      </c>
      <c r="N106">
        <f t="shared" si="12"/>
        <v>243.2</v>
      </c>
      <c r="O106">
        <f t="shared" si="13"/>
        <v>33.75</v>
      </c>
      <c r="P106" s="57">
        <f t="shared" si="15"/>
        <v>276.95</v>
      </c>
      <c r="Q106" s="52">
        <v>809</v>
      </c>
      <c r="R106" s="54">
        <f t="shared" si="16"/>
        <v>-523.74150000000009</v>
      </c>
      <c r="S106" s="76"/>
      <c r="T106" s="54">
        <f t="shared" si="14"/>
        <v>-523.74150000000009</v>
      </c>
      <c r="U106" s="76">
        <f t="shared" ref="U106:U108" si="18">T106</f>
        <v>-523.74150000000009</v>
      </c>
      <c r="V106" s="52"/>
    </row>
    <row r="107" spans="1:22" ht="15" thickBot="1">
      <c r="A107" s="3">
        <v>3832789</v>
      </c>
      <c r="B107" s="5">
        <v>43278</v>
      </c>
      <c r="C107" s="4" t="s">
        <v>19</v>
      </c>
      <c r="D107" s="3">
        <v>4</v>
      </c>
      <c r="E107" s="4">
        <v>2</v>
      </c>
      <c r="F107" s="4">
        <v>0</v>
      </c>
      <c r="G107" s="4" t="s">
        <v>9</v>
      </c>
      <c r="H107" s="40">
        <f>E107-'май 2018'!E110</f>
        <v>2</v>
      </c>
      <c r="I107" s="42">
        <f>F107-'май 2018'!F110</f>
        <v>0</v>
      </c>
      <c r="J107" s="51">
        <v>1</v>
      </c>
      <c r="K107" s="51">
        <v>0</v>
      </c>
      <c r="L107">
        <f t="shared" si="11"/>
        <v>1</v>
      </c>
      <c r="M107">
        <f t="shared" si="11"/>
        <v>0</v>
      </c>
      <c r="N107">
        <f t="shared" si="12"/>
        <v>6.08</v>
      </c>
      <c r="O107">
        <f t="shared" si="13"/>
        <v>0</v>
      </c>
      <c r="P107" s="57">
        <f t="shared" si="15"/>
        <v>6.08</v>
      </c>
      <c r="Q107" s="52"/>
      <c r="R107" s="57">
        <f t="shared" si="16"/>
        <v>6.2624000000000004</v>
      </c>
      <c r="S107" s="76">
        <f>'июнь 2018'!AD109</f>
        <v>134.8167</v>
      </c>
      <c r="T107" s="52">
        <f t="shared" si="14"/>
        <v>141.07910000000001</v>
      </c>
      <c r="U107" s="76">
        <f t="shared" si="18"/>
        <v>141.07910000000001</v>
      </c>
      <c r="V107" s="52"/>
    </row>
    <row r="108" spans="1:22" ht="15" thickBot="1">
      <c r="A108" s="3">
        <v>3835219</v>
      </c>
      <c r="B108" s="5">
        <v>43278</v>
      </c>
      <c r="C108" s="56" t="s">
        <v>20</v>
      </c>
      <c r="D108" s="3">
        <v>2724</v>
      </c>
      <c r="E108" s="4">
        <v>1955</v>
      </c>
      <c r="F108" s="4">
        <v>761</v>
      </c>
      <c r="G108" s="4" t="s">
        <v>9</v>
      </c>
      <c r="H108" s="40">
        <f>E108-'май 2018'!E112</f>
        <v>785</v>
      </c>
      <c r="I108" s="42">
        <f>F108-'май 2018'!F112</f>
        <v>297</v>
      </c>
      <c r="J108" s="51">
        <v>1737</v>
      </c>
      <c r="K108" s="51">
        <v>688</v>
      </c>
      <c r="L108">
        <f t="shared" si="11"/>
        <v>218</v>
      </c>
      <c r="M108">
        <f t="shared" si="11"/>
        <v>73</v>
      </c>
      <c r="N108">
        <f t="shared" si="12"/>
        <v>1325.44</v>
      </c>
      <c r="O108">
        <f t="shared" si="13"/>
        <v>164.25</v>
      </c>
      <c r="P108" s="57">
        <f t="shared" si="15"/>
        <v>1489.69</v>
      </c>
      <c r="Q108" s="52"/>
      <c r="R108" s="57">
        <f t="shared" si="16"/>
        <v>1534.3807000000002</v>
      </c>
      <c r="S108" s="76"/>
      <c r="T108" s="70">
        <f t="shared" si="14"/>
        <v>1534.3807000000002</v>
      </c>
      <c r="U108" s="76">
        <f t="shared" si="18"/>
        <v>1534.3807000000002</v>
      </c>
      <c r="V108" s="52"/>
    </row>
    <row r="109" spans="1:22" ht="15" thickBot="1">
      <c r="A109" s="3">
        <v>1899042</v>
      </c>
      <c r="B109" s="5">
        <v>43278</v>
      </c>
      <c r="C109" s="4">
        <v>99</v>
      </c>
      <c r="D109" s="4">
        <v>30230</v>
      </c>
      <c r="E109" s="4">
        <v>15379</v>
      </c>
      <c r="F109" s="4">
        <v>8732</v>
      </c>
      <c r="G109" s="4" t="s">
        <v>9</v>
      </c>
      <c r="H109" s="40">
        <f>E109-'май 2018'!E113</f>
        <v>710</v>
      </c>
      <c r="I109" s="42">
        <f>F109-'май 2018'!F113</f>
        <v>441</v>
      </c>
      <c r="J109" s="51">
        <v>15159</v>
      </c>
      <c r="K109" s="51">
        <v>8578</v>
      </c>
      <c r="L109">
        <f t="shared" si="11"/>
        <v>220</v>
      </c>
      <c r="M109">
        <f t="shared" si="11"/>
        <v>154</v>
      </c>
      <c r="N109">
        <f t="shared" si="12"/>
        <v>1337.6</v>
      </c>
      <c r="O109">
        <f t="shared" si="13"/>
        <v>346.5</v>
      </c>
      <c r="P109" s="57">
        <f t="shared" si="15"/>
        <v>1684.1</v>
      </c>
      <c r="Q109" s="52"/>
      <c r="R109" s="71">
        <f t="shared" si="16"/>
        <v>1734.6229999999998</v>
      </c>
      <c r="S109" s="78">
        <f>'июнь 2018'!AD113</f>
        <v>3634.2828999999997</v>
      </c>
      <c r="T109" s="62">
        <f t="shared" si="14"/>
        <v>5368.9058999999997</v>
      </c>
      <c r="U109" s="75"/>
      <c r="V109" s="52"/>
    </row>
    <row r="110" spans="1:22" ht="15" thickBot="1">
      <c r="A110" s="3">
        <v>1740317</v>
      </c>
      <c r="B110" s="5">
        <v>43274</v>
      </c>
      <c r="C110" s="59">
        <v>100</v>
      </c>
      <c r="D110" s="59">
        <v>8213</v>
      </c>
      <c r="E110" s="59">
        <v>3649</v>
      </c>
      <c r="F110" s="59">
        <v>1236</v>
      </c>
      <c r="G110" s="4" t="s">
        <v>9</v>
      </c>
      <c r="H110" s="40">
        <f>E110-'май 2018'!E114</f>
        <v>127</v>
      </c>
      <c r="I110" s="42">
        <f>F110-'май 2018'!F114</f>
        <v>30</v>
      </c>
      <c r="J110" s="51">
        <v>3649</v>
      </c>
      <c r="K110" s="51">
        <v>1236</v>
      </c>
      <c r="L110">
        <f t="shared" si="11"/>
        <v>0</v>
      </c>
      <c r="M110">
        <f t="shared" si="11"/>
        <v>0</v>
      </c>
      <c r="N110">
        <f t="shared" si="12"/>
        <v>0</v>
      </c>
      <c r="O110">
        <f t="shared" si="13"/>
        <v>0</v>
      </c>
      <c r="P110" s="57">
        <f t="shared" si="15"/>
        <v>0</v>
      </c>
      <c r="Q110" s="52"/>
      <c r="R110" s="57">
        <f t="shared" si="16"/>
        <v>0</v>
      </c>
      <c r="S110" s="76"/>
      <c r="T110" s="52">
        <f t="shared" si="14"/>
        <v>0</v>
      </c>
      <c r="U110" s="76">
        <f>T110</f>
        <v>0</v>
      </c>
      <c r="V110" s="52"/>
    </row>
    <row r="111" spans="1:22" ht="27" thickBot="1">
      <c r="A111" s="3">
        <v>3855924</v>
      </c>
      <c r="B111" s="5">
        <v>43278</v>
      </c>
      <c r="C111" s="59" t="s">
        <v>39</v>
      </c>
      <c r="D111" s="6">
        <v>386</v>
      </c>
      <c r="E111" s="8">
        <v>264</v>
      </c>
      <c r="F111" s="8">
        <v>56</v>
      </c>
      <c r="G111" s="4" t="s">
        <v>9</v>
      </c>
      <c r="H111" s="40">
        <f>E111-'май 2018'!E115</f>
        <v>264</v>
      </c>
      <c r="I111" s="42">
        <f>F111-'май 2018'!F115</f>
        <v>56</v>
      </c>
      <c r="J111" s="51">
        <v>98</v>
      </c>
      <c r="K111" s="51">
        <v>24</v>
      </c>
      <c r="L111">
        <f t="shared" si="11"/>
        <v>166</v>
      </c>
      <c r="M111">
        <f t="shared" si="11"/>
        <v>32</v>
      </c>
      <c r="N111">
        <f t="shared" si="12"/>
        <v>1009.28</v>
      </c>
      <c r="O111">
        <f t="shared" si="13"/>
        <v>72</v>
      </c>
      <c r="P111" s="57">
        <f t="shared" si="15"/>
        <v>1081.28</v>
      </c>
      <c r="Q111" s="52"/>
      <c r="R111" s="57">
        <f t="shared" si="16"/>
        <v>1113.7184</v>
      </c>
      <c r="S111" s="76"/>
      <c r="T111" s="62">
        <f t="shared" si="14"/>
        <v>1113.7184</v>
      </c>
      <c r="U111" s="75"/>
      <c r="V111" s="52"/>
    </row>
    <row r="112" spans="1:22" ht="15" thickBot="1">
      <c r="A112" s="6">
        <v>1893330</v>
      </c>
      <c r="B112" s="7">
        <v>43278</v>
      </c>
      <c r="C112" s="8">
        <v>101</v>
      </c>
      <c r="D112" s="3">
        <v>4865</v>
      </c>
      <c r="E112" s="4">
        <v>3516</v>
      </c>
      <c r="F112" s="4">
        <v>1262</v>
      </c>
      <c r="G112" s="8" t="s">
        <v>9</v>
      </c>
      <c r="H112" s="40">
        <f>E112-'май 2018'!E116</f>
        <v>89</v>
      </c>
      <c r="I112" s="42">
        <f>F112-'май 2018'!F116</f>
        <v>27</v>
      </c>
      <c r="J112" s="51">
        <v>3460</v>
      </c>
      <c r="K112" s="51">
        <v>1249</v>
      </c>
      <c r="L112">
        <f t="shared" si="11"/>
        <v>56</v>
      </c>
      <c r="M112">
        <f t="shared" si="11"/>
        <v>13</v>
      </c>
      <c r="N112">
        <f t="shared" si="12"/>
        <v>340.48</v>
      </c>
      <c r="O112">
        <f t="shared" si="13"/>
        <v>29.25</v>
      </c>
      <c r="P112" s="57">
        <f t="shared" si="15"/>
        <v>369.73</v>
      </c>
      <c r="Q112" s="52"/>
      <c r="R112" s="57">
        <f t="shared" si="16"/>
        <v>380.82190000000003</v>
      </c>
      <c r="S112" s="76"/>
      <c r="T112" s="62">
        <f t="shared" si="14"/>
        <v>380.82190000000003</v>
      </c>
      <c r="U112" s="75"/>
      <c r="V112" s="52"/>
    </row>
    <row r="113" spans="1:22" ht="15" thickBot="1">
      <c r="A113" s="3">
        <v>1896381</v>
      </c>
      <c r="B113" s="5">
        <v>43278</v>
      </c>
      <c r="C113" s="4">
        <v>102</v>
      </c>
      <c r="D113" s="3">
        <v>3625</v>
      </c>
      <c r="E113" s="4">
        <v>2237</v>
      </c>
      <c r="F113" s="4">
        <v>911</v>
      </c>
      <c r="G113" s="4" t="s">
        <v>9</v>
      </c>
      <c r="H113" s="40">
        <f>E113-'май 2018'!E117</f>
        <v>99</v>
      </c>
      <c r="I113" s="42">
        <f>F113-'май 2018'!F117</f>
        <v>45</v>
      </c>
      <c r="J113" s="51">
        <v>2205</v>
      </c>
      <c r="K113" s="51">
        <v>897</v>
      </c>
      <c r="L113">
        <f t="shared" si="11"/>
        <v>32</v>
      </c>
      <c r="M113">
        <f t="shared" si="11"/>
        <v>14</v>
      </c>
      <c r="N113">
        <f t="shared" si="12"/>
        <v>194.56</v>
      </c>
      <c r="O113">
        <f t="shared" si="13"/>
        <v>31.5</v>
      </c>
      <c r="P113" s="57">
        <f t="shared" si="15"/>
        <v>226.06</v>
      </c>
      <c r="Q113" s="52">
        <v>366</v>
      </c>
      <c r="R113" s="54">
        <f t="shared" si="16"/>
        <v>-133.15819999999999</v>
      </c>
      <c r="S113" s="76"/>
      <c r="T113" s="54">
        <f t="shared" si="14"/>
        <v>-133.15819999999999</v>
      </c>
      <c r="U113" s="76">
        <f>T113</f>
        <v>-133.15819999999999</v>
      </c>
      <c r="V113" s="52"/>
    </row>
    <row r="114" spans="1:22" ht="15" thickBot="1">
      <c r="A114" s="3">
        <v>1898961</v>
      </c>
      <c r="B114" s="5">
        <v>43278</v>
      </c>
      <c r="C114" s="4">
        <v>103</v>
      </c>
      <c r="D114" s="3">
        <v>77</v>
      </c>
      <c r="E114" s="4">
        <v>62</v>
      </c>
      <c r="F114" s="4">
        <v>15</v>
      </c>
      <c r="G114" s="4" t="s">
        <v>9</v>
      </c>
      <c r="H114" s="40">
        <f>E114-'май 2018'!E118</f>
        <v>2</v>
      </c>
      <c r="I114" s="42">
        <f>F114-'май 2018'!F118</f>
        <v>0</v>
      </c>
      <c r="J114" s="51">
        <v>60</v>
      </c>
      <c r="K114" s="51">
        <v>15</v>
      </c>
      <c r="L114">
        <f t="shared" si="11"/>
        <v>2</v>
      </c>
      <c r="M114">
        <f t="shared" si="11"/>
        <v>0</v>
      </c>
      <c r="N114">
        <f t="shared" si="12"/>
        <v>12.16</v>
      </c>
      <c r="O114">
        <f t="shared" si="13"/>
        <v>0</v>
      </c>
      <c r="P114" s="57">
        <f t="shared" si="15"/>
        <v>12.16</v>
      </c>
      <c r="Q114" s="52"/>
      <c r="R114" s="57">
        <f t="shared" si="16"/>
        <v>12.524800000000001</v>
      </c>
      <c r="S114" s="76"/>
      <c r="T114" s="52">
        <f t="shared" si="14"/>
        <v>12.524800000000001</v>
      </c>
      <c r="U114" s="76">
        <f t="shared" ref="U114:U115" si="19">T114</f>
        <v>12.524800000000001</v>
      </c>
      <c r="V114" s="52"/>
    </row>
    <row r="115" spans="1:22" ht="15" thickBot="1">
      <c r="A115" s="3">
        <v>1897205</v>
      </c>
      <c r="B115" s="5">
        <v>43278</v>
      </c>
      <c r="C115" s="4">
        <v>104</v>
      </c>
      <c r="D115" s="3">
        <v>4811</v>
      </c>
      <c r="E115" s="4">
        <v>2693</v>
      </c>
      <c r="F115" s="4">
        <v>1963</v>
      </c>
      <c r="G115" s="4" t="s">
        <v>9</v>
      </c>
      <c r="H115" s="40">
        <f>E115-'май 2018'!E119</f>
        <v>0</v>
      </c>
      <c r="I115" s="42">
        <f>F115-'май 2018'!F119</f>
        <v>0</v>
      </c>
      <c r="J115" s="51">
        <v>2693</v>
      </c>
      <c r="K115" s="51">
        <v>1963</v>
      </c>
      <c r="L115">
        <f t="shared" si="11"/>
        <v>0</v>
      </c>
      <c r="M115">
        <f t="shared" si="11"/>
        <v>0</v>
      </c>
      <c r="N115">
        <f t="shared" si="12"/>
        <v>0</v>
      </c>
      <c r="O115">
        <f t="shared" si="13"/>
        <v>0</v>
      </c>
      <c r="P115" s="57">
        <f t="shared" si="15"/>
        <v>0</v>
      </c>
      <c r="Q115" s="52"/>
      <c r="R115" s="57">
        <f t="shared" si="16"/>
        <v>0</v>
      </c>
      <c r="S115" s="76">
        <f>'июнь 2018'!AD119</f>
        <v>47.678699999999999</v>
      </c>
      <c r="T115" s="52">
        <f t="shared" si="14"/>
        <v>47.678699999999999</v>
      </c>
      <c r="U115" s="76">
        <f t="shared" si="19"/>
        <v>47.678699999999999</v>
      </c>
      <c r="V115" s="52"/>
    </row>
    <row r="116" spans="1:22" ht="15" thickBot="1">
      <c r="A116" s="3">
        <v>1897116</v>
      </c>
      <c r="B116" s="5">
        <v>43278</v>
      </c>
      <c r="C116" s="4">
        <v>105</v>
      </c>
      <c r="D116" s="3">
        <v>29891</v>
      </c>
      <c r="E116" s="4">
        <v>19867</v>
      </c>
      <c r="F116" s="4">
        <v>9807</v>
      </c>
      <c r="G116" s="4" t="s">
        <v>9</v>
      </c>
      <c r="H116" s="40">
        <f>E116-'май 2018'!E120</f>
        <v>307</v>
      </c>
      <c r="I116" s="42">
        <f>F116-'май 2018'!F120</f>
        <v>308</v>
      </c>
      <c r="J116" s="51">
        <v>19782</v>
      </c>
      <c r="K116" s="51">
        <v>9718</v>
      </c>
      <c r="L116">
        <f t="shared" si="11"/>
        <v>85</v>
      </c>
      <c r="M116">
        <f t="shared" si="11"/>
        <v>89</v>
      </c>
      <c r="N116">
        <f t="shared" si="12"/>
        <v>516.79999999999995</v>
      </c>
      <c r="O116">
        <f t="shared" si="13"/>
        <v>200.25</v>
      </c>
      <c r="P116" s="57">
        <f t="shared" si="15"/>
        <v>717.05</v>
      </c>
      <c r="Q116" s="52"/>
      <c r="R116" s="57">
        <f t="shared" si="16"/>
        <v>738.56149999999991</v>
      </c>
      <c r="S116" s="76"/>
      <c r="T116" s="62">
        <f t="shared" si="14"/>
        <v>738.56149999999991</v>
      </c>
      <c r="U116" s="75"/>
      <c r="V116" s="52"/>
    </row>
    <row r="117" spans="1:22" ht="15" thickBot="1">
      <c r="A117" s="3">
        <v>1899053</v>
      </c>
      <c r="B117" s="5">
        <v>43278</v>
      </c>
      <c r="C117" s="4">
        <v>106</v>
      </c>
      <c r="D117" s="3">
        <v>7956</v>
      </c>
      <c r="E117" s="4">
        <v>5923</v>
      </c>
      <c r="F117" s="4">
        <v>1995</v>
      </c>
      <c r="G117" s="4" t="s">
        <v>9</v>
      </c>
      <c r="H117" s="40">
        <f>E117-'май 2018'!E121</f>
        <v>793</v>
      </c>
      <c r="I117" s="42">
        <f>F117-'май 2018'!F121</f>
        <v>387</v>
      </c>
      <c r="J117" s="51">
        <v>5679</v>
      </c>
      <c r="K117" s="51">
        <v>1884</v>
      </c>
      <c r="L117">
        <f t="shared" si="11"/>
        <v>244</v>
      </c>
      <c r="M117">
        <f t="shared" si="11"/>
        <v>111</v>
      </c>
      <c r="N117">
        <f t="shared" si="12"/>
        <v>1483.52</v>
      </c>
      <c r="O117">
        <f t="shared" si="13"/>
        <v>249.75</v>
      </c>
      <c r="P117" s="57">
        <f t="shared" si="15"/>
        <v>1733.27</v>
      </c>
      <c r="Q117" s="52"/>
      <c r="R117" s="57">
        <f t="shared" si="16"/>
        <v>1785.2681</v>
      </c>
      <c r="S117" s="76"/>
      <c r="T117" s="62">
        <f t="shared" si="14"/>
        <v>1785.2681</v>
      </c>
      <c r="U117" s="75"/>
      <c r="V117" s="52"/>
    </row>
    <row r="118" spans="1:22" ht="15" thickBot="1">
      <c r="A118" s="3">
        <v>1893680</v>
      </c>
      <c r="B118" s="5">
        <v>43278</v>
      </c>
      <c r="C118" s="4">
        <v>107</v>
      </c>
      <c r="D118" s="3">
        <v>9430</v>
      </c>
      <c r="E118" s="4">
        <v>4115</v>
      </c>
      <c r="F118" s="4">
        <v>4818</v>
      </c>
      <c r="G118" s="4" t="s">
        <v>9</v>
      </c>
      <c r="H118" s="40">
        <f>E118-'май 2018'!E122</f>
        <v>302</v>
      </c>
      <c r="I118" s="42">
        <f>F118-'май 2018'!F122</f>
        <v>278</v>
      </c>
      <c r="J118" s="51">
        <v>4053</v>
      </c>
      <c r="K118" s="51">
        <v>4771</v>
      </c>
      <c r="L118">
        <f t="shared" si="11"/>
        <v>62</v>
      </c>
      <c r="M118">
        <f t="shared" si="11"/>
        <v>47</v>
      </c>
      <c r="N118">
        <f t="shared" si="12"/>
        <v>376.96</v>
      </c>
      <c r="O118">
        <f t="shared" si="13"/>
        <v>105.75</v>
      </c>
      <c r="P118" s="57">
        <f t="shared" si="15"/>
        <v>482.71</v>
      </c>
      <c r="Q118" s="52"/>
      <c r="R118" s="57">
        <f t="shared" si="16"/>
        <v>497.19129999999996</v>
      </c>
      <c r="S118" s="76"/>
      <c r="T118" s="62">
        <f t="shared" si="14"/>
        <v>497.19129999999996</v>
      </c>
      <c r="U118" s="75"/>
      <c r="V118" s="52"/>
    </row>
    <row r="119" spans="1:22" ht="15" thickBot="1">
      <c r="A119" s="3">
        <v>1897160</v>
      </c>
      <c r="B119" s="5">
        <v>43278</v>
      </c>
      <c r="C119" s="4">
        <v>108</v>
      </c>
      <c r="D119" s="6">
        <v>3909</v>
      </c>
      <c r="E119" s="8">
        <v>2577</v>
      </c>
      <c r="F119" s="8">
        <v>1043</v>
      </c>
      <c r="G119" s="4" t="s">
        <v>9</v>
      </c>
      <c r="H119" s="40">
        <f>E119-'май 2018'!E123</f>
        <v>157</v>
      </c>
      <c r="I119" s="42">
        <f>F119-'май 2018'!F123</f>
        <v>65</v>
      </c>
      <c r="J119" s="51">
        <v>2524</v>
      </c>
      <c r="K119" s="51">
        <v>1021</v>
      </c>
      <c r="L119">
        <f t="shared" si="11"/>
        <v>53</v>
      </c>
      <c r="M119">
        <f t="shared" si="11"/>
        <v>22</v>
      </c>
      <c r="N119">
        <f t="shared" si="12"/>
        <v>322.24</v>
      </c>
      <c r="O119">
        <f t="shared" si="13"/>
        <v>49.5</v>
      </c>
      <c r="P119" s="57">
        <f t="shared" si="15"/>
        <v>371.74</v>
      </c>
      <c r="Q119" s="52"/>
      <c r="R119" s="57">
        <f t="shared" si="16"/>
        <v>382.8922</v>
      </c>
      <c r="S119" s="76"/>
      <c r="T119" s="62">
        <f t="shared" si="14"/>
        <v>382.8922</v>
      </c>
      <c r="U119" s="75"/>
      <c r="V119" s="52"/>
    </row>
    <row r="120" spans="1:22" ht="15" thickBot="1">
      <c r="A120" s="3">
        <v>1899649</v>
      </c>
      <c r="B120" s="5">
        <v>43278</v>
      </c>
      <c r="C120" s="4" t="s">
        <v>21</v>
      </c>
      <c r="D120" s="3">
        <v>5915</v>
      </c>
      <c r="E120" s="4">
        <v>4639</v>
      </c>
      <c r="F120" s="4">
        <v>1264</v>
      </c>
      <c r="G120" s="4" t="s">
        <v>9</v>
      </c>
      <c r="H120" s="40">
        <f>E120-'май 2018'!E124</f>
        <v>220</v>
      </c>
      <c r="I120" s="42">
        <f>F120-'май 2018'!F124</f>
        <v>73</v>
      </c>
      <c r="J120" s="51">
        <v>4581</v>
      </c>
      <c r="K120" s="51">
        <v>1240</v>
      </c>
      <c r="L120">
        <f t="shared" si="11"/>
        <v>58</v>
      </c>
      <c r="M120">
        <f t="shared" si="11"/>
        <v>24</v>
      </c>
      <c r="N120">
        <f t="shared" si="12"/>
        <v>352.64</v>
      </c>
      <c r="O120">
        <f t="shared" si="13"/>
        <v>54</v>
      </c>
      <c r="P120" s="57">
        <f t="shared" si="15"/>
        <v>406.64</v>
      </c>
      <c r="Q120" s="52"/>
      <c r="R120" s="57">
        <f t="shared" si="16"/>
        <v>418.83920000000001</v>
      </c>
      <c r="S120" s="76"/>
      <c r="T120" s="62">
        <f t="shared" si="14"/>
        <v>418.83920000000001</v>
      </c>
      <c r="U120" s="75"/>
      <c r="V120" s="52"/>
    </row>
    <row r="121" spans="1:22" ht="15" thickBot="1">
      <c r="A121" s="3">
        <v>1853060</v>
      </c>
      <c r="B121" s="5">
        <v>43278</v>
      </c>
      <c r="C121" s="4">
        <v>109</v>
      </c>
      <c r="D121" s="3">
        <v>4408</v>
      </c>
      <c r="E121" s="4">
        <v>3144</v>
      </c>
      <c r="F121" s="4">
        <v>1019</v>
      </c>
      <c r="G121" s="4" t="s">
        <v>9</v>
      </c>
      <c r="H121" s="40">
        <f>E121-'май 2018'!E125</f>
        <v>328</v>
      </c>
      <c r="I121" s="42">
        <f>F121-'май 2018'!F125</f>
        <v>90</v>
      </c>
      <c r="J121" s="51">
        <v>3037</v>
      </c>
      <c r="K121" s="51">
        <v>996</v>
      </c>
      <c r="L121">
        <f t="shared" si="11"/>
        <v>107</v>
      </c>
      <c r="M121">
        <f t="shared" si="11"/>
        <v>23</v>
      </c>
      <c r="N121">
        <f t="shared" si="12"/>
        <v>650.56000000000006</v>
      </c>
      <c r="O121">
        <f t="shared" si="13"/>
        <v>51.75</v>
      </c>
      <c r="P121" s="57">
        <f t="shared" si="15"/>
        <v>702.31000000000006</v>
      </c>
      <c r="Q121" s="52"/>
      <c r="R121" s="57">
        <f t="shared" si="16"/>
        <v>723.37930000000006</v>
      </c>
      <c r="S121" s="76">
        <f>'июнь 2018'!AD125</f>
        <v>988.91330000000005</v>
      </c>
      <c r="T121" s="62">
        <f t="shared" si="14"/>
        <v>1712.2926000000002</v>
      </c>
      <c r="U121" s="75"/>
      <c r="V121" s="52"/>
    </row>
    <row r="122" spans="1:22" ht="15" thickBot="1">
      <c r="A122" s="3">
        <v>1740051</v>
      </c>
      <c r="B122" s="5">
        <v>43278</v>
      </c>
      <c r="C122" s="4">
        <v>110</v>
      </c>
      <c r="D122" s="3">
        <v>2862</v>
      </c>
      <c r="E122" s="4">
        <v>2212</v>
      </c>
      <c r="F122" s="4">
        <v>622</v>
      </c>
      <c r="G122" s="4" t="s">
        <v>9</v>
      </c>
      <c r="H122" s="40">
        <f>E122-'май 2018'!E126</f>
        <v>138</v>
      </c>
      <c r="I122" s="42">
        <f>F122-'май 2018'!F126</f>
        <v>28</v>
      </c>
      <c r="J122" s="51">
        <v>2190</v>
      </c>
      <c r="K122" s="51">
        <v>607</v>
      </c>
      <c r="L122">
        <f t="shared" si="11"/>
        <v>22</v>
      </c>
      <c r="M122">
        <f t="shared" si="11"/>
        <v>15</v>
      </c>
      <c r="N122">
        <f t="shared" si="12"/>
        <v>133.76</v>
      </c>
      <c r="O122">
        <f t="shared" si="13"/>
        <v>33.75</v>
      </c>
      <c r="P122" s="57">
        <f t="shared" si="15"/>
        <v>167.51</v>
      </c>
      <c r="Q122" s="52"/>
      <c r="R122" s="57">
        <f t="shared" si="16"/>
        <v>172.53529999999998</v>
      </c>
      <c r="S122" s="76">
        <f>'июнь 2018'!AD126</f>
        <v>3247.9386999999997</v>
      </c>
      <c r="T122" s="70">
        <f t="shared" si="14"/>
        <v>3420.4739999999997</v>
      </c>
      <c r="U122" s="76">
        <f>T122</f>
        <v>3420.4739999999997</v>
      </c>
      <c r="V122" s="52"/>
    </row>
    <row r="123" spans="1:22" ht="15" thickBot="1">
      <c r="A123" s="3">
        <v>1844087</v>
      </c>
      <c r="B123" s="5">
        <v>43278</v>
      </c>
      <c r="C123" s="4">
        <v>111</v>
      </c>
      <c r="D123" s="3">
        <v>15143</v>
      </c>
      <c r="E123" s="4">
        <v>10035</v>
      </c>
      <c r="F123" s="4">
        <v>3679</v>
      </c>
      <c r="G123" s="4" t="s">
        <v>9</v>
      </c>
      <c r="H123" s="40">
        <f>E123-'май 2018'!E127</f>
        <v>734</v>
      </c>
      <c r="I123" s="42">
        <f>F123-'май 2018'!F127</f>
        <v>239</v>
      </c>
      <c r="J123" s="51">
        <v>9822</v>
      </c>
      <c r="K123" s="51">
        <v>3624</v>
      </c>
      <c r="L123">
        <f t="shared" si="11"/>
        <v>213</v>
      </c>
      <c r="M123">
        <f t="shared" si="11"/>
        <v>55</v>
      </c>
      <c r="N123">
        <f t="shared" si="12"/>
        <v>1295.04</v>
      </c>
      <c r="O123">
        <f t="shared" si="13"/>
        <v>123.75</v>
      </c>
      <c r="P123" s="57">
        <f t="shared" si="15"/>
        <v>1418.79</v>
      </c>
      <c r="Q123" s="52"/>
      <c r="R123" s="57">
        <f t="shared" si="16"/>
        <v>1461.3536999999999</v>
      </c>
      <c r="S123" s="76"/>
      <c r="T123" s="62">
        <f t="shared" si="14"/>
        <v>1461.3536999999999</v>
      </c>
      <c r="U123" s="75"/>
      <c r="V123" s="52">
        <v>1539</v>
      </c>
    </row>
    <row r="124" spans="1:22" ht="15" thickBot="1">
      <c r="A124" s="3">
        <v>1740041</v>
      </c>
      <c r="B124" s="5">
        <v>43278</v>
      </c>
      <c r="C124" s="4">
        <v>112</v>
      </c>
      <c r="D124" s="3">
        <v>13389</v>
      </c>
      <c r="E124" s="4">
        <v>7006</v>
      </c>
      <c r="F124" s="4">
        <v>6160</v>
      </c>
      <c r="G124" s="4" t="s">
        <v>9</v>
      </c>
      <c r="H124" s="40">
        <f>E124-'май 2018'!E128</f>
        <v>302</v>
      </c>
      <c r="I124" s="42">
        <f>F124-'май 2018'!F128</f>
        <v>309</v>
      </c>
      <c r="J124" s="51">
        <v>6929</v>
      </c>
      <c r="K124" s="51">
        <v>6091</v>
      </c>
      <c r="L124">
        <f t="shared" si="11"/>
        <v>77</v>
      </c>
      <c r="M124">
        <f t="shared" si="11"/>
        <v>69</v>
      </c>
      <c r="N124">
        <f t="shared" si="12"/>
        <v>468.16</v>
      </c>
      <c r="O124">
        <f t="shared" si="13"/>
        <v>155.25</v>
      </c>
      <c r="P124" s="57">
        <f t="shared" si="15"/>
        <v>623.41000000000008</v>
      </c>
      <c r="Q124" s="52"/>
      <c r="R124" s="57">
        <f t="shared" si="16"/>
        <v>642.11230000000012</v>
      </c>
      <c r="S124" s="76">
        <f>'июнь 2018'!AD128</f>
        <v>749.70609999999999</v>
      </c>
      <c r="T124" s="62">
        <f t="shared" si="14"/>
        <v>1391.8184000000001</v>
      </c>
      <c r="U124" s="75"/>
      <c r="V124" s="52"/>
    </row>
    <row r="125" spans="1:22" ht="27" thickBot="1">
      <c r="A125" s="3">
        <v>2824151</v>
      </c>
      <c r="B125" s="5">
        <v>43278</v>
      </c>
      <c r="C125" s="60" t="s">
        <v>22</v>
      </c>
      <c r="D125" s="3">
        <v>2520</v>
      </c>
      <c r="E125" s="4">
        <v>1515</v>
      </c>
      <c r="F125" s="4">
        <v>1004</v>
      </c>
      <c r="G125" s="56" t="s">
        <v>9</v>
      </c>
      <c r="H125" s="65">
        <f>E125-'май 2018'!E130</f>
        <v>307</v>
      </c>
      <c r="I125" s="66">
        <f>F125-'май 2018'!F130</f>
        <v>198</v>
      </c>
      <c r="J125" s="51">
        <v>1414</v>
      </c>
      <c r="K125" s="51">
        <v>959</v>
      </c>
      <c r="L125">
        <f t="shared" si="11"/>
        <v>101</v>
      </c>
      <c r="M125">
        <f t="shared" si="11"/>
        <v>45</v>
      </c>
      <c r="N125">
        <f t="shared" si="12"/>
        <v>614.08000000000004</v>
      </c>
      <c r="O125">
        <f t="shared" si="13"/>
        <v>101.25</v>
      </c>
      <c r="P125" s="57">
        <f t="shared" si="15"/>
        <v>715.33</v>
      </c>
      <c r="Q125" s="52"/>
      <c r="R125" s="57">
        <f t="shared" si="16"/>
        <v>736.78989999999999</v>
      </c>
      <c r="S125" s="76"/>
      <c r="T125" s="52">
        <f t="shared" si="14"/>
        <v>736.78989999999999</v>
      </c>
      <c r="U125" s="76">
        <f>T125</f>
        <v>736.78989999999999</v>
      </c>
      <c r="V125" s="52"/>
    </row>
    <row r="126" spans="1:22" ht="15" thickBot="1">
      <c r="A126" s="3">
        <v>1828071</v>
      </c>
      <c r="B126" s="5">
        <v>43278</v>
      </c>
      <c r="C126" s="4">
        <v>114</v>
      </c>
      <c r="D126" s="3">
        <v>7870</v>
      </c>
      <c r="E126" s="4">
        <v>5249</v>
      </c>
      <c r="F126" s="4">
        <v>2400</v>
      </c>
      <c r="G126" s="4" t="s">
        <v>9</v>
      </c>
      <c r="H126" s="40">
        <f>E126-'май 2018'!E131</f>
        <v>343</v>
      </c>
      <c r="I126" s="42">
        <f>F126-'май 2018'!F131</f>
        <v>186</v>
      </c>
      <c r="J126" s="51">
        <v>5154</v>
      </c>
      <c r="K126" s="51">
        <v>2360</v>
      </c>
      <c r="L126">
        <f t="shared" si="11"/>
        <v>95</v>
      </c>
      <c r="M126">
        <f t="shared" si="11"/>
        <v>40</v>
      </c>
      <c r="N126">
        <f t="shared" si="12"/>
        <v>577.6</v>
      </c>
      <c r="O126">
        <f t="shared" si="13"/>
        <v>90</v>
      </c>
      <c r="P126" s="57">
        <f t="shared" si="15"/>
        <v>667.6</v>
      </c>
      <c r="Q126" s="52"/>
      <c r="R126" s="57">
        <f t="shared" si="16"/>
        <v>687.62800000000004</v>
      </c>
      <c r="S126" s="76"/>
      <c r="T126" s="62">
        <f t="shared" si="14"/>
        <v>687.62800000000004</v>
      </c>
      <c r="U126" s="75"/>
      <c r="V126" s="52">
        <v>312</v>
      </c>
    </row>
    <row r="127" spans="1:22" ht="15" thickBot="1">
      <c r="A127" s="3">
        <v>1893485</v>
      </c>
      <c r="B127" s="5">
        <v>43278</v>
      </c>
      <c r="C127" s="4">
        <v>115</v>
      </c>
      <c r="D127" s="3">
        <v>10904</v>
      </c>
      <c r="E127" s="4">
        <v>7374</v>
      </c>
      <c r="F127" s="4">
        <v>3442</v>
      </c>
      <c r="G127" s="4" t="s">
        <v>9</v>
      </c>
      <c r="H127" s="40">
        <f>E127-'май 2018'!E132</f>
        <v>439</v>
      </c>
      <c r="I127" s="42">
        <f>F127-'май 2018'!F132</f>
        <v>181</v>
      </c>
      <c r="J127" s="51">
        <v>7255</v>
      </c>
      <c r="K127" s="51">
        <v>3389</v>
      </c>
      <c r="L127">
        <f t="shared" si="11"/>
        <v>119</v>
      </c>
      <c r="M127">
        <f t="shared" si="11"/>
        <v>53</v>
      </c>
      <c r="N127">
        <f t="shared" si="12"/>
        <v>723.52</v>
      </c>
      <c r="O127">
        <f t="shared" si="13"/>
        <v>119.25</v>
      </c>
      <c r="P127" s="57">
        <f t="shared" si="15"/>
        <v>842.77</v>
      </c>
      <c r="Q127" s="52"/>
      <c r="R127" s="57">
        <f t="shared" si="16"/>
        <v>868.05309999999997</v>
      </c>
      <c r="S127" s="76"/>
      <c r="T127" s="62">
        <f t="shared" si="14"/>
        <v>868.05309999999997</v>
      </c>
      <c r="U127" s="75"/>
      <c r="V127" s="52"/>
    </row>
    <row r="128" spans="1:22" ht="15" thickBot="1">
      <c r="A128" s="3">
        <v>1898971</v>
      </c>
      <c r="B128" s="5">
        <v>43278</v>
      </c>
      <c r="C128" s="4">
        <v>116</v>
      </c>
      <c r="D128" s="3">
        <v>4907</v>
      </c>
      <c r="E128" s="4">
        <v>3531</v>
      </c>
      <c r="F128" s="4">
        <v>1297</v>
      </c>
      <c r="G128" s="4" t="s">
        <v>9</v>
      </c>
      <c r="H128" s="40">
        <f>E128-'май 2018'!E133</f>
        <v>277</v>
      </c>
      <c r="I128" s="42">
        <f>F128-'май 2018'!F133</f>
        <v>103</v>
      </c>
      <c r="J128" s="51">
        <v>3438</v>
      </c>
      <c r="K128" s="51">
        <v>1262</v>
      </c>
      <c r="L128">
        <f t="shared" si="11"/>
        <v>93</v>
      </c>
      <c r="M128">
        <f t="shared" si="11"/>
        <v>35</v>
      </c>
      <c r="N128">
        <f t="shared" si="12"/>
        <v>565.44000000000005</v>
      </c>
      <c r="O128">
        <f t="shared" si="13"/>
        <v>78.75</v>
      </c>
      <c r="P128" s="57">
        <f t="shared" si="15"/>
        <v>644.19000000000005</v>
      </c>
      <c r="Q128" s="52"/>
      <c r="R128" s="57">
        <f t="shared" si="16"/>
        <v>663.51570000000004</v>
      </c>
      <c r="S128" s="76"/>
      <c r="T128" s="62">
        <f t="shared" si="14"/>
        <v>663.51570000000004</v>
      </c>
      <c r="U128" s="75"/>
      <c r="V128" s="52"/>
    </row>
    <row r="129" spans="1:22" ht="15" thickBot="1">
      <c r="A129" s="3">
        <v>1853943</v>
      </c>
      <c r="B129" s="5">
        <v>43278</v>
      </c>
      <c r="C129" s="4">
        <v>117</v>
      </c>
      <c r="D129" s="3">
        <v>2067</v>
      </c>
      <c r="E129" s="4">
        <v>1163</v>
      </c>
      <c r="F129" s="4">
        <v>633</v>
      </c>
      <c r="G129" s="4" t="s">
        <v>9</v>
      </c>
      <c r="H129" s="40">
        <f>E129-'май 2018'!E134</f>
        <v>95</v>
      </c>
      <c r="I129" s="42">
        <f>F129-'май 2018'!F134</f>
        <v>48</v>
      </c>
      <c r="J129" s="51">
        <v>1137</v>
      </c>
      <c r="K129" s="51">
        <v>620</v>
      </c>
      <c r="L129">
        <f t="shared" si="11"/>
        <v>26</v>
      </c>
      <c r="M129">
        <f t="shared" si="11"/>
        <v>13</v>
      </c>
      <c r="N129">
        <f t="shared" si="12"/>
        <v>158.08000000000001</v>
      </c>
      <c r="O129">
        <f t="shared" si="13"/>
        <v>29.25</v>
      </c>
      <c r="P129" s="57">
        <f t="shared" si="15"/>
        <v>187.33</v>
      </c>
      <c r="Q129" s="52"/>
      <c r="R129" s="57">
        <f t="shared" si="16"/>
        <v>192.94990000000001</v>
      </c>
      <c r="S129" s="76"/>
      <c r="T129" s="62">
        <f t="shared" si="14"/>
        <v>192.94990000000001</v>
      </c>
      <c r="U129" s="75"/>
      <c r="V129" s="52"/>
    </row>
    <row r="130" spans="1:22" ht="15" thickBot="1">
      <c r="A130" s="3">
        <v>1893475</v>
      </c>
      <c r="B130" s="5">
        <v>43278</v>
      </c>
      <c r="C130" s="4">
        <v>118</v>
      </c>
      <c r="D130" s="3">
        <v>4002</v>
      </c>
      <c r="E130" s="4">
        <v>2405</v>
      </c>
      <c r="F130" s="4">
        <v>1495</v>
      </c>
      <c r="G130" s="4" t="s">
        <v>9</v>
      </c>
      <c r="H130" s="40">
        <f>E130-'май 2018'!E135</f>
        <v>71</v>
      </c>
      <c r="I130" s="42">
        <f>F130-'май 2018'!F135</f>
        <v>29</v>
      </c>
      <c r="J130" s="51">
        <v>2389</v>
      </c>
      <c r="K130" s="51">
        <v>1491</v>
      </c>
      <c r="L130">
        <f t="shared" ref="L130:M192" si="20">E130-J130</f>
        <v>16</v>
      </c>
      <c r="M130">
        <f t="shared" si="20"/>
        <v>4</v>
      </c>
      <c r="N130">
        <f t="shared" si="12"/>
        <v>97.28</v>
      </c>
      <c r="O130">
        <f t="shared" si="13"/>
        <v>9</v>
      </c>
      <c r="P130" s="57">
        <f t="shared" si="15"/>
        <v>106.28</v>
      </c>
      <c r="Q130" s="52"/>
      <c r="R130" s="57">
        <f t="shared" si="16"/>
        <v>109.4684</v>
      </c>
      <c r="S130" s="76"/>
      <c r="T130" s="52">
        <f t="shared" si="14"/>
        <v>109.4684</v>
      </c>
      <c r="U130" s="76">
        <f>T130</f>
        <v>109.4684</v>
      </c>
      <c r="V130" s="52"/>
    </row>
    <row r="131" spans="1:22" ht="15" thickBot="1">
      <c r="A131" s="3">
        <v>1897276</v>
      </c>
      <c r="B131" s="5">
        <v>43278</v>
      </c>
      <c r="C131" s="4">
        <v>119</v>
      </c>
      <c r="D131" s="3">
        <v>18037</v>
      </c>
      <c r="E131" s="4">
        <v>10253</v>
      </c>
      <c r="F131" s="4">
        <v>5265</v>
      </c>
      <c r="G131" s="4" t="s">
        <v>9</v>
      </c>
      <c r="H131" s="40">
        <f>E131-'май 2018'!E136</f>
        <v>261</v>
      </c>
      <c r="I131" s="42">
        <f>F131-'май 2018'!F136</f>
        <v>71</v>
      </c>
      <c r="J131" s="51">
        <v>10170</v>
      </c>
      <c r="K131" s="51">
        <v>5242</v>
      </c>
      <c r="L131">
        <f t="shared" si="20"/>
        <v>83</v>
      </c>
      <c r="M131">
        <f t="shared" si="20"/>
        <v>23</v>
      </c>
      <c r="N131">
        <f t="shared" si="12"/>
        <v>504.64</v>
      </c>
      <c r="O131">
        <f t="shared" si="13"/>
        <v>51.75</v>
      </c>
      <c r="P131" s="57">
        <f t="shared" si="15"/>
        <v>556.39</v>
      </c>
      <c r="Q131" s="52"/>
      <c r="R131" s="57">
        <f t="shared" si="16"/>
        <v>573.08169999999996</v>
      </c>
      <c r="S131" s="76"/>
      <c r="T131" s="62">
        <f t="shared" si="14"/>
        <v>573.08169999999996</v>
      </c>
      <c r="U131" s="75"/>
      <c r="V131" s="52"/>
    </row>
    <row r="132" spans="1:22" ht="15" thickBot="1">
      <c r="A132" s="3">
        <v>1899038</v>
      </c>
      <c r="B132" s="5">
        <v>43278</v>
      </c>
      <c r="C132" s="4">
        <v>120</v>
      </c>
      <c r="D132" s="3">
        <v>2611</v>
      </c>
      <c r="E132" s="4">
        <v>1974</v>
      </c>
      <c r="F132" s="4">
        <v>635</v>
      </c>
      <c r="G132" s="4" t="s">
        <v>9</v>
      </c>
      <c r="H132" s="40">
        <f>E132-'май 2018'!E137</f>
        <v>61</v>
      </c>
      <c r="I132" s="42">
        <f>F132-'май 2018'!F137</f>
        <v>24</v>
      </c>
      <c r="J132" s="51">
        <v>1962</v>
      </c>
      <c r="K132" s="51">
        <v>630</v>
      </c>
      <c r="L132">
        <f t="shared" si="20"/>
        <v>12</v>
      </c>
      <c r="M132">
        <f t="shared" si="20"/>
        <v>5</v>
      </c>
      <c r="N132">
        <f t="shared" si="12"/>
        <v>72.960000000000008</v>
      </c>
      <c r="O132">
        <f t="shared" si="13"/>
        <v>11.25</v>
      </c>
      <c r="P132" s="57">
        <f t="shared" si="15"/>
        <v>84.210000000000008</v>
      </c>
      <c r="Q132" s="52"/>
      <c r="R132" s="57">
        <f t="shared" si="16"/>
        <v>86.736300000000014</v>
      </c>
      <c r="S132" s="76"/>
      <c r="T132" s="52">
        <f t="shared" si="14"/>
        <v>86.736300000000014</v>
      </c>
      <c r="U132" s="76">
        <f>T132</f>
        <v>86.736300000000014</v>
      </c>
      <c r="V132" s="52"/>
    </row>
    <row r="133" spans="1:22" ht="15" thickBot="1">
      <c r="A133" s="3">
        <v>1897322</v>
      </c>
      <c r="B133" s="5">
        <v>43278</v>
      </c>
      <c r="C133" s="4">
        <v>121</v>
      </c>
      <c r="D133" s="3">
        <v>3217</v>
      </c>
      <c r="E133" s="4">
        <v>2228</v>
      </c>
      <c r="F133" s="4">
        <v>938</v>
      </c>
      <c r="G133" s="4" t="s">
        <v>9</v>
      </c>
      <c r="H133" s="40">
        <f>E133-'май 2018'!E138</f>
        <v>257</v>
      </c>
      <c r="I133" s="42">
        <f>F133-'май 2018'!F138</f>
        <v>119</v>
      </c>
      <c r="J133" s="51">
        <v>2154</v>
      </c>
      <c r="K133" s="51">
        <v>903</v>
      </c>
      <c r="L133">
        <f t="shared" si="20"/>
        <v>74</v>
      </c>
      <c r="M133">
        <f t="shared" si="20"/>
        <v>35</v>
      </c>
      <c r="N133">
        <f t="shared" si="12"/>
        <v>449.92</v>
      </c>
      <c r="O133">
        <f t="shared" si="13"/>
        <v>78.75</v>
      </c>
      <c r="P133" s="57">
        <f t="shared" si="15"/>
        <v>528.67000000000007</v>
      </c>
      <c r="Q133" s="52"/>
      <c r="R133" s="57">
        <f t="shared" si="16"/>
        <v>544.53010000000006</v>
      </c>
      <c r="S133" s="76"/>
      <c r="T133" s="62">
        <f t="shared" si="14"/>
        <v>544.53010000000006</v>
      </c>
      <c r="U133" s="75"/>
      <c r="V133" s="52"/>
    </row>
    <row r="134" spans="1:22" ht="15" thickBot="1">
      <c r="A134" s="3">
        <v>1898412</v>
      </c>
      <c r="B134" s="5">
        <v>43278</v>
      </c>
      <c r="C134" s="4">
        <v>122</v>
      </c>
      <c r="D134" s="3">
        <v>12089</v>
      </c>
      <c r="E134" s="4">
        <v>8396</v>
      </c>
      <c r="F134" s="4">
        <v>3594</v>
      </c>
      <c r="G134" s="4" t="s">
        <v>9</v>
      </c>
      <c r="H134" s="40">
        <f>E134-'май 2018'!E139</f>
        <v>483</v>
      </c>
      <c r="I134" s="42">
        <f>F134-'май 2018'!F139</f>
        <v>177</v>
      </c>
      <c r="J134" s="51">
        <v>8190</v>
      </c>
      <c r="K134" s="51">
        <v>3540</v>
      </c>
      <c r="L134">
        <f t="shared" si="20"/>
        <v>206</v>
      </c>
      <c r="M134">
        <f t="shared" si="20"/>
        <v>54</v>
      </c>
      <c r="N134">
        <f t="shared" si="12"/>
        <v>1252.48</v>
      </c>
      <c r="O134">
        <f t="shared" si="13"/>
        <v>121.5</v>
      </c>
      <c r="P134" s="57">
        <f t="shared" si="15"/>
        <v>1373.98</v>
      </c>
      <c r="Q134" s="52"/>
      <c r="R134" s="57">
        <f t="shared" si="16"/>
        <v>1415.1994</v>
      </c>
      <c r="S134" s="76"/>
      <c r="T134" s="70">
        <f t="shared" si="14"/>
        <v>1415.1994</v>
      </c>
      <c r="U134" s="76">
        <f>T134</f>
        <v>1415.1994</v>
      </c>
      <c r="V134" s="52"/>
    </row>
    <row r="135" spans="1:22" ht="15" thickBot="1">
      <c r="A135" s="3">
        <v>1899090</v>
      </c>
      <c r="B135" s="5">
        <v>43278</v>
      </c>
      <c r="C135" s="4" t="s">
        <v>23</v>
      </c>
      <c r="D135" s="6">
        <v>1890</v>
      </c>
      <c r="E135" s="8">
        <v>1434</v>
      </c>
      <c r="F135" s="8">
        <v>383</v>
      </c>
      <c r="G135" s="4" t="s">
        <v>9</v>
      </c>
      <c r="H135" s="40">
        <f>E135-'май 2018'!E140</f>
        <v>32</v>
      </c>
      <c r="I135" s="42">
        <f>F135-'май 2018'!F140</f>
        <v>5</v>
      </c>
      <c r="J135" s="51">
        <v>1429</v>
      </c>
      <c r="K135" s="51">
        <v>383</v>
      </c>
      <c r="L135">
        <f t="shared" si="20"/>
        <v>5</v>
      </c>
      <c r="M135">
        <f t="shared" si="20"/>
        <v>0</v>
      </c>
      <c r="N135">
        <f t="shared" si="12"/>
        <v>30.4</v>
      </c>
      <c r="O135">
        <f t="shared" si="13"/>
        <v>0</v>
      </c>
      <c r="P135" s="57">
        <f t="shared" si="15"/>
        <v>30.4</v>
      </c>
      <c r="Q135" s="52"/>
      <c r="R135" s="57">
        <f t="shared" si="16"/>
        <v>31.311999999999998</v>
      </c>
      <c r="S135" s="76">
        <f>'июнь 2018'!AD140</f>
        <v>745.45219999999995</v>
      </c>
      <c r="T135" s="62">
        <f t="shared" si="14"/>
        <v>776.76419999999996</v>
      </c>
      <c r="U135" s="75"/>
      <c r="V135" s="52"/>
    </row>
    <row r="136" spans="1:22" ht="15" thickBot="1">
      <c r="A136" s="3">
        <v>1893707</v>
      </c>
      <c r="B136" s="5">
        <v>43278</v>
      </c>
      <c r="C136" s="4">
        <v>123</v>
      </c>
      <c r="D136" s="3">
        <v>8583</v>
      </c>
      <c r="E136" s="4">
        <v>4051</v>
      </c>
      <c r="F136" s="4">
        <v>3834</v>
      </c>
      <c r="G136" s="4" t="s">
        <v>9</v>
      </c>
      <c r="H136" s="40">
        <f>E136-'май 2018'!E141</f>
        <v>402</v>
      </c>
      <c r="I136" s="42">
        <f>F136-'май 2018'!F141</f>
        <v>368</v>
      </c>
      <c r="J136" s="51">
        <v>3947</v>
      </c>
      <c r="K136" s="51">
        <v>3732</v>
      </c>
      <c r="L136">
        <f t="shared" si="20"/>
        <v>104</v>
      </c>
      <c r="M136">
        <f t="shared" si="20"/>
        <v>102</v>
      </c>
      <c r="N136">
        <f t="shared" ref="N136:N199" si="21">L136*6.08</f>
        <v>632.32000000000005</v>
      </c>
      <c r="O136">
        <f t="shared" ref="O136:O199" si="22">M136*2.25</f>
        <v>229.5</v>
      </c>
      <c r="P136" s="57">
        <f t="shared" si="15"/>
        <v>861.82</v>
      </c>
      <c r="Q136" s="52">
        <v>-415</v>
      </c>
      <c r="R136" s="57">
        <f t="shared" si="16"/>
        <v>1302.6746000000001</v>
      </c>
      <c r="S136" s="76"/>
      <c r="T136" s="62">
        <f t="shared" si="14"/>
        <v>1302.6746000000001</v>
      </c>
      <c r="U136" s="75"/>
      <c r="V136" s="52"/>
    </row>
    <row r="137" spans="1:22" ht="15" thickBot="1">
      <c r="A137" s="3">
        <v>1897603</v>
      </c>
      <c r="B137" s="5">
        <v>43278</v>
      </c>
      <c r="C137" s="4" t="s">
        <v>24</v>
      </c>
      <c r="D137" s="3">
        <v>146</v>
      </c>
      <c r="E137" s="4">
        <v>72</v>
      </c>
      <c r="F137" s="4">
        <v>28</v>
      </c>
      <c r="G137" s="4" t="s">
        <v>9</v>
      </c>
      <c r="H137" s="40">
        <f>E137-'май 2018'!E142</f>
        <v>0</v>
      </c>
      <c r="I137" s="42">
        <f>F137-'май 2018'!F142</f>
        <v>0</v>
      </c>
      <c r="J137" s="51">
        <v>72</v>
      </c>
      <c r="K137" s="51">
        <v>28</v>
      </c>
      <c r="L137">
        <f t="shared" si="20"/>
        <v>0</v>
      </c>
      <c r="M137">
        <f t="shared" si="20"/>
        <v>0</v>
      </c>
      <c r="N137">
        <f t="shared" si="21"/>
        <v>0</v>
      </c>
      <c r="O137">
        <f t="shared" si="22"/>
        <v>0</v>
      </c>
      <c r="P137" s="57">
        <f t="shared" si="15"/>
        <v>0</v>
      </c>
      <c r="Q137" s="52"/>
      <c r="R137" s="57">
        <f t="shared" si="16"/>
        <v>0</v>
      </c>
      <c r="S137" s="76">
        <f>'июнь 2018'!AD142</f>
        <v>0</v>
      </c>
      <c r="T137" s="52">
        <f t="shared" ref="T137:T200" si="23">R137+S137</f>
        <v>0</v>
      </c>
      <c r="U137" s="76">
        <f>T137</f>
        <v>0</v>
      </c>
      <c r="V137" s="52"/>
    </row>
    <row r="138" spans="1:22" ht="15" thickBot="1">
      <c r="A138" s="3">
        <v>1899008</v>
      </c>
      <c r="B138" s="5">
        <v>43278</v>
      </c>
      <c r="C138" s="4">
        <v>124</v>
      </c>
      <c r="D138" s="3">
        <v>24700</v>
      </c>
      <c r="E138" s="4">
        <v>11768</v>
      </c>
      <c r="F138" s="4">
        <v>9161</v>
      </c>
      <c r="G138" s="4" t="s">
        <v>9</v>
      </c>
      <c r="H138" s="40">
        <f>E138-'май 2018'!E143</f>
        <v>276</v>
      </c>
      <c r="I138" s="42">
        <f>F138-'май 2018'!F143</f>
        <v>284</v>
      </c>
      <c r="J138" s="51">
        <v>11731</v>
      </c>
      <c r="K138" s="51">
        <v>9126</v>
      </c>
      <c r="L138">
        <f t="shared" si="20"/>
        <v>37</v>
      </c>
      <c r="M138">
        <f t="shared" si="20"/>
        <v>35</v>
      </c>
      <c r="N138">
        <f t="shared" si="21"/>
        <v>224.96</v>
      </c>
      <c r="O138">
        <f t="shared" si="22"/>
        <v>78.75</v>
      </c>
      <c r="P138" s="57">
        <f t="shared" si="15"/>
        <v>303.71000000000004</v>
      </c>
      <c r="Q138" s="52"/>
      <c r="R138" s="57">
        <f t="shared" si="16"/>
        <v>312.82130000000006</v>
      </c>
      <c r="S138" s="76">
        <f>'июнь 2018'!AD143</f>
        <v>2944.1991999999996</v>
      </c>
      <c r="T138" s="62">
        <f t="shared" si="23"/>
        <v>3257.0204999999996</v>
      </c>
      <c r="U138" s="75"/>
      <c r="V138" s="52">
        <v>243</v>
      </c>
    </row>
    <row r="139" spans="1:22" ht="15" thickBot="1">
      <c r="A139" s="3">
        <v>1832288</v>
      </c>
      <c r="B139" s="5">
        <v>43278</v>
      </c>
      <c r="C139" s="4">
        <v>125</v>
      </c>
      <c r="D139" s="3">
        <v>1208</v>
      </c>
      <c r="E139" s="4">
        <v>964</v>
      </c>
      <c r="F139" s="4">
        <v>223</v>
      </c>
      <c r="G139" s="64" t="s">
        <v>9</v>
      </c>
      <c r="H139" s="40">
        <f>E139-'май 2018'!E144</f>
        <v>4</v>
      </c>
      <c r="I139" s="42">
        <f>F139-'май 2018'!F144</f>
        <v>0</v>
      </c>
      <c r="J139" s="51">
        <v>964</v>
      </c>
      <c r="K139" s="51">
        <v>223</v>
      </c>
      <c r="L139">
        <f t="shared" si="20"/>
        <v>0</v>
      </c>
      <c r="M139">
        <f t="shared" si="20"/>
        <v>0</v>
      </c>
      <c r="N139">
        <f t="shared" si="21"/>
        <v>0</v>
      </c>
      <c r="O139">
        <f t="shared" si="22"/>
        <v>0</v>
      </c>
      <c r="P139" s="57">
        <f t="shared" ref="P139:P202" si="24">N139+O139</f>
        <v>0</v>
      </c>
      <c r="Q139" s="52"/>
      <c r="R139" s="57">
        <f t="shared" ref="R139:R202" si="25">P139+P139*3%-Q139</f>
        <v>0</v>
      </c>
      <c r="S139" s="76">
        <f>'июнь 2018'!AD144</f>
        <v>0</v>
      </c>
      <c r="T139" s="52">
        <f t="shared" si="23"/>
        <v>0</v>
      </c>
      <c r="U139" s="76">
        <f>T139</f>
        <v>0</v>
      </c>
      <c r="V139" s="52"/>
    </row>
    <row r="140" spans="1:22" ht="15" thickBot="1">
      <c r="A140" s="3">
        <v>1897580</v>
      </c>
      <c r="B140" s="5">
        <v>43278</v>
      </c>
      <c r="C140" s="4">
        <v>126</v>
      </c>
      <c r="D140" s="3">
        <v>3</v>
      </c>
      <c r="E140" s="4">
        <v>2</v>
      </c>
      <c r="F140" s="4">
        <v>0</v>
      </c>
      <c r="G140" s="4" t="s">
        <v>9</v>
      </c>
      <c r="H140" s="40">
        <f>E140-'май 2018'!E145</f>
        <v>0</v>
      </c>
      <c r="I140" s="42">
        <f>F140-'май 2018'!F145</f>
        <v>0</v>
      </c>
      <c r="J140" s="51">
        <v>2</v>
      </c>
      <c r="K140" s="51">
        <v>0</v>
      </c>
      <c r="L140">
        <f t="shared" si="20"/>
        <v>0</v>
      </c>
      <c r="M140">
        <f t="shared" si="20"/>
        <v>0</v>
      </c>
      <c r="N140">
        <f t="shared" si="21"/>
        <v>0</v>
      </c>
      <c r="O140">
        <f t="shared" si="22"/>
        <v>0</v>
      </c>
      <c r="P140" s="57">
        <f t="shared" si="24"/>
        <v>0</v>
      </c>
      <c r="Q140" s="52"/>
      <c r="R140" s="57">
        <f t="shared" si="25"/>
        <v>0</v>
      </c>
      <c r="S140" s="76"/>
      <c r="T140" s="52">
        <f t="shared" si="23"/>
        <v>0</v>
      </c>
      <c r="U140" s="76">
        <f>T140</f>
        <v>0</v>
      </c>
      <c r="V140" s="52"/>
    </row>
    <row r="141" spans="1:22" ht="27" thickBot="1">
      <c r="A141" s="3">
        <v>2826458</v>
      </c>
      <c r="B141" s="5">
        <v>43278</v>
      </c>
      <c r="C141" s="4" t="s">
        <v>25</v>
      </c>
      <c r="D141" s="3">
        <v>586</v>
      </c>
      <c r="E141" s="4">
        <v>469</v>
      </c>
      <c r="F141" s="4">
        <v>116</v>
      </c>
      <c r="G141" s="4" t="s">
        <v>9</v>
      </c>
      <c r="H141" s="40">
        <f>E141-'май 2018'!E147</f>
        <v>424</v>
      </c>
      <c r="I141" s="42">
        <f>F141-'май 2018'!F147</f>
        <v>113</v>
      </c>
      <c r="J141" s="51">
        <v>424</v>
      </c>
      <c r="K141" s="51">
        <v>109</v>
      </c>
      <c r="L141">
        <f t="shared" si="20"/>
        <v>45</v>
      </c>
      <c r="M141">
        <f t="shared" si="20"/>
        <v>7</v>
      </c>
      <c r="N141">
        <f t="shared" si="21"/>
        <v>273.60000000000002</v>
      </c>
      <c r="O141">
        <f t="shared" si="22"/>
        <v>15.75</v>
      </c>
      <c r="P141" s="57">
        <f t="shared" si="24"/>
        <v>289.35000000000002</v>
      </c>
      <c r="Q141" s="52"/>
      <c r="R141" s="57">
        <f t="shared" si="25"/>
        <v>298.03050000000002</v>
      </c>
      <c r="S141" s="76">
        <f>'июнь 2018'!AD147</f>
        <v>2576.5038</v>
      </c>
      <c r="T141" s="70">
        <f t="shared" si="23"/>
        <v>2874.5342999999998</v>
      </c>
      <c r="U141" s="76">
        <f t="shared" ref="U141:U143" si="26">T141</f>
        <v>2874.5342999999998</v>
      </c>
      <c r="V141" s="52"/>
    </row>
    <row r="142" spans="1:22" ht="15" thickBot="1">
      <c r="A142" s="3">
        <v>1793478</v>
      </c>
      <c r="B142" s="5">
        <v>43278</v>
      </c>
      <c r="C142" s="4">
        <v>128</v>
      </c>
      <c r="D142" s="3">
        <v>7695</v>
      </c>
      <c r="E142" s="4">
        <v>3375</v>
      </c>
      <c r="F142" s="4">
        <v>3157</v>
      </c>
      <c r="G142" s="4" t="s">
        <v>9</v>
      </c>
      <c r="H142" s="40">
        <f>E142-'май 2018'!E148</f>
        <v>0</v>
      </c>
      <c r="I142" s="42">
        <f>F142-'май 2018'!F148</f>
        <v>0</v>
      </c>
      <c r="J142" s="51">
        <v>3375</v>
      </c>
      <c r="K142" s="51">
        <v>3157</v>
      </c>
      <c r="L142">
        <f t="shared" si="20"/>
        <v>0</v>
      </c>
      <c r="M142">
        <f t="shared" si="20"/>
        <v>0</v>
      </c>
      <c r="N142">
        <f t="shared" si="21"/>
        <v>0</v>
      </c>
      <c r="O142">
        <f t="shared" si="22"/>
        <v>0</v>
      </c>
      <c r="P142" s="57">
        <f t="shared" si="24"/>
        <v>0</v>
      </c>
      <c r="Q142" s="52"/>
      <c r="R142" s="57">
        <f t="shared" si="25"/>
        <v>0</v>
      </c>
      <c r="S142" s="76">
        <f>'июнь 2018'!AD148</f>
        <v>-162.79859999999999</v>
      </c>
      <c r="T142" s="72">
        <f t="shared" si="23"/>
        <v>-162.79859999999999</v>
      </c>
      <c r="U142" s="76">
        <f t="shared" si="26"/>
        <v>-162.79859999999999</v>
      </c>
      <c r="V142" s="52"/>
    </row>
    <row r="143" spans="1:22" ht="15" thickBot="1">
      <c r="A143" s="3">
        <v>1895482</v>
      </c>
      <c r="B143" s="5">
        <v>43278</v>
      </c>
      <c r="C143" s="4">
        <v>129</v>
      </c>
      <c r="D143" s="3">
        <v>3847</v>
      </c>
      <c r="E143" s="4">
        <v>2544</v>
      </c>
      <c r="F143" s="4">
        <v>864</v>
      </c>
      <c r="G143" s="4" t="s">
        <v>9</v>
      </c>
      <c r="H143" s="40">
        <f>E143-'май 2018'!E149</f>
        <v>293</v>
      </c>
      <c r="I143" s="42">
        <f>F143-'май 2018'!F149</f>
        <v>100</v>
      </c>
      <c r="J143" s="51">
        <v>2476</v>
      </c>
      <c r="K143" s="51">
        <v>838</v>
      </c>
      <c r="L143">
        <f t="shared" si="20"/>
        <v>68</v>
      </c>
      <c r="M143">
        <f t="shared" si="20"/>
        <v>26</v>
      </c>
      <c r="N143">
        <f t="shared" si="21"/>
        <v>413.44</v>
      </c>
      <c r="O143">
        <f t="shared" si="22"/>
        <v>58.5</v>
      </c>
      <c r="P143" s="57">
        <f t="shared" si="24"/>
        <v>471.94</v>
      </c>
      <c r="Q143" s="52"/>
      <c r="R143" s="57">
        <f t="shared" si="25"/>
        <v>486.09820000000002</v>
      </c>
      <c r="S143" s="76">
        <f>'июнь 2018'!AD149</f>
        <v>-1927.9758000000002</v>
      </c>
      <c r="T143" s="54">
        <f t="shared" si="23"/>
        <v>-1441.8776000000003</v>
      </c>
      <c r="U143" s="76">
        <f t="shared" si="26"/>
        <v>-1441.8776000000003</v>
      </c>
      <c r="V143" s="52"/>
    </row>
    <row r="144" spans="1:22" ht="15" thickBot="1">
      <c r="A144" s="3">
        <v>1895484</v>
      </c>
      <c r="B144" s="5">
        <v>43278</v>
      </c>
      <c r="C144" s="4">
        <v>130</v>
      </c>
      <c r="D144" s="3">
        <v>54</v>
      </c>
      <c r="E144" s="4">
        <v>53</v>
      </c>
      <c r="F144" s="4">
        <v>0</v>
      </c>
      <c r="G144" s="4" t="s">
        <v>9</v>
      </c>
      <c r="H144" s="40">
        <f>E144-'май 2018'!E150</f>
        <v>19</v>
      </c>
      <c r="I144" s="42">
        <f>F144-'май 2018'!F150</f>
        <v>0</v>
      </c>
      <c r="J144" s="51">
        <v>45</v>
      </c>
      <c r="K144" s="51">
        <v>0</v>
      </c>
      <c r="L144">
        <f t="shared" si="20"/>
        <v>8</v>
      </c>
      <c r="M144">
        <f t="shared" si="20"/>
        <v>0</v>
      </c>
      <c r="N144">
        <f t="shared" si="21"/>
        <v>48.64</v>
      </c>
      <c r="O144">
        <f t="shared" si="22"/>
        <v>0</v>
      </c>
      <c r="P144" s="57">
        <f t="shared" si="24"/>
        <v>48.64</v>
      </c>
      <c r="Q144" s="52"/>
      <c r="R144" s="57">
        <f t="shared" si="25"/>
        <v>50.099200000000003</v>
      </c>
      <c r="S144" s="76">
        <f>'июнь 2018'!AD150</f>
        <v>121.78719999999998</v>
      </c>
      <c r="T144" s="62">
        <f t="shared" si="23"/>
        <v>171.88639999999998</v>
      </c>
      <c r="U144" s="75"/>
      <c r="V144" s="52"/>
    </row>
    <row r="145" spans="1:22" ht="15" thickBot="1">
      <c r="A145" s="3">
        <v>1740042</v>
      </c>
      <c r="B145" s="5">
        <v>43278</v>
      </c>
      <c r="C145" s="4">
        <v>131</v>
      </c>
      <c r="D145" s="3">
        <v>3445</v>
      </c>
      <c r="E145" s="4">
        <v>1744</v>
      </c>
      <c r="F145" s="4">
        <v>1276</v>
      </c>
      <c r="G145" s="4" t="s">
        <v>9</v>
      </c>
      <c r="H145" s="40">
        <f>E145-'май 2018'!E151</f>
        <v>121</v>
      </c>
      <c r="I145" s="42">
        <f>F145-'май 2018'!F151</f>
        <v>146</v>
      </c>
      <c r="J145" s="51">
        <v>1707</v>
      </c>
      <c r="K145" s="51">
        <v>1231</v>
      </c>
      <c r="L145">
        <f t="shared" si="20"/>
        <v>37</v>
      </c>
      <c r="M145">
        <f t="shared" si="20"/>
        <v>45</v>
      </c>
      <c r="N145">
        <f t="shared" si="21"/>
        <v>224.96</v>
      </c>
      <c r="O145">
        <f t="shared" si="22"/>
        <v>101.25</v>
      </c>
      <c r="P145" s="57">
        <f t="shared" si="24"/>
        <v>326.21000000000004</v>
      </c>
      <c r="Q145" s="52"/>
      <c r="R145" s="57">
        <f t="shared" si="25"/>
        <v>335.99630000000002</v>
      </c>
      <c r="S145" s="76"/>
      <c r="T145" s="52">
        <f t="shared" si="23"/>
        <v>335.99630000000002</v>
      </c>
      <c r="U145" s="76">
        <f>T145</f>
        <v>335.99630000000002</v>
      </c>
      <c r="V145" s="52"/>
    </row>
    <row r="146" spans="1:22" ht="15" thickBot="1">
      <c r="A146" s="3">
        <v>1886448</v>
      </c>
      <c r="B146" s="5">
        <v>42976</v>
      </c>
      <c r="C146" s="4">
        <v>132</v>
      </c>
      <c r="D146" s="3">
        <v>4554</v>
      </c>
      <c r="E146" s="4">
        <v>2955</v>
      </c>
      <c r="F146" s="4">
        <v>1489</v>
      </c>
      <c r="G146" s="4" t="s">
        <v>9</v>
      </c>
      <c r="H146" s="40">
        <f>E146-'май 2018'!E152</f>
        <v>3</v>
      </c>
      <c r="I146" s="42">
        <f>F146-'май 2018'!F152</f>
        <v>0</v>
      </c>
      <c r="J146" s="51">
        <v>2955</v>
      </c>
      <c r="K146" s="51">
        <v>1489</v>
      </c>
      <c r="L146">
        <f t="shared" si="20"/>
        <v>0</v>
      </c>
      <c r="M146">
        <f t="shared" si="20"/>
        <v>0</v>
      </c>
      <c r="N146">
        <f t="shared" si="21"/>
        <v>0</v>
      </c>
      <c r="O146">
        <f t="shared" si="22"/>
        <v>0</v>
      </c>
      <c r="P146" s="57">
        <f t="shared" si="24"/>
        <v>0</v>
      </c>
      <c r="Q146" s="52"/>
      <c r="R146" s="57">
        <f t="shared" si="25"/>
        <v>0</v>
      </c>
      <c r="S146" s="76"/>
      <c r="T146" s="62">
        <f t="shared" si="23"/>
        <v>0</v>
      </c>
      <c r="U146" s="75"/>
      <c r="V146" s="52"/>
    </row>
    <row r="147" spans="1:22" ht="15" thickBot="1">
      <c r="A147" s="3">
        <v>1829521</v>
      </c>
      <c r="B147" s="5">
        <v>43278</v>
      </c>
      <c r="C147" s="4">
        <v>133</v>
      </c>
      <c r="D147" s="3">
        <v>337</v>
      </c>
      <c r="E147" s="4">
        <v>261</v>
      </c>
      <c r="F147" s="4">
        <v>60</v>
      </c>
      <c r="G147" s="4" t="s">
        <v>9</v>
      </c>
      <c r="H147" s="40">
        <f>E147-'май 2018'!E153</f>
        <v>27</v>
      </c>
      <c r="I147" s="42">
        <f>F147-'май 2018'!F153</f>
        <v>7</v>
      </c>
      <c r="J147" s="51">
        <v>247</v>
      </c>
      <c r="K147" s="51">
        <v>53</v>
      </c>
      <c r="L147">
        <f t="shared" si="20"/>
        <v>14</v>
      </c>
      <c r="M147">
        <f t="shared" si="20"/>
        <v>7</v>
      </c>
      <c r="N147">
        <f t="shared" si="21"/>
        <v>85.12</v>
      </c>
      <c r="O147">
        <f t="shared" si="22"/>
        <v>15.75</v>
      </c>
      <c r="P147" s="57">
        <f t="shared" si="24"/>
        <v>100.87</v>
      </c>
      <c r="Q147" s="52"/>
      <c r="R147" s="57">
        <f t="shared" si="25"/>
        <v>103.8961</v>
      </c>
      <c r="S147" s="76">
        <f>'июнь 2018'!AD153</f>
        <v>254.98679999999996</v>
      </c>
      <c r="T147" s="81">
        <f t="shared" si="23"/>
        <v>358.88289999999995</v>
      </c>
      <c r="U147" s="76">
        <f>T147</f>
        <v>358.88289999999995</v>
      </c>
      <c r="V147" s="52"/>
    </row>
    <row r="148" spans="1:22" ht="15" thickBot="1">
      <c r="A148" s="3">
        <v>1853926</v>
      </c>
      <c r="B148" s="5">
        <v>43278</v>
      </c>
      <c r="C148" s="4">
        <v>134</v>
      </c>
      <c r="D148" s="3">
        <v>95</v>
      </c>
      <c r="E148" s="4">
        <v>68</v>
      </c>
      <c r="F148" s="4">
        <v>27</v>
      </c>
      <c r="G148" s="4" t="s">
        <v>9</v>
      </c>
      <c r="H148" s="40">
        <f>E148-'май 2018'!E154</f>
        <v>31</v>
      </c>
      <c r="I148" s="42">
        <f>F148-'май 2018'!F154</f>
        <v>15</v>
      </c>
      <c r="J148" s="51">
        <v>47</v>
      </c>
      <c r="K148" s="51">
        <v>17</v>
      </c>
      <c r="L148">
        <f t="shared" si="20"/>
        <v>21</v>
      </c>
      <c r="M148">
        <f t="shared" si="20"/>
        <v>10</v>
      </c>
      <c r="N148">
        <f t="shared" si="21"/>
        <v>127.68</v>
      </c>
      <c r="O148">
        <f t="shared" si="22"/>
        <v>22.5</v>
      </c>
      <c r="P148" s="57">
        <f t="shared" si="24"/>
        <v>150.18</v>
      </c>
      <c r="Q148" s="52"/>
      <c r="R148" s="57">
        <f t="shared" si="25"/>
        <v>154.68540000000002</v>
      </c>
      <c r="S148" s="76"/>
      <c r="T148" s="52">
        <f t="shared" si="23"/>
        <v>154.68540000000002</v>
      </c>
      <c r="U148" s="76">
        <f>T148</f>
        <v>154.68540000000002</v>
      </c>
      <c r="V148" s="52"/>
    </row>
    <row r="149" spans="1:22" ht="15" thickBot="1">
      <c r="A149" s="3">
        <v>1897133</v>
      </c>
      <c r="B149" s="5">
        <v>43278</v>
      </c>
      <c r="C149" s="4">
        <v>135</v>
      </c>
      <c r="D149" s="3">
        <v>1330</v>
      </c>
      <c r="E149" s="4">
        <v>878</v>
      </c>
      <c r="F149" s="4">
        <v>330</v>
      </c>
      <c r="G149" s="4" t="s">
        <v>9</v>
      </c>
      <c r="H149" s="40">
        <f>E149-'май 2018'!E155</f>
        <v>17</v>
      </c>
      <c r="I149" s="42">
        <f>F149-'май 2018'!F155</f>
        <v>9</v>
      </c>
      <c r="J149" s="51">
        <v>872</v>
      </c>
      <c r="K149" s="51">
        <v>326</v>
      </c>
      <c r="L149">
        <f t="shared" si="20"/>
        <v>6</v>
      </c>
      <c r="M149">
        <f t="shared" si="20"/>
        <v>4</v>
      </c>
      <c r="N149">
        <f t="shared" si="21"/>
        <v>36.480000000000004</v>
      </c>
      <c r="O149">
        <f t="shared" si="22"/>
        <v>9</v>
      </c>
      <c r="P149" s="57">
        <f t="shared" si="24"/>
        <v>45.480000000000004</v>
      </c>
      <c r="Q149" s="52"/>
      <c r="R149" s="57">
        <f t="shared" si="25"/>
        <v>46.844400000000007</v>
      </c>
      <c r="S149" s="76">
        <f>'июнь 2018'!AD155</f>
        <v>939.27760000000001</v>
      </c>
      <c r="T149" s="62">
        <f t="shared" si="23"/>
        <v>986.12200000000007</v>
      </c>
      <c r="U149" s="75"/>
      <c r="V149" s="52"/>
    </row>
    <row r="150" spans="1:22" ht="15" thickBot="1">
      <c r="A150" s="3">
        <v>1844030</v>
      </c>
      <c r="B150" s="5">
        <v>43278</v>
      </c>
      <c r="C150" s="4">
        <v>136</v>
      </c>
      <c r="D150" s="3">
        <v>9602</v>
      </c>
      <c r="E150" s="4">
        <v>6112</v>
      </c>
      <c r="F150" s="4">
        <v>3128</v>
      </c>
      <c r="G150" s="4" t="s">
        <v>9</v>
      </c>
      <c r="H150" s="40">
        <f>E150-'май 2018'!E156</f>
        <v>827</v>
      </c>
      <c r="I150" s="42">
        <f>F150-'май 2018'!F156</f>
        <v>359</v>
      </c>
      <c r="J150" s="51">
        <v>5856</v>
      </c>
      <c r="K150" s="51">
        <v>3025</v>
      </c>
      <c r="L150">
        <f t="shared" si="20"/>
        <v>256</v>
      </c>
      <c r="M150">
        <f t="shared" si="20"/>
        <v>103</v>
      </c>
      <c r="N150">
        <f t="shared" si="21"/>
        <v>1556.48</v>
      </c>
      <c r="O150">
        <f t="shared" si="22"/>
        <v>231.75</v>
      </c>
      <c r="P150" s="57">
        <f t="shared" si="24"/>
        <v>1788.23</v>
      </c>
      <c r="Q150" s="52">
        <v>1935</v>
      </c>
      <c r="R150" s="54">
        <f t="shared" si="25"/>
        <v>-93.123100000000022</v>
      </c>
      <c r="S150" s="76"/>
      <c r="T150" s="54">
        <f t="shared" si="23"/>
        <v>-93.123100000000022</v>
      </c>
      <c r="U150" s="76">
        <f>T150</f>
        <v>-93.123100000000022</v>
      </c>
      <c r="V150" s="52">
        <v>2000</v>
      </c>
    </row>
    <row r="151" spans="1:22" ht="15" thickBot="1">
      <c r="A151" s="3">
        <v>1851816</v>
      </c>
      <c r="B151" s="5">
        <v>43278</v>
      </c>
      <c r="C151" s="4">
        <v>137</v>
      </c>
      <c r="D151" s="3">
        <v>5341</v>
      </c>
      <c r="E151" s="4">
        <v>2472</v>
      </c>
      <c r="F151" s="4">
        <v>2864</v>
      </c>
      <c r="G151" s="4" t="s">
        <v>9</v>
      </c>
      <c r="H151" s="40">
        <f>E151-'май 2018'!E157</f>
        <v>0</v>
      </c>
      <c r="I151" s="42">
        <f>F151-'май 2018'!F157</f>
        <v>0</v>
      </c>
      <c r="J151" s="51">
        <v>2472</v>
      </c>
      <c r="K151" s="51">
        <v>2864</v>
      </c>
      <c r="L151">
        <f t="shared" si="20"/>
        <v>0</v>
      </c>
      <c r="M151">
        <f t="shared" si="20"/>
        <v>0</v>
      </c>
      <c r="N151">
        <f t="shared" si="21"/>
        <v>0</v>
      </c>
      <c r="O151">
        <f t="shared" si="22"/>
        <v>0</v>
      </c>
      <c r="P151" s="57">
        <f t="shared" si="24"/>
        <v>0</v>
      </c>
      <c r="Q151" s="52"/>
      <c r="R151" s="57">
        <f t="shared" si="25"/>
        <v>0</v>
      </c>
      <c r="S151" s="76">
        <f>'июнь 2018'!AD157</f>
        <v>0</v>
      </c>
      <c r="T151" s="62">
        <f t="shared" si="23"/>
        <v>0</v>
      </c>
      <c r="U151" s="75"/>
      <c r="V151" s="52"/>
    </row>
    <row r="152" spans="1:22" ht="15" thickBot="1">
      <c r="A152" s="3">
        <v>1896619</v>
      </c>
      <c r="B152" s="5">
        <v>43278</v>
      </c>
      <c r="C152" s="4">
        <v>138</v>
      </c>
      <c r="D152" s="3">
        <v>2244</v>
      </c>
      <c r="E152" s="4">
        <v>1396</v>
      </c>
      <c r="F152" s="4">
        <v>821</v>
      </c>
      <c r="G152" s="4" t="s">
        <v>9</v>
      </c>
      <c r="H152" s="40">
        <f>E152-'май 2018'!E158</f>
        <v>131</v>
      </c>
      <c r="I152" s="42">
        <f>F152-'май 2018'!F158</f>
        <v>80</v>
      </c>
      <c r="J152" s="51">
        <v>1346</v>
      </c>
      <c r="K152" s="51">
        <v>798</v>
      </c>
      <c r="L152">
        <f t="shared" si="20"/>
        <v>50</v>
      </c>
      <c r="M152">
        <f t="shared" si="20"/>
        <v>23</v>
      </c>
      <c r="N152">
        <f t="shared" si="21"/>
        <v>304</v>
      </c>
      <c r="O152">
        <f t="shared" si="22"/>
        <v>51.75</v>
      </c>
      <c r="P152" s="57">
        <f t="shared" si="24"/>
        <v>355.75</v>
      </c>
      <c r="Q152" s="52"/>
      <c r="R152" s="57">
        <f t="shared" si="25"/>
        <v>366.42250000000001</v>
      </c>
      <c r="S152" s="76">
        <f>'июнь 2018'!AD158</f>
        <v>168.83760000000001</v>
      </c>
      <c r="T152" s="62">
        <f t="shared" si="23"/>
        <v>535.26009999999997</v>
      </c>
      <c r="U152" s="75"/>
      <c r="V152" s="52"/>
    </row>
    <row r="153" spans="1:22" ht="15" thickBot="1">
      <c r="A153" s="3">
        <v>1897179</v>
      </c>
      <c r="B153" s="5">
        <v>43278</v>
      </c>
      <c r="C153" s="4">
        <v>139</v>
      </c>
      <c r="D153" s="3">
        <v>3651</v>
      </c>
      <c r="E153" s="4">
        <v>2190</v>
      </c>
      <c r="F153" s="4">
        <v>1131</v>
      </c>
      <c r="G153" s="4" t="s">
        <v>9</v>
      </c>
      <c r="H153" s="40">
        <f>E153-'май 2018'!E159</f>
        <v>416</v>
      </c>
      <c r="I153" s="42">
        <f>F153-'май 2018'!F159</f>
        <v>393</v>
      </c>
      <c r="J153" s="51">
        <v>2080</v>
      </c>
      <c r="K153" s="51">
        <v>1019</v>
      </c>
      <c r="L153">
        <f t="shared" si="20"/>
        <v>110</v>
      </c>
      <c r="M153">
        <f t="shared" si="20"/>
        <v>112</v>
      </c>
      <c r="N153">
        <f t="shared" si="21"/>
        <v>668.8</v>
      </c>
      <c r="O153">
        <f t="shared" si="22"/>
        <v>252</v>
      </c>
      <c r="P153" s="57">
        <f t="shared" si="24"/>
        <v>920.8</v>
      </c>
      <c r="Q153" s="52"/>
      <c r="R153" s="57">
        <f t="shared" si="25"/>
        <v>948.42399999999998</v>
      </c>
      <c r="S153" s="76"/>
      <c r="T153" s="62">
        <f t="shared" si="23"/>
        <v>948.42399999999998</v>
      </c>
      <c r="U153" s="75"/>
      <c r="V153" s="52"/>
    </row>
    <row r="154" spans="1:22" ht="15" thickBot="1">
      <c r="A154" s="3">
        <v>1739235</v>
      </c>
      <c r="B154" s="5">
        <v>43278</v>
      </c>
      <c r="C154" s="4">
        <v>140</v>
      </c>
      <c r="D154" s="3">
        <v>31163</v>
      </c>
      <c r="E154" s="4">
        <v>13554</v>
      </c>
      <c r="F154" s="4">
        <v>16906</v>
      </c>
      <c r="G154" s="4" t="s">
        <v>9</v>
      </c>
      <c r="H154" s="40">
        <f>E154-'май 2018'!E160</f>
        <v>266</v>
      </c>
      <c r="I154" s="42">
        <f>F154-'май 2018'!F160</f>
        <v>398</v>
      </c>
      <c r="J154" s="51">
        <v>13474</v>
      </c>
      <c r="K154" s="51">
        <v>16785</v>
      </c>
      <c r="L154">
        <f t="shared" si="20"/>
        <v>80</v>
      </c>
      <c r="M154">
        <f t="shared" si="20"/>
        <v>121</v>
      </c>
      <c r="N154">
        <f t="shared" si="21"/>
        <v>486.4</v>
      </c>
      <c r="O154">
        <f t="shared" si="22"/>
        <v>272.25</v>
      </c>
      <c r="P154" s="57">
        <f t="shared" si="24"/>
        <v>758.65</v>
      </c>
      <c r="Q154" s="52"/>
      <c r="R154" s="57">
        <f t="shared" si="25"/>
        <v>781.40949999999998</v>
      </c>
      <c r="S154" s="76"/>
      <c r="T154" s="62">
        <f t="shared" si="23"/>
        <v>781.40949999999998</v>
      </c>
      <c r="U154" s="75"/>
      <c r="V154" s="52"/>
    </row>
    <row r="155" spans="1:22" ht="15" thickBot="1">
      <c r="A155" s="3">
        <v>1899119</v>
      </c>
      <c r="B155" s="5">
        <v>43278</v>
      </c>
      <c r="C155" s="4" t="s">
        <v>26</v>
      </c>
      <c r="D155" s="3">
        <v>11540</v>
      </c>
      <c r="E155" s="4">
        <v>7526</v>
      </c>
      <c r="F155" s="4">
        <v>3786</v>
      </c>
      <c r="G155" s="4" t="s">
        <v>9</v>
      </c>
      <c r="H155" s="40">
        <f>E155-'май 2018'!E161</f>
        <v>570</v>
      </c>
      <c r="I155" s="42">
        <f>F155-'май 2018'!F161</f>
        <v>325</v>
      </c>
      <c r="J155" s="51">
        <v>7372</v>
      </c>
      <c r="K155" s="51">
        <v>3705</v>
      </c>
      <c r="L155">
        <f t="shared" si="20"/>
        <v>154</v>
      </c>
      <c r="M155">
        <f t="shared" si="20"/>
        <v>81</v>
      </c>
      <c r="N155">
        <f t="shared" si="21"/>
        <v>936.32</v>
      </c>
      <c r="O155">
        <f t="shared" si="22"/>
        <v>182.25</v>
      </c>
      <c r="P155" s="57">
        <f t="shared" si="24"/>
        <v>1118.5700000000002</v>
      </c>
      <c r="Q155" s="52"/>
      <c r="R155" s="57">
        <f t="shared" si="25"/>
        <v>1152.1271000000002</v>
      </c>
      <c r="S155" s="76"/>
      <c r="T155" s="62">
        <f t="shared" si="23"/>
        <v>1152.1271000000002</v>
      </c>
      <c r="U155" s="75"/>
      <c r="V155" s="52"/>
    </row>
    <row r="156" spans="1:22" ht="15" thickBot="1">
      <c r="A156" s="3">
        <v>1896362</v>
      </c>
      <c r="B156" s="5">
        <v>43278</v>
      </c>
      <c r="C156" s="4">
        <v>141</v>
      </c>
      <c r="D156" s="3">
        <v>7973</v>
      </c>
      <c r="E156" s="4">
        <v>5191</v>
      </c>
      <c r="F156" s="4">
        <v>2714</v>
      </c>
      <c r="G156" s="4" t="s">
        <v>9</v>
      </c>
      <c r="H156" s="40">
        <f>E156-'май 2018'!E162</f>
        <v>1</v>
      </c>
      <c r="I156" s="42">
        <f>F156-'май 2018'!F162</f>
        <v>1</v>
      </c>
      <c r="J156" s="51">
        <v>5190</v>
      </c>
      <c r="K156" s="51">
        <v>2714</v>
      </c>
      <c r="L156">
        <f t="shared" si="20"/>
        <v>1</v>
      </c>
      <c r="M156">
        <f t="shared" si="20"/>
        <v>0</v>
      </c>
      <c r="N156">
        <f t="shared" si="21"/>
        <v>6.08</v>
      </c>
      <c r="O156">
        <f t="shared" si="22"/>
        <v>0</v>
      </c>
      <c r="P156" s="57">
        <f t="shared" si="24"/>
        <v>6.08</v>
      </c>
      <c r="Q156" s="52"/>
      <c r="R156" s="57">
        <f t="shared" si="25"/>
        <v>6.2624000000000004</v>
      </c>
      <c r="S156" s="76"/>
      <c r="T156" s="77">
        <f t="shared" si="23"/>
        <v>6.2624000000000004</v>
      </c>
      <c r="U156" s="76">
        <f>T156</f>
        <v>6.2624000000000004</v>
      </c>
      <c r="V156" s="52"/>
    </row>
    <row r="157" spans="1:22" ht="15" thickBot="1">
      <c r="A157" s="3">
        <v>1893444</v>
      </c>
      <c r="B157" s="5">
        <v>43278</v>
      </c>
      <c r="C157" s="4">
        <v>142</v>
      </c>
      <c r="D157" s="3">
        <v>13787</v>
      </c>
      <c r="E157" s="4">
        <v>8682</v>
      </c>
      <c r="F157" s="4">
        <v>4082</v>
      </c>
      <c r="G157" s="4" t="s">
        <v>9</v>
      </c>
      <c r="H157" s="40">
        <f>E157-'май 2018'!E163</f>
        <v>800</v>
      </c>
      <c r="I157" s="42">
        <f>F157-'май 2018'!F163</f>
        <v>310</v>
      </c>
      <c r="J157" s="51">
        <v>8472</v>
      </c>
      <c r="K157" s="51">
        <v>4032</v>
      </c>
      <c r="L157">
        <f t="shared" si="20"/>
        <v>210</v>
      </c>
      <c r="M157">
        <f t="shared" si="20"/>
        <v>50</v>
      </c>
      <c r="N157">
        <f t="shared" si="21"/>
        <v>1276.8</v>
      </c>
      <c r="O157">
        <f t="shared" si="22"/>
        <v>112.5</v>
      </c>
      <c r="P157" s="57">
        <f t="shared" si="24"/>
        <v>1389.3</v>
      </c>
      <c r="Q157" s="52"/>
      <c r="R157" s="57">
        <f t="shared" si="25"/>
        <v>1430.979</v>
      </c>
      <c r="S157" s="76"/>
      <c r="T157" s="62">
        <f t="shared" si="23"/>
        <v>1430.979</v>
      </c>
      <c r="U157" s="75"/>
      <c r="V157" s="52"/>
    </row>
    <row r="158" spans="1:22" ht="15" thickBot="1">
      <c r="A158" s="3">
        <v>1900250</v>
      </c>
      <c r="B158" s="5">
        <v>43278</v>
      </c>
      <c r="C158" s="4">
        <v>143</v>
      </c>
      <c r="D158" s="3">
        <v>4409</v>
      </c>
      <c r="E158" s="4">
        <v>2273</v>
      </c>
      <c r="F158" s="4">
        <v>1409</v>
      </c>
      <c r="G158" s="4" t="s">
        <v>9</v>
      </c>
      <c r="H158" s="40">
        <f>E158-'май 2018'!E164</f>
        <v>364</v>
      </c>
      <c r="I158" s="42">
        <f>F158-'май 2018'!F164</f>
        <v>158</v>
      </c>
      <c r="J158" s="51">
        <v>2213</v>
      </c>
      <c r="K158" s="51">
        <v>1391</v>
      </c>
      <c r="L158">
        <f t="shared" si="20"/>
        <v>60</v>
      </c>
      <c r="M158">
        <f t="shared" si="20"/>
        <v>18</v>
      </c>
      <c r="N158">
        <f t="shared" si="21"/>
        <v>364.8</v>
      </c>
      <c r="O158">
        <f t="shared" si="22"/>
        <v>40.5</v>
      </c>
      <c r="P158" s="57">
        <f t="shared" si="24"/>
        <v>405.3</v>
      </c>
      <c r="Q158" s="52"/>
      <c r="R158" s="57">
        <f t="shared" si="25"/>
        <v>417.459</v>
      </c>
      <c r="S158" s="76"/>
      <c r="T158" s="62">
        <f t="shared" si="23"/>
        <v>417.459</v>
      </c>
      <c r="U158" s="75"/>
      <c r="V158" s="52"/>
    </row>
    <row r="159" spans="1:22" ht="15" thickBot="1">
      <c r="A159" s="3">
        <v>1770770</v>
      </c>
      <c r="B159" s="5">
        <v>43278</v>
      </c>
      <c r="C159" s="4">
        <v>144</v>
      </c>
      <c r="D159" s="3">
        <v>1112</v>
      </c>
      <c r="E159" s="4">
        <v>741</v>
      </c>
      <c r="F159" s="4">
        <v>371</v>
      </c>
      <c r="G159" s="4" t="s">
        <v>9</v>
      </c>
      <c r="H159" s="40">
        <f>E159-'май 2018'!E165</f>
        <v>60</v>
      </c>
      <c r="I159" s="42">
        <f>F159-'май 2018'!F165</f>
        <v>14</v>
      </c>
      <c r="J159" s="51">
        <v>687</v>
      </c>
      <c r="K159" s="51">
        <v>363</v>
      </c>
      <c r="L159">
        <f t="shared" si="20"/>
        <v>54</v>
      </c>
      <c r="M159">
        <f t="shared" si="20"/>
        <v>8</v>
      </c>
      <c r="N159">
        <f t="shared" si="21"/>
        <v>328.32</v>
      </c>
      <c r="O159">
        <f t="shared" si="22"/>
        <v>18</v>
      </c>
      <c r="P159" s="57">
        <f t="shared" si="24"/>
        <v>346.32</v>
      </c>
      <c r="Q159" s="52"/>
      <c r="R159" s="57">
        <f t="shared" si="25"/>
        <v>356.70959999999997</v>
      </c>
      <c r="S159" s="76"/>
      <c r="T159" s="62">
        <f t="shared" si="23"/>
        <v>356.70959999999997</v>
      </c>
      <c r="U159" s="75"/>
      <c r="V159" s="52"/>
    </row>
    <row r="160" spans="1:22" ht="15" thickBot="1">
      <c r="A160" s="3">
        <v>1740112</v>
      </c>
      <c r="B160" s="5">
        <v>43278</v>
      </c>
      <c r="C160" s="4">
        <v>145</v>
      </c>
      <c r="D160" s="3">
        <v>4050</v>
      </c>
      <c r="E160" s="4">
        <v>2807</v>
      </c>
      <c r="F160" s="4">
        <v>865</v>
      </c>
      <c r="G160" s="4" t="s">
        <v>9</v>
      </c>
      <c r="H160" s="40">
        <f>E160-'май 2018'!E166</f>
        <v>180</v>
      </c>
      <c r="I160" s="42">
        <f>F160-'май 2018'!F166</f>
        <v>61</v>
      </c>
      <c r="J160" s="51">
        <v>2760</v>
      </c>
      <c r="K160" s="51">
        <v>850</v>
      </c>
      <c r="L160">
        <f t="shared" si="20"/>
        <v>47</v>
      </c>
      <c r="M160">
        <f t="shared" si="20"/>
        <v>15</v>
      </c>
      <c r="N160">
        <f t="shared" si="21"/>
        <v>285.76</v>
      </c>
      <c r="O160">
        <f t="shared" si="22"/>
        <v>33.75</v>
      </c>
      <c r="P160" s="57">
        <f t="shared" si="24"/>
        <v>319.51</v>
      </c>
      <c r="Q160" s="52"/>
      <c r="R160" s="57">
        <f t="shared" si="25"/>
        <v>329.09530000000001</v>
      </c>
      <c r="S160" s="76"/>
      <c r="T160" s="52">
        <f t="shared" si="23"/>
        <v>329.09530000000001</v>
      </c>
      <c r="U160" s="76">
        <f>T160</f>
        <v>329.09530000000001</v>
      </c>
      <c r="V160" s="52"/>
    </row>
    <row r="161" spans="1:22" ht="15" thickBot="1">
      <c r="A161" s="3">
        <v>1899173</v>
      </c>
      <c r="B161" s="5">
        <v>43278</v>
      </c>
      <c r="C161" s="4">
        <v>146</v>
      </c>
      <c r="D161" s="6">
        <v>8225</v>
      </c>
      <c r="E161" s="8">
        <v>4920</v>
      </c>
      <c r="F161" s="8">
        <v>2094</v>
      </c>
      <c r="G161" s="4" t="s">
        <v>9</v>
      </c>
      <c r="H161" s="40">
        <f>E161-'май 2018'!E167</f>
        <v>132</v>
      </c>
      <c r="I161" s="42">
        <f>F161-'май 2018'!F167</f>
        <v>75</v>
      </c>
      <c r="J161" s="51">
        <v>4879</v>
      </c>
      <c r="K161" s="51">
        <v>2076</v>
      </c>
      <c r="L161">
        <f t="shared" si="20"/>
        <v>41</v>
      </c>
      <c r="M161">
        <f t="shared" si="20"/>
        <v>18</v>
      </c>
      <c r="N161">
        <f t="shared" si="21"/>
        <v>249.28</v>
      </c>
      <c r="O161">
        <f t="shared" si="22"/>
        <v>40.5</v>
      </c>
      <c r="P161" s="57">
        <f t="shared" si="24"/>
        <v>289.77999999999997</v>
      </c>
      <c r="Q161" s="52"/>
      <c r="R161" s="57">
        <f t="shared" si="25"/>
        <v>298.47339999999997</v>
      </c>
      <c r="S161" s="76">
        <f>'июнь 2018'!AD167</f>
        <v>672.60030000000006</v>
      </c>
      <c r="T161" s="62">
        <f t="shared" si="23"/>
        <v>971.07370000000003</v>
      </c>
      <c r="U161" s="75"/>
      <c r="V161" s="52"/>
    </row>
    <row r="162" spans="1:22" ht="15" thickBot="1">
      <c r="A162" s="3">
        <v>1898859</v>
      </c>
      <c r="B162" s="5">
        <v>43278</v>
      </c>
      <c r="C162" s="4" t="s">
        <v>27</v>
      </c>
      <c r="D162" s="3">
        <v>12655</v>
      </c>
      <c r="E162" s="4">
        <v>8572</v>
      </c>
      <c r="F162" s="4">
        <v>3749</v>
      </c>
      <c r="G162" s="4" t="s">
        <v>9</v>
      </c>
      <c r="H162" s="40">
        <f>E162-'май 2018'!E168</f>
        <v>760</v>
      </c>
      <c r="I162" s="42">
        <f>F162-'май 2018'!F168</f>
        <v>273</v>
      </c>
      <c r="J162" s="51">
        <v>8310</v>
      </c>
      <c r="K162" s="51">
        <v>3651</v>
      </c>
      <c r="L162">
        <f t="shared" si="20"/>
        <v>262</v>
      </c>
      <c r="M162">
        <f t="shared" si="20"/>
        <v>98</v>
      </c>
      <c r="N162">
        <f t="shared" si="21"/>
        <v>1592.96</v>
      </c>
      <c r="O162">
        <f t="shared" si="22"/>
        <v>220.5</v>
      </c>
      <c r="P162" s="57">
        <f t="shared" si="24"/>
        <v>1813.46</v>
      </c>
      <c r="Q162" s="52"/>
      <c r="R162" s="57">
        <f t="shared" si="25"/>
        <v>1867.8638000000001</v>
      </c>
      <c r="S162" s="76"/>
      <c r="T162" s="62">
        <f t="shared" si="23"/>
        <v>1867.8638000000001</v>
      </c>
      <c r="U162" s="75"/>
      <c r="V162" s="52"/>
    </row>
    <row r="163" spans="1:22" ht="27" thickBot="1">
      <c r="A163" s="3">
        <v>1852606</v>
      </c>
      <c r="B163" s="5">
        <v>43278</v>
      </c>
      <c r="C163" s="56" t="s">
        <v>28</v>
      </c>
      <c r="D163" s="79">
        <v>20982</v>
      </c>
      <c r="E163" s="56">
        <v>13813</v>
      </c>
      <c r="F163" s="56">
        <v>7159</v>
      </c>
      <c r="G163" s="56" t="s">
        <v>9</v>
      </c>
      <c r="H163" s="65">
        <f>E163-'май 2018'!E169</f>
        <v>695</v>
      </c>
      <c r="I163" s="66">
        <f>F163-'май 2018'!F169</f>
        <v>384</v>
      </c>
      <c r="J163" s="80">
        <v>13604</v>
      </c>
      <c r="K163" s="80">
        <v>7060</v>
      </c>
      <c r="L163" s="55">
        <f t="shared" si="20"/>
        <v>209</v>
      </c>
      <c r="M163" s="55">
        <f t="shared" si="20"/>
        <v>99</v>
      </c>
      <c r="N163" s="55">
        <f t="shared" si="21"/>
        <v>1270.72</v>
      </c>
      <c r="O163" s="55">
        <f t="shared" si="22"/>
        <v>222.75</v>
      </c>
      <c r="P163" s="71">
        <f t="shared" si="24"/>
        <v>1493.47</v>
      </c>
      <c r="Q163" s="77"/>
      <c r="R163" s="71">
        <f t="shared" si="25"/>
        <v>1538.2741000000001</v>
      </c>
      <c r="S163" s="78"/>
      <c r="T163" s="62">
        <f t="shared" si="23"/>
        <v>1538.2741000000001</v>
      </c>
      <c r="U163" s="75"/>
      <c r="V163" s="52"/>
    </row>
    <row r="164" spans="1:22" ht="15" thickBot="1">
      <c r="A164" s="3">
        <v>1844503</v>
      </c>
      <c r="B164" s="5">
        <v>43278</v>
      </c>
      <c r="C164" s="4">
        <v>148</v>
      </c>
      <c r="D164" s="3">
        <v>8888</v>
      </c>
      <c r="E164" s="4">
        <v>6923</v>
      </c>
      <c r="F164" s="4">
        <v>1946</v>
      </c>
      <c r="G164" s="4" t="s">
        <v>9</v>
      </c>
      <c r="H164" s="40">
        <f>E164-'май 2018'!E170</f>
        <v>690</v>
      </c>
      <c r="I164" s="42">
        <f>F164-'май 2018'!F170</f>
        <v>218</v>
      </c>
      <c r="J164" s="51">
        <v>6714</v>
      </c>
      <c r="K164" s="51">
        <v>1894</v>
      </c>
      <c r="L164">
        <f t="shared" si="20"/>
        <v>209</v>
      </c>
      <c r="M164">
        <f t="shared" si="20"/>
        <v>52</v>
      </c>
      <c r="N164">
        <f t="shared" si="21"/>
        <v>1270.72</v>
      </c>
      <c r="O164">
        <f t="shared" si="22"/>
        <v>117</v>
      </c>
      <c r="P164" s="57">
        <f t="shared" si="24"/>
        <v>1387.72</v>
      </c>
      <c r="Q164" s="52"/>
      <c r="R164" s="57">
        <f t="shared" si="25"/>
        <v>1429.3516</v>
      </c>
      <c r="S164" s="76">
        <f>'июнь 2018'!AD170</f>
        <v>1863.9189000000001</v>
      </c>
      <c r="T164" s="62">
        <f t="shared" si="23"/>
        <v>3293.2705000000001</v>
      </c>
      <c r="U164" s="75"/>
      <c r="V164" s="52">
        <v>1000</v>
      </c>
    </row>
    <row r="165" spans="1:22" ht="15" thickBot="1">
      <c r="A165" s="3">
        <v>1894449</v>
      </c>
      <c r="B165" s="5">
        <v>43278</v>
      </c>
      <c r="C165" s="4">
        <v>149</v>
      </c>
      <c r="D165" s="6">
        <v>1021</v>
      </c>
      <c r="E165" s="8">
        <v>726</v>
      </c>
      <c r="F165" s="8">
        <v>232</v>
      </c>
      <c r="G165" s="4" t="s">
        <v>9</v>
      </c>
      <c r="H165" s="40">
        <f>E165-'май 2018'!E171</f>
        <v>7</v>
      </c>
      <c r="I165" s="42">
        <f>F165-'май 2018'!F171</f>
        <v>1</v>
      </c>
      <c r="J165" s="51">
        <v>724</v>
      </c>
      <c r="K165" s="51">
        <v>232</v>
      </c>
      <c r="L165">
        <f t="shared" si="20"/>
        <v>2</v>
      </c>
      <c r="M165">
        <f t="shared" si="20"/>
        <v>0</v>
      </c>
      <c r="N165">
        <f t="shared" si="21"/>
        <v>12.16</v>
      </c>
      <c r="O165">
        <f t="shared" si="22"/>
        <v>0</v>
      </c>
      <c r="P165" s="57">
        <f t="shared" si="24"/>
        <v>12.16</v>
      </c>
      <c r="Q165" s="52"/>
      <c r="R165" s="57">
        <f t="shared" si="25"/>
        <v>12.524800000000001</v>
      </c>
      <c r="S165" s="76">
        <f>'июнь 2018'!AD171</f>
        <v>100.4662</v>
      </c>
      <c r="T165" s="62">
        <f t="shared" si="23"/>
        <v>112.991</v>
      </c>
      <c r="U165" s="75"/>
      <c r="V165" s="52"/>
    </row>
    <row r="166" spans="1:22" ht="15" thickBot="1">
      <c r="A166" s="3">
        <v>1897134</v>
      </c>
      <c r="B166" s="5">
        <v>43278</v>
      </c>
      <c r="C166" s="4">
        <v>150</v>
      </c>
      <c r="D166" s="3">
        <v>4165</v>
      </c>
      <c r="E166" s="4">
        <v>3115</v>
      </c>
      <c r="F166" s="4">
        <v>960</v>
      </c>
      <c r="G166" s="4" t="s">
        <v>9</v>
      </c>
      <c r="H166" s="40">
        <f>E166-'май 2018'!E172</f>
        <v>1</v>
      </c>
      <c r="I166" s="42">
        <f>F166-'май 2018'!F172</f>
        <v>0</v>
      </c>
      <c r="J166" s="51">
        <v>3115</v>
      </c>
      <c r="K166" s="51">
        <v>960</v>
      </c>
      <c r="L166">
        <f t="shared" si="20"/>
        <v>0</v>
      </c>
      <c r="M166">
        <f t="shared" si="20"/>
        <v>0</v>
      </c>
      <c r="N166">
        <f t="shared" si="21"/>
        <v>0</v>
      </c>
      <c r="O166">
        <f t="shared" si="22"/>
        <v>0</v>
      </c>
      <c r="P166" s="57">
        <f t="shared" si="24"/>
        <v>0</v>
      </c>
      <c r="Q166" s="52"/>
      <c r="R166" s="57">
        <f t="shared" si="25"/>
        <v>0</v>
      </c>
      <c r="S166" s="76">
        <f>'июнь 2018'!AD172</f>
        <v>355.58689999999996</v>
      </c>
      <c r="T166" s="52">
        <f t="shared" si="23"/>
        <v>355.58689999999996</v>
      </c>
      <c r="U166" s="76">
        <f>T166</f>
        <v>355.58689999999996</v>
      </c>
      <c r="V166" s="52"/>
    </row>
    <row r="167" spans="1:22" ht="15" thickBot="1">
      <c r="A167" s="3">
        <v>1899097</v>
      </c>
      <c r="B167" s="5">
        <v>43278</v>
      </c>
      <c r="C167" s="4">
        <v>151</v>
      </c>
      <c r="D167" s="3">
        <v>4330</v>
      </c>
      <c r="E167" s="4">
        <v>2809</v>
      </c>
      <c r="F167" s="4">
        <v>1193</v>
      </c>
      <c r="G167" s="4" t="s">
        <v>9</v>
      </c>
      <c r="H167" s="40">
        <f>E167-'май 2018'!E173</f>
        <v>365</v>
      </c>
      <c r="I167" s="42">
        <f>F167-'май 2018'!F173</f>
        <v>206</v>
      </c>
      <c r="J167" s="51">
        <v>2651</v>
      </c>
      <c r="K167" s="51">
        <v>1095</v>
      </c>
      <c r="L167">
        <f t="shared" si="20"/>
        <v>158</v>
      </c>
      <c r="M167">
        <f t="shared" si="20"/>
        <v>98</v>
      </c>
      <c r="N167">
        <f t="shared" si="21"/>
        <v>960.64</v>
      </c>
      <c r="O167">
        <f t="shared" si="22"/>
        <v>220.5</v>
      </c>
      <c r="P167" s="57">
        <f t="shared" si="24"/>
        <v>1181.1399999999999</v>
      </c>
      <c r="Q167" s="52"/>
      <c r="R167" s="57">
        <f t="shared" si="25"/>
        <v>1216.5741999999998</v>
      </c>
      <c r="S167" s="76">
        <f>'июнь 2018'!AD173</f>
        <v>-980</v>
      </c>
      <c r="T167" s="62">
        <f t="shared" si="23"/>
        <v>236.57419999999979</v>
      </c>
      <c r="U167" s="75"/>
      <c r="V167" s="52">
        <v>1263</v>
      </c>
    </row>
    <row r="168" spans="1:22" ht="15" thickBot="1">
      <c r="A168" s="3">
        <v>1853571</v>
      </c>
      <c r="B168" s="5">
        <v>43278</v>
      </c>
      <c r="C168" s="4">
        <v>152</v>
      </c>
      <c r="D168" s="3">
        <v>22273</v>
      </c>
      <c r="E168" s="4">
        <v>14719</v>
      </c>
      <c r="F168" s="4">
        <v>5302</v>
      </c>
      <c r="G168" s="4" t="s">
        <v>9</v>
      </c>
      <c r="H168" s="40">
        <f>E168-'май 2018'!E174</f>
        <v>947</v>
      </c>
      <c r="I168" s="42">
        <f>F168-'май 2018'!F174</f>
        <v>421</v>
      </c>
      <c r="J168" s="51">
        <v>14461</v>
      </c>
      <c r="K168" s="51">
        <v>5205</v>
      </c>
      <c r="L168">
        <f t="shared" si="20"/>
        <v>258</v>
      </c>
      <c r="M168">
        <f t="shared" si="20"/>
        <v>97</v>
      </c>
      <c r="N168">
        <f t="shared" si="21"/>
        <v>1568.64</v>
      </c>
      <c r="O168">
        <f t="shared" si="22"/>
        <v>218.25</v>
      </c>
      <c r="P168" s="57">
        <f t="shared" si="24"/>
        <v>1786.89</v>
      </c>
      <c r="Q168" s="52"/>
      <c r="R168" s="57">
        <f t="shared" si="25"/>
        <v>1840.4967000000001</v>
      </c>
      <c r="S168" s="76"/>
      <c r="T168" s="62">
        <f t="shared" si="23"/>
        <v>1840.4967000000001</v>
      </c>
      <c r="U168" s="75"/>
      <c r="V168" s="52"/>
    </row>
    <row r="169" spans="1:22" ht="15" thickBot="1">
      <c r="A169" s="3">
        <v>1741005</v>
      </c>
      <c r="B169" s="5">
        <v>43278</v>
      </c>
      <c r="C169" s="4">
        <v>153</v>
      </c>
      <c r="D169" s="3">
        <v>50683</v>
      </c>
      <c r="E169" s="4">
        <v>27372</v>
      </c>
      <c r="F169" s="4">
        <v>16426</v>
      </c>
      <c r="G169" s="4" t="s">
        <v>9</v>
      </c>
      <c r="H169" s="40">
        <f>E169-'май 2018'!E175</f>
        <v>315</v>
      </c>
      <c r="I169" s="42">
        <f>F169-'май 2018'!F175</f>
        <v>150</v>
      </c>
      <c r="J169" s="51">
        <v>27295</v>
      </c>
      <c r="K169" s="51">
        <v>16391</v>
      </c>
      <c r="L169">
        <f t="shared" si="20"/>
        <v>77</v>
      </c>
      <c r="M169">
        <f t="shared" si="20"/>
        <v>35</v>
      </c>
      <c r="N169">
        <f t="shared" si="21"/>
        <v>468.16</v>
      </c>
      <c r="O169">
        <f t="shared" si="22"/>
        <v>78.75</v>
      </c>
      <c r="P169" s="57">
        <f t="shared" si="24"/>
        <v>546.91000000000008</v>
      </c>
      <c r="Q169" s="52"/>
      <c r="R169" s="57">
        <f t="shared" si="25"/>
        <v>563.31730000000005</v>
      </c>
      <c r="S169" s="76"/>
      <c r="T169" s="52">
        <f t="shared" si="23"/>
        <v>563.31730000000005</v>
      </c>
      <c r="U169" s="76">
        <f>T169</f>
        <v>563.31730000000005</v>
      </c>
      <c r="V169" s="52"/>
    </row>
    <row r="170" spans="1:22" ht="15" thickBot="1">
      <c r="A170" s="6">
        <v>1897507</v>
      </c>
      <c r="B170" s="7">
        <v>43278</v>
      </c>
      <c r="C170" s="8">
        <v>154</v>
      </c>
      <c r="D170" s="3">
        <v>9792</v>
      </c>
      <c r="E170" s="4">
        <v>6557</v>
      </c>
      <c r="F170" s="4">
        <v>3232</v>
      </c>
      <c r="G170" s="8" t="s">
        <v>9</v>
      </c>
      <c r="H170" s="40">
        <f>E170-'май 2018'!E176</f>
        <v>162</v>
      </c>
      <c r="I170" s="42">
        <f>F170-'май 2018'!F176</f>
        <v>53</v>
      </c>
      <c r="J170" s="51">
        <v>6478</v>
      </c>
      <c r="K170" s="51">
        <v>3207</v>
      </c>
      <c r="L170">
        <f t="shared" si="20"/>
        <v>79</v>
      </c>
      <c r="M170">
        <f t="shared" si="20"/>
        <v>25</v>
      </c>
      <c r="N170">
        <f t="shared" si="21"/>
        <v>480.32</v>
      </c>
      <c r="O170">
        <f t="shared" si="22"/>
        <v>56.25</v>
      </c>
      <c r="P170" s="57">
        <f t="shared" si="24"/>
        <v>536.56999999999994</v>
      </c>
      <c r="Q170" s="52"/>
      <c r="R170" s="57">
        <f t="shared" si="25"/>
        <v>552.66709999999989</v>
      </c>
      <c r="S170" s="76"/>
      <c r="T170" s="62">
        <f t="shared" si="23"/>
        <v>552.66709999999989</v>
      </c>
      <c r="U170" s="75"/>
      <c r="V170" s="52"/>
    </row>
    <row r="171" spans="1:22" ht="15" thickBot="1">
      <c r="A171" s="3">
        <v>1892309</v>
      </c>
      <c r="B171" s="5">
        <v>43278</v>
      </c>
      <c r="C171" s="4">
        <v>155</v>
      </c>
      <c r="D171" s="3">
        <v>3303</v>
      </c>
      <c r="E171" s="4">
        <v>2612</v>
      </c>
      <c r="F171" s="4">
        <v>632</v>
      </c>
      <c r="G171" s="4" t="s">
        <v>9</v>
      </c>
      <c r="H171" s="40">
        <f>E171-'май 2018'!E177</f>
        <v>355</v>
      </c>
      <c r="I171" s="42">
        <f>F171-'май 2018'!F177</f>
        <v>87</v>
      </c>
      <c r="J171" s="51">
        <v>2507</v>
      </c>
      <c r="K171" s="51">
        <v>606</v>
      </c>
      <c r="L171">
        <f t="shared" si="20"/>
        <v>105</v>
      </c>
      <c r="M171">
        <f t="shared" si="20"/>
        <v>26</v>
      </c>
      <c r="N171">
        <f t="shared" si="21"/>
        <v>638.4</v>
      </c>
      <c r="O171">
        <f t="shared" si="22"/>
        <v>58.5</v>
      </c>
      <c r="P171" s="57">
        <f t="shared" si="24"/>
        <v>696.9</v>
      </c>
      <c r="Q171" s="52"/>
      <c r="R171" s="57">
        <f t="shared" si="25"/>
        <v>717.80700000000002</v>
      </c>
      <c r="S171" s="76">
        <f>'июнь 2018'!AD177</f>
        <v>1039.0125</v>
      </c>
      <c r="T171" s="52">
        <f t="shared" si="23"/>
        <v>1756.8195000000001</v>
      </c>
      <c r="U171" s="76">
        <f>T171</f>
        <v>1756.8195000000001</v>
      </c>
      <c r="V171" s="52"/>
    </row>
    <row r="172" spans="1:22" ht="15" thickBot="1">
      <c r="A172" s="3">
        <v>1899011</v>
      </c>
      <c r="B172" s="5">
        <v>43278</v>
      </c>
      <c r="C172" s="4">
        <v>156</v>
      </c>
      <c r="D172" s="3">
        <v>17429</v>
      </c>
      <c r="E172" s="4">
        <v>12279</v>
      </c>
      <c r="F172" s="4">
        <v>4604</v>
      </c>
      <c r="G172" s="4" t="s">
        <v>9</v>
      </c>
      <c r="H172" s="40">
        <f>E172-'май 2018'!E178</f>
        <v>711</v>
      </c>
      <c r="I172" s="42">
        <f>F172-'май 2018'!F178</f>
        <v>249</v>
      </c>
      <c r="J172" s="51">
        <v>12078</v>
      </c>
      <c r="K172" s="51">
        <v>4539</v>
      </c>
      <c r="L172">
        <f t="shared" si="20"/>
        <v>201</v>
      </c>
      <c r="M172">
        <f t="shared" si="20"/>
        <v>65</v>
      </c>
      <c r="N172">
        <f t="shared" si="21"/>
        <v>1222.08</v>
      </c>
      <c r="O172">
        <f t="shared" si="22"/>
        <v>146.25</v>
      </c>
      <c r="P172" s="57">
        <f t="shared" si="24"/>
        <v>1368.33</v>
      </c>
      <c r="Q172" s="52"/>
      <c r="R172" s="57">
        <f t="shared" si="25"/>
        <v>1409.3798999999999</v>
      </c>
      <c r="S172" s="76"/>
      <c r="T172" s="52">
        <f t="shared" si="23"/>
        <v>1409.3798999999999</v>
      </c>
      <c r="U172" s="76">
        <f t="shared" ref="U172:U175" si="27">T172</f>
        <v>1409.3798999999999</v>
      </c>
      <c r="V172" s="52"/>
    </row>
    <row r="173" spans="1:22" ht="15" thickBot="1">
      <c r="A173" s="3">
        <v>1898974</v>
      </c>
      <c r="B173" s="5">
        <v>43278</v>
      </c>
      <c r="C173" s="4">
        <v>157</v>
      </c>
      <c r="D173" s="3">
        <v>8659</v>
      </c>
      <c r="E173" s="4">
        <v>3252</v>
      </c>
      <c r="F173" s="4">
        <v>2432</v>
      </c>
      <c r="G173" s="4" t="s">
        <v>9</v>
      </c>
      <c r="H173" s="40">
        <f>E173-'май 2018'!E179</f>
        <v>132</v>
      </c>
      <c r="I173" s="42">
        <f>F173-'май 2018'!F179</f>
        <v>76</v>
      </c>
      <c r="J173" s="51">
        <v>3239</v>
      </c>
      <c r="K173" s="51">
        <v>2431</v>
      </c>
      <c r="L173">
        <f t="shared" si="20"/>
        <v>13</v>
      </c>
      <c r="M173">
        <f t="shared" si="20"/>
        <v>1</v>
      </c>
      <c r="N173">
        <f t="shared" si="21"/>
        <v>79.040000000000006</v>
      </c>
      <c r="O173">
        <f t="shared" si="22"/>
        <v>2.25</v>
      </c>
      <c r="P173" s="57">
        <f t="shared" si="24"/>
        <v>81.290000000000006</v>
      </c>
      <c r="Q173" s="52">
        <v>1223</v>
      </c>
      <c r="R173" s="54">
        <f t="shared" si="25"/>
        <v>-1139.2712999999999</v>
      </c>
      <c r="S173" s="76"/>
      <c r="T173" s="54">
        <f t="shared" si="23"/>
        <v>-1139.2712999999999</v>
      </c>
      <c r="U173" s="76">
        <f t="shared" si="27"/>
        <v>-1139.2712999999999</v>
      </c>
      <c r="V173" s="52"/>
    </row>
    <row r="174" spans="1:22" ht="15" thickBot="1">
      <c r="A174" s="3">
        <v>1899285</v>
      </c>
      <c r="B174" s="5">
        <v>43278</v>
      </c>
      <c r="C174" s="4">
        <v>158</v>
      </c>
      <c r="D174" s="3">
        <v>6702</v>
      </c>
      <c r="E174" s="4">
        <v>4899</v>
      </c>
      <c r="F174" s="4">
        <v>1720</v>
      </c>
      <c r="G174" s="4" t="s">
        <v>9</v>
      </c>
      <c r="H174" s="40">
        <f>E174-'май 2018'!E180</f>
        <v>464</v>
      </c>
      <c r="I174" s="42">
        <f>F174-'май 2018'!F180</f>
        <v>168</v>
      </c>
      <c r="J174" s="51">
        <v>4861</v>
      </c>
      <c r="K174" s="51">
        <v>1701</v>
      </c>
      <c r="L174">
        <f t="shared" si="20"/>
        <v>38</v>
      </c>
      <c r="M174">
        <f t="shared" si="20"/>
        <v>19</v>
      </c>
      <c r="N174">
        <f t="shared" si="21"/>
        <v>231.04</v>
      </c>
      <c r="O174">
        <f t="shared" si="22"/>
        <v>42.75</v>
      </c>
      <c r="P174" s="57">
        <f t="shared" si="24"/>
        <v>273.78999999999996</v>
      </c>
      <c r="Q174" s="52"/>
      <c r="R174" s="57">
        <f t="shared" si="25"/>
        <v>282.00369999999998</v>
      </c>
      <c r="S174" s="76"/>
      <c r="T174" s="52">
        <f t="shared" si="23"/>
        <v>282.00369999999998</v>
      </c>
      <c r="U174" s="76">
        <f t="shared" si="27"/>
        <v>282.00369999999998</v>
      </c>
      <c r="V174" s="52"/>
    </row>
    <row r="175" spans="1:22" ht="15" thickBot="1">
      <c r="A175" s="3">
        <v>1898973</v>
      </c>
      <c r="B175" s="5">
        <v>43278</v>
      </c>
      <c r="C175" s="4">
        <v>159</v>
      </c>
      <c r="D175" s="3">
        <v>10618</v>
      </c>
      <c r="E175" s="4">
        <v>7493</v>
      </c>
      <c r="F175" s="4">
        <v>2155</v>
      </c>
      <c r="G175" s="4" t="s">
        <v>9</v>
      </c>
      <c r="H175" s="40">
        <f>E175-'май 2018'!E181</f>
        <v>495</v>
      </c>
      <c r="I175" s="42">
        <f>F175-'май 2018'!F181</f>
        <v>125</v>
      </c>
      <c r="J175" s="51">
        <v>7264</v>
      </c>
      <c r="K175" s="51">
        <v>2104</v>
      </c>
      <c r="L175">
        <f t="shared" si="20"/>
        <v>229</v>
      </c>
      <c r="M175">
        <f t="shared" si="20"/>
        <v>51</v>
      </c>
      <c r="N175">
        <f t="shared" si="21"/>
        <v>1392.32</v>
      </c>
      <c r="O175">
        <f t="shared" si="22"/>
        <v>114.75</v>
      </c>
      <c r="P175" s="57">
        <f t="shared" si="24"/>
        <v>1507.07</v>
      </c>
      <c r="Q175" s="52"/>
      <c r="R175" s="57">
        <f t="shared" si="25"/>
        <v>1552.2820999999999</v>
      </c>
      <c r="S175" s="76"/>
      <c r="T175" s="52">
        <f t="shared" si="23"/>
        <v>1552.2820999999999</v>
      </c>
      <c r="U175" s="76">
        <f t="shared" si="27"/>
        <v>1552.2820999999999</v>
      </c>
      <c r="V175" s="52"/>
    </row>
    <row r="176" spans="1:22" ht="15" thickBot="1">
      <c r="A176" s="3">
        <v>1851675</v>
      </c>
      <c r="B176" s="5">
        <v>43278</v>
      </c>
      <c r="C176" s="4">
        <v>160</v>
      </c>
      <c r="D176" s="3">
        <v>43895</v>
      </c>
      <c r="E176" s="4">
        <v>28499</v>
      </c>
      <c r="F176" s="4">
        <v>14117</v>
      </c>
      <c r="G176" s="4" t="s">
        <v>9</v>
      </c>
      <c r="H176" s="40">
        <f>E176-'май 2018'!E182</f>
        <v>1178</v>
      </c>
      <c r="I176" s="42">
        <f>F176-'май 2018'!F182</f>
        <v>567</v>
      </c>
      <c r="J176" s="51">
        <v>28181</v>
      </c>
      <c r="K176" s="51">
        <v>13966</v>
      </c>
      <c r="L176">
        <f t="shared" si="20"/>
        <v>318</v>
      </c>
      <c r="M176">
        <f t="shared" si="20"/>
        <v>151</v>
      </c>
      <c r="N176">
        <f t="shared" si="21"/>
        <v>1933.44</v>
      </c>
      <c r="O176">
        <f t="shared" si="22"/>
        <v>339.75</v>
      </c>
      <c r="P176" s="57">
        <f t="shared" si="24"/>
        <v>2273.19</v>
      </c>
      <c r="Q176" s="52"/>
      <c r="R176" s="57">
        <f t="shared" si="25"/>
        <v>2341.3857000000003</v>
      </c>
      <c r="S176" s="76">
        <f>'июнь 2018'!AD182</f>
        <v>3219.0846000000001</v>
      </c>
      <c r="T176" s="70">
        <f>R176+S176</f>
        <v>5560.4703000000009</v>
      </c>
      <c r="U176" s="76">
        <f>T176</f>
        <v>5560.4703000000009</v>
      </c>
      <c r="V176" s="52"/>
    </row>
    <row r="177" spans="1:22" ht="15" thickBot="1">
      <c r="A177" s="3">
        <v>1899396</v>
      </c>
      <c r="B177" s="5">
        <v>43278</v>
      </c>
      <c r="C177" s="4">
        <v>161</v>
      </c>
      <c r="D177" s="3">
        <v>21329</v>
      </c>
      <c r="E177" s="4">
        <v>13006</v>
      </c>
      <c r="F177" s="4">
        <v>7650</v>
      </c>
      <c r="G177" s="4" t="s">
        <v>9</v>
      </c>
      <c r="H177" s="40">
        <f>E177-'май 2018'!E183</f>
        <v>535</v>
      </c>
      <c r="I177" s="42">
        <f>F177-'май 2018'!F183</f>
        <v>388</v>
      </c>
      <c r="J177" s="51">
        <v>12848</v>
      </c>
      <c r="K177" s="51">
        <v>7544</v>
      </c>
      <c r="L177">
        <f t="shared" si="20"/>
        <v>158</v>
      </c>
      <c r="M177">
        <f t="shared" si="20"/>
        <v>106</v>
      </c>
      <c r="N177">
        <f t="shared" si="21"/>
        <v>960.64</v>
      </c>
      <c r="O177">
        <f t="shared" si="22"/>
        <v>238.5</v>
      </c>
      <c r="P177" s="57">
        <f t="shared" si="24"/>
        <v>1199.1399999999999</v>
      </c>
      <c r="Q177" s="52"/>
      <c r="R177" s="57">
        <f t="shared" si="25"/>
        <v>1235.1142</v>
      </c>
      <c r="S177" s="76">
        <f>'июнь 2018'!AD183</f>
        <v>1936.3485000000001</v>
      </c>
      <c r="T177" s="62">
        <f t="shared" si="23"/>
        <v>3171.4627</v>
      </c>
      <c r="U177" s="75"/>
      <c r="V177" s="52"/>
    </row>
    <row r="178" spans="1:22" ht="15" thickBot="1">
      <c r="A178" s="3">
        <v>1892485</v>
      </c>
      <c r="B178" s="5">
        <v>43278</v>
      </c>
      <c r="C178" s="4">
        <v>162</v>
      </c>
      <c r="D178" s="3">
        <v>4</v>
      </c>
      <c r="E178" s="4">
        <v>2</v>
      </c>
      <c r="F178" s="4">
        <v>0</v>
      </c>
      <c r="G178" s="4" t="s">
        <v>9</v>
      </c>
      <c r="H178" s="40">
        <f>E178-'май 2018'!E184</f>
        <v>0</v>
      </c>
      <c r="I178" s="42">
        <f>F178-'май 2018'!F184</f>
        <v>0</v>
      </c>
      <c r="J178" s="51">
        <v>2</v>
      </c>
      <c r="K178" s="51">
        <v>0</v>
      </c>
      <c r="L178">
        <f t="shared" si="20"/>
        <v>0</v>
      </c>
      <c r="M178">
        <f t="shared" si="20"/>
        <v>0</v>
      </c>
      <c r="N178">
        <f t="shared" si="21"/>
        <v>0</v>
      </c>
      <c r="O178">
        <f t="shared" si="22"/>
        <v>0</v>
      </c>
      <c r="P178" s="57">
        <f t="shared" si="24"/>
        <v>0</v>
      </c>
      <c r="Q178" s="52"/>
      <c r="R178" s="57">
        <f t="shared" si="25"/>
        <v>0</v>
      </c>
      <c r="S178" s="76">
        <f>'июнь 2018'!AD184</f>
        <v>11.948</v>
      </c>
      <c r="T178" s="52">
        <f t="shared" si="23"/>
        <v>11.948</v>
      </c>
      <c r="U178" s="76">
        <f>T178</f>
        <v>11.948</v>
      </c>
      <c r="V178" s="52"/>
    </row>
    <row r="179" spans="1:22" ht="15" thickBot="1">
      <c r="A179" s="3">
        <v>1844150</v>
      </c>
      <c r="B179" s="5">
        <v>43278</v>
      </c>
      <c r="C179" s="4">
        <v>163</v>
      </c>
      <c r="D179" s="3">
        <v>9049</v>
      </c>
      <c r="E179" s="4">
        <v>5457</v>
      </c>
      <c r="F179" s="4">
        <v>3579</v>
      </c>
      <c r="G179" s="4" t="s">
        <v>9</v>
      </c>
      <c r="H179" s="40">
        <f>E179-'май 2018'!E185</f>
        <v>855</v>
      </c>
      <c r="I179" s="42">
        <f>F179-'май 2018'!F185</f>
        <v>601</v>
      </c>
      <c r="J179" s="51">
        <v>5239</v>
      </c>
      <c r="K179" s="51">
        <v>3445</v>
      </c>
      <c r="L179">
        <f t="shared" si="20"/>
        <v>218</v>
      </c>
      <c r="M179">
        <f t="shared" si="20"/>
        <v>134</v>
      </c>
      <c r="N179">
        <f t="shared" si="21"/>
        <v>1325.44</v>
      </c>
      <c r="O179">
        <f t="shared" si="22"/>
        <v>301.5</v>
      </c>
      <c r="P179" s="57">
        <f t="shared" si="24"/>
        <v>1626.94</v>
      </c>
      <c r="Q179" s="52"/>
      <c r="R179" s="57">
        <f t="shared" si="25"/>
        <v>1675.7482</v>
      </c>
      <c r="S179" s="76"/>
      <c r="T179" s="62">
        <f t="shared" si="23"/>
        <v>1675.7482</v>
      </c>
      <c r="U179" s="75"/>
      <c r="V179" s="52">
        <v>324</v>
      </c>
    </row>
    <row r="180" spans="1:22" ht="15" thickBot="1">
      <c r="A180" s="3">
        <v>1847550</v>
      </c>
      <c r="B180" s="5">
        <v>43278</v>
      </c>
      <c r="C180" s="4">
        <v>164</v>
      </c>
      <c r="D180" s="3">
        <v>10052</v>
      </c>
      <c r="E180" s="4">
        <v>5785</v>
      </c>
      <c r="F180" s="4">
        <v>3998</v>
      </c>
      <c r="G180" s="4" t="s">
        <v>9</v>
      </c>
      <c r="H180" s="40">
        <f>E180-'май 2018'!E186</f>
        <v>539</v>
      </c>
      <c r="I180" s="42">
        <f>F180-'май 2018'!F186</f>
        <v>391</v>
      </c>
      <c r="J180" s="51">
        <v>5638</v>
      </c>
      <c r="K180" s="51">
        <v>3904</v>
      </c>
      <c r="L180">
        <f t="shared" si="20"/>
        <v>147</v>
      </c>
      <c r="M180">
        <f t="shared" si="20"/>
        <v>94</v>
      </c>
      <c r="N180">
        <f t="shared" si="21"/>
        <v>893.76</v>
      </c>
      <c r="O180">
        <f t="shared" si="22"/>
        <v>211.5</v>
      </c>
      <c r="P180" s="57">
        <f t="shared" si="24"/>
        <v>1105.26</v>
      </c>
      <c r="Q180" s="52"/>
      <c r="R180" s="57">
        <f t="shared" si="25"/>
        <v>1138.4177999999999</v>
      </c>
      <c r="S180" s="76"/>
      <c r="T180" s="62">
        <f t="shared" si="23"/>
        <v>1138.4177999999999</v>
      </c>
      <c r="U180" s="75"/>
      <c r="V180" s="52"/>
    </row>
    <row r="181" spans="1:22" ht="15" thickBot="1">
      <c r="A181" s="3">
        <v>1895259</v>
      </c>
      <c r="B181" s="5">
        <v>43278</v>
      </c>
      <c r="C181" s="4">
        <v>165</v>
      </c>
      <c r="D181" s="3">
        <v>7674</v>
      </c>
      <c r="E181" s="4">
        <v>4482</v>
      </c>
      <c r="F181" s="4">
        <v>3172</v>
      </c>
      <c r="G181" s="4" t="s">
        <v>9</v>
      </c>
      <c r="H181" s="40">
        <f>E181-'май 2018'!E187</f>
        <v>453</v>
      </c>
      <c r="I181" s="42">
        <f>F181-'май 2018'!F187</f>
        <v>202</v>
      </c>
      <c r="J181" s="51">
        <v>4325</v>
      </c>
      <c r="K181" s="51">
        <v>3114</v>
      </c>
      <c r="L181">
        <f t="shared" si="20"/>
        <v>157</v>
      </c>
      <c r="M181">
        <f t="shared" si="20"/>
        <v>58</v>
      </c>
      <c r="N181">
        <f t="shared" si="21"/>
        <v>954.56000000000006</v>
      </c>
      <c r="O181">
        <f t="shared" si="22"/>
        <v>130.5</v>
      </c>
      <c r="P181" s="57">
        <f t="shared" si="24"/>
        <v>1085.06</v>
      </c>
      <c r="Q181" s="52">
        <v>994</v>
      </c>
      <c r="R181" s="57">
        <f t="shared" si="25"/>
        <v>123.6117999999999</v>
      </c>
      <c r="S181" s="76"/>
      <c r="T181" s="52">
        <f t="shared" si="23"/>
        <v>123.6117999999999</v>
      </c>
      <c r="U181" s="76">
        <f>T181</f>
        <v>123.6117999999999</v>
      </c>
      <c r="V181" s="52"/>
    </row>
    <row r="182" spans="1:22" ht="15" thickBot="1">
      <c r="A182" s="3">
        <v>1895492</v>
      </c>
      <c r="B182" s="5">
        <v>43278</v>
      </c>
      <c r="C182" s="4">
        <v>166</v>
      </c>
      <c r="D182" s="3">
        <v>3881</v>
      </c>
      <c r="E182" s="4">
        <v>2677</v>
      </c>
      <c r="F182" s="4">
        <v>1095</v>
      </c>
      <c r="G182" s="4" t="s">
        <v>9</v>
      </c>
      <c r="H182" s="40">
        <f>E182-'май 2018'!E188</f>
        <v>274</v>
      </c>
      <c r="I182" s="42">
        <f>F182-'май 2018'!F188</f>
        <v>126</v>
      </c>
      <c r="J182" s="51">
        <v>2589</v>
      </c>
      <c r="K182" s="51">
        <v>1065</v>
      </c>
      <c r="L182">
        <f t="shared" si="20"/>
        <v>88</v>
      </c>
      <c r="M182">
        <f t="shared" si="20"/>
        <v>30</v>
      </c>
      <c r="N182">
        <f t="shared" si="21"/>
        <v>535.04</v>
      </c>
      <c r="O182">
        <f t="shared" si="22"/>
        <v>67.5</v>
      </c>
      <c r="P182" s="57">
        <f t="shared" si="24"/>
        <v>602.54</v>
      </c>
      <c r="Q182" s="52"/>
      <c r="R182" s="57">
        <f t="shared" si="25"/>
        <v>620.61619999999994</v>
      </c>
      <c r="S182" s="76">
        <f>'июнь 2018'!AD188</f>
        <v>676.73059999999998</v>
      </c>
      <c r="T182" s="62">
        <f t="shared" si="23"/>
        <v>1297.3467999999998</v>
      </c>
      <c r="U182" s="75"/>
      <c r="V182" s="52"/>
    </row>
    <row r="183" spans="1:22" ht="15" thickBot="1">
      <c r="A183" s="3">
        <v>1899219</v>
      </c>
      <c r="B183" s="5">
        <v>43278</v>
      </c>
      <c r="C183" s="4" t="s">
        <v>29</v>
      </c>
      <c r="D183" s="3">
        <v>6321</v>
      </c>
      <c r="E183" s="4">
        <v>3579</v>
      </c>
      <c r="F183" s="4">
        <v>2363</v>
      </c>
      <c r="G183" s="4" t="s">
        <v>9</v>
      </c>
      <c r="H183" s="40">
        <f>E183-'май 2018'!E189</f>
        <v>724</v>
      </c>
      <c r="I183" s="42">
        <f>F183-'май 2018'!F189</f>
        <v>515</v>
      </c>
      <c r="J183" s="51">
        <v>3399</v>
      </c>
      <c r="K183" s="51">
        <v>2256</v>
      </c>
      <c r="L183">
        <f t="shared" si="20"/>
        <v>180</v>
      </c>
      <c r="M183">
        <f t="shared" si="20"/>
        <v>107</v>
      </c>
      <c r="N183">
        <f t="shared" si="21"/>
        <v>1094.4000000000001</v>
      </c>
      <c r="O183">
        <f t="shared" si="22"/>
        <v>240.75</v>
      </c>
      <c r="P183" s="57">
        <f t="shared" si="24"/>
        <v>1335.15</v>
      </c>
      <c r="Q183" s="52"/>
      <c r="R183" s="57">
        <f t="shared" si="25"/>
        <v>1375.2045000000001</v>
      </c>
      <c r="S183" s="76"/>
      <c r="T183" s="62">
        <f t="shared" si="23"/>
        <v>1375.2045000000001</v>
      </c>
      <c r="U183" s="75"/>
      <c r="V183" s="52"/>
    </row>
    <row r="184" spans="1:22" ht="15" thickBot="1">
      <c r="A184" s="3">
        <v>1706423</v>
      </c>
      <c r="B184" s="5">
        <v>43278</v>
      </c>
      <c r="C184" s="4">
        <v>167</v>
      </c>
      <c r="D184" s="3">
        <v>4904</v>
      </c>
      <c r="E184" s="4">
        <v>3662</v>
      </c>
      <c r="F184" s="4">
        <v>1190</v>
      </c>
      <c r="G184" s="4" t="s">
        <v>9</v>
      </c>
      <c r="H184" s="40">
        <f>E184-'май 2018'!E190</f>
        <v>359</v>
      </c>
      <c r="I184" s="42">
        <f>F184-'май 2018'!F190</f>
        <v>105</v>
      </c>
      <c r="J184" s="51">
        <v>3552</v>
      </c>
      <c r="K184" s="51">
        <v>1159</v>
      </c>
      <c r="L184">
        <f t="shared" si="20"/>
        <v>110</v>
      </c>
      <c r="M184">
        <f t="shared" si="20"/>
        <v>31</v>
      </c>
      <c r="N184">
        <f t="shared" si="21"/>
        <v>668.8</v>
      </c>
      <c r="O184">
        <f t="shared" si="22"/>
        <v>69.75</v>
      </c>
      <c r="P184" s="57">
        <f t="shared" si="24"/>
        <v>738.55</v>
      </c>
      <c r="Q184" s="52"/>
      <c r="R184" s="57">
        <f t="shared" si="25"/>
        <v>760.70650000000001</v>
      </c>
      <c r="S184" s="76"/>
      <c r="T184" s="62">
        <f t="shared" si="23"/>
        <v>760.70650000000001</v>
      </c>
      <c r="U184" s="75"/>
      <c r="V184" s="52"/>
    </row>
    <row r="185" spans="1:22" ht="15" thickBot="1">
      <c r="A185" s="3">
        <v>1897839</v>
      </c>
      <c r="B185" s="5">
        <v>43278</v>
      </c>
      <c r="C185" s="4">
        <v>168</v>
      </c>
      <c r="D185" s="3">
        <v>5415</v>
      </c>
      <c r="E185" s="4">
        <v>3467</v>
      </c>
      <c r="F185" s="4">
        <v>1138</v>
      </c>
      <c r="G185" s="4" t="s">
        <v>9</v>
      </c>
      <c r="H185" s="40">
        <f>E185-'май 2018'!E191</f>
        <v>316</v>
      </c>
      <c r="I185" s="42">
        <f>F185-'май 2018'!F191</f>
        <v>65</v>
      </c>
      <c r="J185" s="51">
        <v>3340</v>
      </c>
      <c r="K185" s="51">
        <v>1114</v>
      </c>
      <c r="L185">
        <f t="shared" si="20"/>
        <v>127</v>
      </c>
      <c r="M185">
        <f t="shared" si="20"/>
        <v>24</v>
      </c>
      <c r="N185">
        <f t="shared" si="21"/>
        <v>772.16</v>
      </c>
      <c r="O185">
        <f t="shared" si="22"/>
        <v>54</v>
      </c>
      <c r="P185" s="57">
        <f t="shared" si="24"/>
        <v>826.16</v>
      </c>
      <c r="Q185" s="52"/>
      <c r="R185" s="57">
        <f t="shared" si="25"/>
        <v>850.94479999999999</v>
      </c>
      <c r="S185" s="76"/>
      <c r="T185" s="52">
        <f t="shared" si="23"/>
        <v>850.94479999999999</v>
      </c>
      <c r="U185" s="76">
        <f>T185</f>
        <v>850.94479999999999</v>
      </c>
      <c r="V185" s="52"/>
    </row>
    <row r="186" spans="1:22" ht="15" thickBot="1">
      <c r="A186" s="3">
        <v>1897681</v>
      </c>
      <c r="B186" s="5">
        <v>43278</v>
      </c>
      <c r="C186" s="4">
        <v>169</v>
      </c>
      <c r="D186" s="3">
        <v>2612</v>
      </c>
      <c r="E186" s="4">
        <v>1453</v>
      </c>
      <c r="F186" s="4">
        <v>1051</v>
      </c>
      <c r="G186" s="4" t="s">
        <v>9</v>
      </c>
      <c r="H186" s="40">
        <f>E186-'май 2018'!E192</f>
        <v>199</v>
      </c>
      <c r="I186" s="42">
        <f>F186-'май 2018'!F192</f>
        <v>115</v>
      </c>
      <c r="J186" s="51">
        <v>1376</v>
      </c>
      <c r="K186" s="51">
        <v>1011</v>
      </c>
      <c r="L186">
        <f t="shared" si="20"/>
        <v>77</v>
      </c>
      <c r="M186">
        <f t="shared" si="20"/>
        <v>40</v>
      </c>
      <c r="N186">
        <f t="shared" si="21"/>
        <v>468.16</v>
      </c>
      <c r="O186">
        <f t="shared" si="22"/>
        <v>90</v>
      </c>
      <c r="P186" s="57">
        <f t="shared" si="24"/>
        <v>558.16000000000008</v>
      </c>
      <c r="Q186" s="52"/>
      <c r="R186" s="57">
        <f t="shared" si="25"/>
        <v>574.90480000000014</v>
      </c>
      <c r="S186" s="76"/>
      <c r="T186" s="52">
        <f t="shared" si="23"/>
        <v>574.90480000000014</v>
      </c>
      <c r="U186" s="76">
        <f>T186</f>
        <v>574.90480000000014</v>
      </c>
      <c r="V186" s="52"/>
    </row>
    <row r="187" spans="1:22" ht="15" thickBot="1">
      <c r="A187" s="3">
        <v>1771061</v>
      </c>
      <c r="B187" s="5">
        <v>43278</v>
      </c>
      <c r="C187" s="4">
        <v>170</v>
      </c>
      <c r="D187" s="3">
        <v>6545</v>
      </c>
      <c r="E187" s="4">
        <v>3829</v>
      </c>
      <c r="F187" s="4">
        <v>1114</v>
      </c>
      <c r="G187" s="4" t="s">
        <v>9</v>
      </c>
      <c r="H187" s="40">
        <f>E187-'май 2018'!E193</f>
        <v>106</v>
      </c>
      <c r="I187" s="42">
        <f>F187-'май 2018'!F193</f>
        <v>47</v>
      </c>
      <c r="J187" s="51">
        <v>3829</v>
      </c>
      <c r="K187" s="51">
        <v>1114</v>
      </c>
      <c r="L187">
        <f t="shared" si="20"/>
        <v>0</v>
      </c>
      <c r="M187">
        <f t="shared" si="20"/>
        <v>0</v>
      </c>
      <c r="N187">
        <f t="shared" si="21"/>
        <v>0</v>
      </c>
      <c r="O187">
        <f t="shared" si="22"/>
        <v>0</v>
      </c>
      <c r="P187" s="57">
        <f t="shared" si="24"/>
        <v>0</v>
      </c>
      <c r="Q187" s="52"/>
      <c r="R187" s="57">
        <f t="shared" si="25"/>
        <v>0</v>
      </c>
      <c r="S187" s="76">
        <f>'июнь 2018'!AD193</f>
        <v>638.21889999999996</v>
      </c>
      <c r="T187" s="62">
        <f t="shared" si="23"/>
        <v>638.21889999999996</v>
      </c>
      <c r="U187" s="75"/>
      <c r="V187" s="52">
        <v>362</v>
      </c>
    </row>
    <row r="188" spans="1:22" ht="15" thickBot="1">
      <c r="A188" s="3">
        <v>1896588</v>
      </c>
      <c r="B188" s="5">
        <v>43278</v>
      </c>
      <c r="C188" s="4">
        <v>171</v>
      </c>
      <c r="D188" s="3">
        <v>4259</v>
      </c>
      <c r="E188" s="4">
        <v>2656</v>
      </c>
      <c r="F188" s="4">
        <v>1510</v>
      </c>
      <c r="G188" s="4" t="s">
        <v>9</v>
      </c>
      <c r="H188" s="40">
        <f>E188-'май 2018'!E194</f>
        <v>100</v>
      </c>
      <c r="I188" s="42">
        <f>F188-'май 2018'!F194</f>
        <v>61</v>
      </c>
      <c r="J188" s="51">
        <v>2630</v>
      </c>
      <c r="K188" s="51">
        <v>1495</v>
      </c>
      <c r="L188">
        <f t="shared" si="20"/>
        <v>26</v>
      </c>
      <c r="M188">
        <f t="shared" si="20"/>
        <v>15</v>
      </c>
      <c r="N188">
        <f t="shared" si="21"/>
        <v>158.08000000000001</v>
      </c>
      <c r="O188">
        <f t="shared" si="22"/>
        <v>33.75</v>
      </c>
      <c r="P188" s="57">
        <f t="shared" si="24"/>
        <v>191.83</v>
      </c>
      <c r="Q188" s="52"/>
      <c r="R188" s="57">
        <f t="shared" si="25"/>
        <v>197.5849</v>
      </c>
      <c r="S188" s="76"/>
      <c r="T188" s="52">
        <f t="shared" si="23"/>
        <v>197.5849</v>
      </c>
      <c r="U188" s="76">
        <f>T188</f>
        <v>197.5849</v>
      </c>
      <c r="V188" s="52"/>
    </row>
    <row r="189" spans="1:22" ht="15" thickBot="1">
      <c r="A189" s="3">
        <v>1896729</v>
      </c>
      <c r="B189" s="5">
        <v>43278</v>
      </c>
      <c r="C189" s="4">
        <v>172</v>
      </c>
      <c r="D189" s="3">
        <v>12522</v>
      </c>
      <c r="E189" s="4">
        <v>8055</v>
      </c>
      <c r="F189" s="4">
        <v>4261</v>
      </c>
      <c r="G189" s="4" t="s">
        <v>9</v>
      </c>
      <c r="H189" s="40">
        <f>E189-'май 2018'!E195</f>
        <v>437</v>
      </c>
      <c r="I189" s="42">
        <f>F189-'май 2018'!F195</f>
        <v>250</v>
      </c>
      <c r="J189" s="51">
        <v>7914</v>
      </c>
      <c r="K189" s="51">
        <v>4180</v>
      </c>
      <c r="L189">
        <f t="shared" si="20"/>
        <v>141</v>
      </c>
      <c r="M189">
        <f t="shared" si="20"/>
        <v>81</v>
      </c>
      <c r="N189">
        <f t="shared" si="21"/>
        <v>857.28</v>
      </c>
      <c r="O189">
        <f t="shared" si="22"/>
        <v>182.25</v>
      </c>
      <c r="P189" s="57">
        <f t="shared" si="24"/>
        <v>1039.53</v>
      </c>
      <c r="Q189" s="52"/>
      <c r="R189" s="57">
        <f t="shared" si="25"/>
        <v>1070.7158999999999</v>
      </c>
      <c r="S189" s="76">
        <f>'июнь 2018'!AD195</f>
        <v>1081.6133000000002</v>
      </c>
      <c r="T189" s="70">
        <f t="shared" si="23"/>
        <v>2152.3292000000001</v>
      </c>
      <c r="U189" s="76">
        <f t="shared" ref="U189:U190" si="28">T189</f>
        <v>2152.3292000000001</v>
      </c>
      <c r="V189" s="52"/>
    </row>
    <row r="190" spans="1:22" ht="15" thickBot="1">
      <c r="A190" s="3">
        <v>1826974</v>
      </c>
      <c r="B190" s="5">
        <v>43278</v>
      </c>
      <c r="C190" s="4">
        <v>173</v>
      </c>
      <c r="D190" s="3">
        <v>4914</v>
      </c>
      <c r="E190" s="4">
        <v>3202</v>
      </c>
      <c r="F190" s="4">
        <v>1137</v>
      </c>
      <c r="G190" s="4" t="s">
        <v>9</v>
      </c>
      <c r="H190" s="40">
        <f>E190-'май 2018'!E196</f>
        <v>122</v>
      </c>
      <c r="I190" s="42">
        <f>F190-'май 2018'!F196</f>
        <v>51</v>
      </c>
      <c r="J190" s="51">
        <v>3196</v>
      </c>
      <c r="K190" s="51">
        <v>1131</v>
      </c>
      <c r="L190">
        <f t="shared" si="20"/>
        <v>6</v>
      </c>
      <c r="M190">
        <f t="shared" si="20"/>
        <v>6</v>
      </c>
      <c r="N190">
        <f t="shared" si="21"/>
        <v>36.480000000000004</v>
      </c>
      <c r="O190">
        <f t="shared" si="22"/>
        <v>13.5</v>
      </c>
      <c r="P190" s="57">
        <f t="shared" si="24"/>
        <v>49.980000000000004</v>
      </c>
      <c r="Q190" s="52"/>
      <c r="R190" s="57">
        <f t="shared" si="25"/>
        <v>51.479400000000005</v>
      </c>
      <c r="S190" s="76"/>
      <c r="T190" s="52">
        <f t="shared" si="23"/>
        <v>51.479400000000005</v>
      </c>
      <c r="U190" s="76">
        <f t="shared" si="28"/>
        <v>51.479400000000005</v>
      </c>
      <c r="V190" s="52"/>
    </row>
    <row r="191" spans="1:22" ht="15" thickBot="1">
      <c r="A191" s="3">
        <v>1887627</v>
      </c>
      <c r="B191" s="5">
        <v>43278</v>
      </c>
      <c r="C191" s="4">
        <v>174</v>
      </c>
      <c r="D191" s="3">
        <v>19600</v>
      </c>
      <c r="E191" s="4">
        <v>12505</v>
      </c>
      <c r="F191" s="4">
        <v>6399</v>
      </c>
      <c r="G191" s="4" t="s">
        <v>9</v>
      </c>
      <c r="H191" s="40">
        <f>E191-'май 2018'!E197</f>
        <v>437</v>
      </c>
      <c r="I191" s="42">
        <f>F191-'май 2018'!F197</f>
        <v>184</v>
      </c>
      <c r="J191" s="51">
        <v>12408</v>
      </c>
      <c r="K191" s="51">
        <v>6365</v>
      </c>
      <c r="L191">
        <f t="shared" si="20"/>
        <v>97</v>
      </c>
      <c r="M191">
        <f t="shared" si="20"/>
        <v>34</v>
      </c>
      <c r="N191">
        <f t="shared" si="21"/>
        <v>589.76</v>
      </c>
      <c r="O191">
        <f t="shared" si="22"/>
        <v>76.5</v>
      </c>
      <c r="P191" s="57">
        <f t="shared" si="24"/>
        <v>666.26</v>
      </c>
      <c r="Q191" s="52"/>
      <c r="R191" s="57">
        <f t="shared" si="25"/>
        <v>686.24779999999998</v>
      </c>
      <c r="S191" s="76">
        <f>'июнь 2018'!AD197</f>
        <v>825.61709999999994</v>
      </c>
      <c r="T191" s="62">
        <f t="shared" si="23"/>
        <v>1511.8649</v>
      </c>
      <c r="U191" s="75"/>
      <c r="V191" s="52"/>
    </row>
    <row r="192" spans="1:22" ht="15" thickBot="1">
      <c r="A192" s="3">
        <v>1853779</v>
      </c>
      <c r="B192" s="5">
        <v>43278</v>
      </c>
      <c r="C192" s="4">
        <v>175</v>
      </c>
      <c r="D192" s="3">
        <v>10396</v>
      </c>
      <c r="E192" s="4">
        <v>6124</v>
      </c>
      <c r="F192" s="4">
        <v>1865</v>
      </c>
      <c r="G192" s="56" t="s">
        <v>9</v>
      </c>
      <c r="H192" s="65">
        <f>E192-'май 2018'!E198</f>
        <v>199</v>
      </c>
      <c r="I192" s="66">
        <f>F192-'май 2018'!F198</f>
        <v>67</v>
      </c>
      <c r="J192" s="51">
        <v>6067</v>
      </c>
      <c r="K192" s="51">
        <v>1844</v>
      </c>
      <c r="L192" s="55">
        <f t="shared" si="20"/>
        <v>57</v>
      </c>
      <c r="M192" s="55">
        <f t="shared" si="20"/>
        <v>21</v>
      </c>
      <c r="N192">
        <f t="shared" si="21"/>
        <v>346.56</v>
      </c>
      <c r="O192">
        <f t="shared" si="22"/>
        <v>47.25</v>
      </c>
      <c r="P192" s="57">
        <f t="shared" si="24"/>
        <v>393.81</v>
      </c>
      <c r="Q192" s="52"/>
      <c r="R192" s="57">
        <f t="shared" si="25"/>
        <v>405.62430000000001</v>
      </c>
      <c r="S192" s="76"/>
      <c r="T192" s="62">
        <f t="shared" si="23"/>
        <v>405.62430000000001</v>
      </c>
      <c r="U192" s="75"/>
      <c r="V192" s="52"/>
    </row>
    <row r="193" spans="1:22" ht="15" thickBot="1">
      <c r="A193" s="3">
        <v>1893362</v>
      </c>
      <c r="B193" s="5">
        <v>43278</v>
      </c>
      <c r="C193" s="4" t="s">
        <v>30</v>
      </c>
      <c r="D193" s="3">
        <v>24958</v>
      </c>
      <c r="E193" s="4">
        <v>15761</v>
      </c>
      <c r="F193" s="4">
        <v>8294</v>
      </c>
      <c r="G193" s="4" t="s">
        <v>9</v>
      </c>
      <c r="H193" s="40">
        <f>E193-'май 2018'!E199</f>
        <v>393</v>
      </c>
      <c r="I193" s="42">
        <f>F193-'май 2018'!F199</f>
        <v>348</v>
      </c>
      <c r="J193" s="51">
        <v>15628</v>
      </c>
      <c r="K193" s="51">
        <v>8182</v>
      </c>
      <c r="L193">
        <f t="shared" ref="L193:M252" si="29">E193-J193</f>
        <v>133</v>
      </c>
      <c r="M193">
        <f t="shared" si="29"/>
        <v>112</v>
      </c>
      <c r="N193">
        <f t="shared" si="21"/>
        <v>808.64</v>
      </c>
      <c r="O193">
        <f t="shared" si="22"/>
        <v>252</v>
      </c>
      <c r="P193" s="57">
        <f t="shared" si="24"/>
        <v>1060.6399999999999</v>
      </c>
      <c r="Q193" s="52"/>
      <c r="R193" s="57">
        <f t="shared" si="25"/>
        <v>1092.4591999999998</v>
      </c>
      <c r="S193" s="76"/>
      <c r="T193" s="52">
        <f t="shared" si="23"/>
        <v>1092.4591999999998</v>
      </c>
      <c r="U193" s="76">
        <f>T193</f>
        <v>1092.4591999999998</v>
      </c>
      <c r="V193" s="52"/>
    </row>
    <row r="194" spans="1:22" ht="15" thickBot="1">
      <c r="A194" s="3">
        <v>1852677</v>
      </c>
      <c r="B194" s="5">
        <v>43278</v>
      </c>
      <c r="C194" s="4">
        <v>176</v>
      </c>
      <c r="D194" s="3">
        <v>10193</v>
      </c>
      <c r="E194" s="4">
        <v>6824</v>
      </c>
      <c r="F194" s="4">
        <v>3300</v>
      </c>
      <c r="G194" s="4" t="s">
        <v>9</v>
      </c>
      <c r="H194" s="40">
        <f>E194-'май 2018'!E200</f>
        <v>924</v>
      </c>
      <c r="I194" s="42">
        <f>F194-'май 2018'!F200</f>
        <v>375</v>
      </c>
      <c r="J194" s="51">
        <v>6624</v>
      </c>
      <c r="K194" s="51">
        <v>3229</v>
      </c>
      <c r="L194">
        <f t="shared" si="29"/>
        <v>200</v>
      </c>
      <c r="M194">
        <f t="shared" si="29"/>
        <v>71</v>
      </c>
      <c r="N194">
        <f t="shared" si="21"/>
        <v>1216</v>
      </c>
      <c r="O194">
        <f t="shared" si="22"/>
        <v>159.75</v>
      </c>
      <c r="P194" s="57">
        <f t="shared" si="24"/>
        <v>1375.75</v>
      </c>
      <c r="Q194" s="52"/>
      <c r="R194" s="57">
        <f t="shared" si="25"/>
        <v>1417.0225</v>
      </c>
      <c r="S194" s="76"/>
      <c r="T194" s="62">
        <f t="shared" si="23"/>
        <v>1417.0225</v>
      </c>
      <c r="U194" s="75"/>
      <c r="V194" s="52"/>
    </row>
    <row r="195" spans="1:22" ht="15" thickBot="1">
      <c r="A195" s="3">
        <v>1897108</v>
      </c>
      <c r="B195" s="5">
        <v>43278</v>
      </c>
      <c r="C195" s="4">
        <v>177</v>
      </c>
      <c r="D195" s="3">
        <v>47646</v>
      </c>
      <c r="E195" s="4">
        <v>30946</v>
      </c>
      <c r="F195" s="4">
        <v>16430</v>
      </c>
      <c r="G195" s="4" t="s">
        <v>9</v>
      </c>
      <c r="H195" s="40">
        <f>E195-'май 2018'!E201</f>
        <v>930</v>
      </c>
      <c r="I195" s="42">
        <f>F195-'май 2018'!F201</f>
        <v>307</v>
      </c>
      <c r="J195" s="51">
        <v>30621</v>
      </c>
      <c r="K195" s="51">
        <v>16325</v>
      </c>
      <c r="L195">
        <f t="shared" si="29"/>
        <v>325</v>
      </c>
      <c r="M195">
        <f t="shared" si="29"/>
        <v>105</v>
      </c>
      <c r="N195">
        <f t="shared" si="21"/>
        <v>1976</v>
      </c>
      <c r="O195">
        <f t="shared" si="22"/>
        <v>236.25</v>
      </c>
      <c r="P195" s="57">
        <f t="shared" si="24"/>
        <v>2212.25</v>
      </c>
      <c r="Q195" s="52"/>
      <c r="R195" s="57">
        <f t="shared" si="25"/>
        <v>2278.6174999999998</v>
      </c>
      <c r="S195" s="76"/>
      <c r="T195" s="52">
        <f t="shared" si="23"/>
        <v>2278.6174999999998</v>
      </c>
      <c r="U195" s="76">
        <f>T195</f>
        <v>2278.6174999999998</v>
      </c>
      <c r="V195" s="52"/>
    </row>
    <row r="196" spans="1:22" ht="15" thickBot="1">
      <c r="A196" s="3">
        <v>2824353</v>
      </c>
      <c r="B196" s="5">
        <v>43278</v>
      </c>
      <c r="C196" s="4">
        <v>178</v>
      </c>
      <c r="D196" s="3">
        <v>259</v>
      </c>
      <c r="E196" s="4">
        <v>20</v>
      </c>
      <c r="F196" s="4">
        <v>0</v>
      </c>
      <c r="G196" s="4" t="s">
        <v>9</v>
      </c>
      <c r="H196" s="40">
        <f>E196-'май 2018'!E202</f>
        <v>13</v>
      </c>
      <c r="I196" s="42">
        <f>F196-'май 2018'!F202</f>
        <v>0</v>
      </c>
      <c r="J196" s="51">
        <v>14</v>
      </c>
      <c r="K196" s="51">
        <v>0</v>
      </c>
      <c r="L196">
        <f t="shared" si="29"/>
        <v>6</v>
      </c>
      <c r="M196">
        <f t="shared" si="29"/>
        <v>0</v>
      </c>
      <c r="N196">
        <f t="shared" si="21"/>
        <v>36.480000000000004</v>
      </c>
      <c r="O196">
        <f t="shared" si="22"/>
        <v>0</v>
      </c>
      <c r="P196" s="57">
        <f t="shared" si="24"/>
        <v>36.480000000000004</v>
      </c>
      <c r="Q196" s="52"/>
      <c r="R196" s="57">
        <f t="shared" si="25"/>
        <v>37.574400000000004</v>
      </c>
      <c r="S196" s="76">
        <f>'июнь 2018'!AD202</f>
        <v>-1916.0755999999999</v>
      </c>
      <c r="T196" s="54">
        <f t="shared" si="23"/>
        <v>-1878.5011999999999</v>
      </c>
      <c r="U196" s="76">
        <f t="shared" ref="U196:U200" si="30">T196</f>
        <v>-1878.5011999999999</v>
      </c>
      <c r="V196" s="52"/>
    </row>
    <row r="197" spans="1:22" ht="15" thickBot="1">
      <c r="A197" s="3">
        <v>1894742</v>
      </c>
      <c r="B197" s="5">
        <v>43278</v>
      </c>
      <c r="C197" s="4">
        <v>179</v>
      </c>
      <c r="D197" s="3">
        <v>1732</v>
      </c>
      <c r="E197" s="4">
        <v>1096</v>
      </c>
      <c r="F197" s="4">
        <v>636</v>
      </c>
      <c r="G197" s="4" t="s">
        <v>9</v>
      </c>
      <c r="H197" s="40">
        <f>E197-'май 2018'!E203</f>
        <v>121</v>
      </c>
      <c r="I197" s="42">
        <f>F197-'май 2018'!F203</f>
        <v>111</v>
      </c>
      <c r="J197" s="51">
        <v>1042</v>
      </c>
      <c r="K197" s="51">
        <v>585</v>
      </c>
      <c r="L197">
        <f t="shared" si="29"/>
        <v>54</v>
      </c>
      <c r="M197">
        <f t="shared" si="29"/>
        <v>51</v>
      </c>
      <c r="N197">
        <f t="shared" si="21"/>
        <v>328.32</v>
      </c>
      <c r="O197">
        <f t="shared" si="22"/>
        <v>114.75</v>
      </c>
      <c r="P197" s="57">
        <f t="shared" si="24"/>
        <v>443.07</v>
      </c>
      <c r="Q197" s="52"/>
      <c r="R197" s="57">
        <f t="shared" si="25"/>
        <v>456.3621</v>
      </c>
      <c r="S197" s="76"/>
      <c r="T197" s="52">
        <f t="shared" si="23"/>
        <v>456.3621</v>
      </c>
      <c r="U197" s="76">
        <f t="shared" si="30"/>
        <v>456.3621</v>
      </c>
      <c r="V197" s="52"/>
    </row>
    <row r="198" spans="1:22" ht="15" thickBot="1">
      <c r="A198" s="3">
        <v>1831785</v>
      </c>
      <c r="B198" s="5">
        <v>43278</v>
      </c>
      <c r="C198" s="4">
        <v>180</v>
      </c>
      <c r="D198" s="3">
        <v>2941</v>
      </c>
      <c r="E198" s="4">
        <v>1950</v>
      </c>
      <c r="F198" s="4">
        <v>808</v>
      </c>
      <c r="G198" s="4" t="s">
        <v>9</v>
      </c>
      <c r="H198" s="40">
        <f>E198-'май 2018'!E204</f>
        <v>45</v>
      </c>
      <c r="I198" s="42">
        <f>F198-'май 2018'!F204</f>
        <v>11</v>
      </c>
      <c r="J198" s="51">
        <v>1928</v>
      </c>
      <c r="K198" s="51">
        <v>803</v>
      </c>
      <c r="L198">
        <f t="shared" si="29"/>
        <v>22</v>
      </c>
      <c r="M198">
        <f t="shared" si="29"/>
        <v>5</v>
      </c>
      <c r="N198">
        <f t="shared" si="21"/>
        <v>133.76</v>
      </c>
      <c r="O198">
        <f t="shared" si="22"/>
        <v>11.25</v>
      </c>
      <c r="P198" s="57">
        <f t="shared" si="24"/>
        <v>145.01</v>
      </c>
      <c r="Q198" s="52"/>
      <c r="R198" s="57">
        <f t="shared" si="25"/>
        <v>149.3603</v>
      </c>
      <c r="S198" s="76">
        <f>'июнь 2018'!AD204</f>
        <v>-1374.1125</v>
      </c>
      <c r="T198" s="54">
        <f t="shared" si="23"/>
        <v>-1224.7521999999999</v>
      </c>
      <c r="U198" s="76">
        <f t="shared" si="30"/>
        <v>-1224.7521999999999</v>
      </c>
      <c r="V198" s="52"/>
    </row>
    <row r="199" spans="1:22" ht="15" thickBot="1">
      <c r="A199" s="3">
        <v>1897779</v>
      </c>
      <c r="B199" s="5">
        <v>43278</v>
      </c>
      <c r="C199" s="4">
        <v>181</v>
      </c>
      <c r="D199" s="3">
        <v>11648</v>
      </c>
      <c r="E199" s="4">
        <v>6533</v>
      </c>
      <c r="F199" s="4">
        <v>3614</v>
      </c>
      <c r="G199" s="4" t="s">
        <v>9</v>
      </c>
      <c r="H199" s="40">
        <f>E199-'май 2018'!E205</f>
        <v>748</v>
      </c>
      <c r="I199" s="42">
        <f>F199-'май 2018'!F205</f>
        <v>343</v>
      </c>
      <c r="J199" s="51">
        <v>6214</v>
      </c>
      <c r="K199" s="51">
        <v>3476</v>
      </c>
      <c r="L199">
        <f t="shared" si="29"/>
        <v>319</v>
      </c>
      <c r="M199">
        <f t="shared" si="29"/>
        <v>138</v>
      </c>
      <c r="N199">
        <f t="shared" si="21"/>
        <v>1939.52</v>
      </c>
      <c r="O199">
        <f t="shared" si="22"/>
        <v>310.5</v>
      </c>
      <c r="P199" s="57">
        <f t="shared" si="24"/>
        <v>2250.02</v>
      </c>
      <c r="Q199" s="52"/>
      <c r="R199" s="57">
        <f t="shared" si="25"/>
        <v>2317.5205999999998</v>
      </c>
      <c r="S199" s="76"/>
      <c r="T199" s="52">
        <f t="shared" si="23"/>
        <v>2317.5205999999998</v>
      </c>
      <c r="U199" s="76">
        <f t="shared" si="30"/>
        <v>2317.5205999999998</v>
      </c>
      <c r="V199" s="52"/>
    </row>
    <row r="200" spans="1:22" ht="15" thickBot="1">
      <c r="A200" s="3">
        <v>1897632</v>
      </c>
      <c r="B200" s="5">
        <v>43235</v>
      </c>
      <c r="C200" s="4">
        <v>182</v>
      </c>
      <c r="D200" s="3">
        <v>10256</v>
      </c>
      <c r="E200" s="4">
        <v>4928</v>
      </c>
      <c r="F200" s="4">
        <v>4503</v>
      </c>
      <c r="G200" s="4" t="s">
        <v>9</v>
      </c>
      <c r="H200" s="40">
        <f>E200-'май 2018'!E206</f>
        <v>0</v>
      </c>
      <c r="I200" s="42">
        <f>F200-'май 2018'!F206</f>
        <v>0</v>
      </c>
      <c r="J200" s="51">
        <v>4928</v>
      </c>
      <c r="K200" s="51">
        <v>4503</v>
      </c>
      <c r="L200">
        <f t="shared" si="29"/>
        <v>0</v>
      </c>
      <c r="M200">
        <f t="shared" si="29"/>
        <v>0</v>
      </c>
      <c r="N200">
        <f t="shared" ref="N200:N252" si="31">L200*6.08</f>
        <v>0</v>
      </c>
      <c r="O200">
        <f t="shared" ref="O200:O252" si="32">M200*2.25</f>
        <v>0</v>
      </c>
      <c r="P200" s="57">
        <f t="shared" si="24"/>
        <v>0</v>
      </c>
      <c r="Q200" s="52"/>
      <c r="R200" s="57">
        <f t="shared" si="25"/>
        <v>0</v>
      </c>
      <c r="S200" s="76"/>
      <c r="T200" s="52">
        <f t="shared" si="23"/>
        <v>0</v>
      </c>
      <c r="U200" s="76">
        <f t="shared" si="30"/>
        <v>0</v>
      </c>
      <c r="V200" s="52"/>
    </row>
    <row r="201" spans="1:22" ht="15" thickBot="1">
      <c r="A201" s="3">
        <v>1853681</v>
      </c>
      <c r="B201" s="5">
        <v>43278</v>
      </c>
      <c r="C201" s="4">
        <v>183</v>
      </c>
      <c r="D201" s="3">
        <v>5907</v>
      </c>
      <c r="E201" s="4">
        <v>3126</v>
      </c>
      <c r="F201" s="4">
        <v>1644</v>
      </c>
      <c r="G201" s="4" t="s">
        <v>9</v>
      </c>
      <c r="H201" s="40">
        <f>E201-'май 2018'!E207</f>
        <v>268</v>
      </c>
      <c r="I201" s="42">
        <f>F201-'май 2018'!F207</f>
        <v>128</v>
      </c>
      <c r="J201" s="51">
        <v>3048</v>
      </c>
      <c r="K201" s="51">
        <v>1621</v>
      </c>
      <c r="L201">
        <f t="shared" si="29"/>
        <v>78</v>
      </c>
      <c r="M201">
        <f t="shared" si="29"/>
        <v>23</v>
      </c>
      <c r="N201">
        <f t="shared" si="31"/>
        <v>474.24</v>
      </c>
      <c r="O201">
        <f t="shared" si="32"/>
        <v>51.75</v>
      </c>
      <c r="P201" s="57">
        <f t="shared" si="24"/>
        <v>525.99</v>
      </c>
      <c r="Q201" s="52"/>
      <c r="R201" s="57">
        <f t="shared" si="25"/>
        <v>541.76970000000006</v>
      </c>
      <c r="S201" s="76">
        <f>'июнь 2018'!AD207</f>
        <v>1387.3379</v>
      </c>
      <c r="T201" s="62">
        <f t="shared" ref="T201:T252" si="33">R201+S201</f>
        <v>1929.1076</v>
      </c>
      <c r="U201" s="75"/>
      <c r="V201" s="52"/>
    </row>
    <row r="202" spans="1:22" ht="15" thickBot="1">
      <c r="A202" s="3">
        <v>1853630</v>
      </c>
      <c r="B202" s="5">
        <v>43278</v>
      </c>
      <c r="C202" s="4">
        <v>184</v>
      </c>
      <c r="D202" s="3">
        <v>3473</v>
      </c>
      <c r="E202" s="4">
        <v>2628</v>
      </c>
      <c r="F202" s="4">
        <v>777</v>
      </c>
      <c r="G202" s="4" t="s">
        <v>9</v>
      </c>
      <c r="H202" s="40">
        <f>E202-'май 2018'!E208</f>
        <v>176</v>
      </c>
      <c r="I202" s="42">
        <f>F202-'май 2018'!F208</f>
        <v>42</v>
      </c>
      <c r="J202" s="51">
        <v>2557</v>
      </c>
      <c r="K202" s="51">
        <v>762</v>
      </c>
      <c r="L202">
        <f t="shared" si="29"/>
        <v>71</v>
      </c>
      <c r="M202">
        <f t="shared" si="29"/>
        <v>15</v>
      </c>
      <c r="N202">
        <f t="shared" si="31"/>
        <v>431.68</v>
      </c>
      <c r="O202">
        <f t="shared" si="32"/>
        <v>33.75</v>
      </c>
      <c r="P202" s="57">
        <f t="shared" si="24"/>
        <v>465.43</v>
      </c>
      <c r="Q202" s="52"/>
      <c r="R202" s="57">
        <f t="shared" si="25"/>
        <v>479.3929</v>
      </c>
      <c r="S202" s="76"/>
      <c r="T202" s="52">
        <f t="shared" si="33"/>
        <v>479.3929</v>
      </c>
      <c r="U202" s="76">
        <f>T202</f>
        <v>479.3929</v>
      </c>
      <c r="V202" s="52"/>
    </row>
    <row r="203" spans="1:22" ht="15" thickBot="1">
      <c r="A203" s="3">
        <v>1893327</v>
      </c>
      <c r="B203" s="5">
        <v>43278</v>
      </c>
      <c r="C203" s="4">
        <v>185</v>
      </c>
      <c r="D203" s="3">
        <v>2</v>
      </c>
      <c r="E203" s="4">
        <v>0</v>
      </c>
      <c r="F203" s="4">
        <v>1</v>
      </c>
      <c r="G203" s="4" t="s">
        <v>9</v>
      </c>
      <c r="H203" s="40">
        <f>E203-'май 2018'!E209</f>
        <v>0</v>
      </c>
      <c r="I203" s="42">
        <f>F203-'май 2018'!F209</f>
        <v>0</v>
      </c>
      <c r="J203" s="51">
        <v>0</v>
      </c>
      <c r="K203" s="51">
        <v>1</v>
      </c>
      <c r="L203">
        <f t="shared" si="29"/>
        <v>0</v>
      </c>
      <c r="M203">
        <f t="shared" si="29"/>
        <v>0</v>
      </c>
      <c r="N203">
        <f t="shared" si="31"/>
        <v>0</v>
      </c>
      <c r="O203">
        <f t="shared" si="32"/>
        <v>0</v>
      </c>
      <c r="P203" s="57">
        <f t="shared" ref="P203:P252" si="34">N203+O203</f>
        <v>0</v>
      </c>
      <c r="Q203" s="52"/>
      <c r="R203" s="57">
        <f t="shared" ref="R203:R252" si="35">P203+P203*3%-Q203</f>
        <v>0</v>
      </c>
      <c r="S203" s="76">
        <f>'июнь 2018'!AD209</f>
        <v>2.1526999999999998</v>
      </c>
      <c r="T203" s="52">
        <f t="shared" si="33"/>
        <v>2.1526999999999998</v>
      </c>
      <c r="U203" s="76">
        <f>T203</f>
        <v>2.1526999999999998</v>
      </c>
      <c r="V203" s="52"/>
    </row>
    <row r="204" spans="1:22" ht="15" thickBot="1">
      <c r="A204" s="3">
        <v>1899423</v>
      </c>
      <c r="B204" s="5">
        <v>43278</v>
      </c>
      <c r="C204" s="4">
        <v>186</v>
      </c>
      <c r="D204" s="3">
        <v>2960</v>
      </c>
      <c r="E204" s="4">
        <v>1849</v>
      </c>
      <c r="F204" s="4">
        <v>924</v>
      </c>
      <c r="G204" s="4" t="s">
        <v>9</v>
      </c>
      <c r="H204" s="40">
        <f>E204-'май 2018'!E210</f>
        <v>448</v>
      </c>
      <c r="I204" s="42">
        <f>F204-'май 2018'!F210</f>
        <v>236</v>
      </c>
      <c r="J204" s="51">
        <v>1784</v>
      </c>
      <c r="K204" s="51">
        <v>889</v>
      </c>
      <c r="L204">
        <f t="shared" si="29"/>
        <v>65</v>
      </c>
      <c r="M204">
        <f t="shared" si="29"/>
        <v>35</v>
      </c>
      <c r="N204">
        <f t="shared" si="31"/>
        <v>395.2</v>
      </c>
      <c r="O204">
        <f t="shared" si="32"/>
        <v>78.75</v>
      </c>
      <c r="P204" s="57">
        <f t="shared" si="34"/>
        <v>473.95</v>
      </c>
      <c r="Q204" s="52"/>
      <c r="R204" s="57">
        <f t="shared" si="35"/>
        <v>488.16849999999999</v>
      </c>
      <c r="S204" s="76">
        <f>'июнь 2018'!AD210</f>
        <v>2762.8823000000002</v>
      </c>
      <c r="T204" s="62">
        <f t="shared" si="33"/>
        <v>3251.0508</v>
      </c>
      <c r="U204" s="75"/>
      <c r="V204" s="52">
        <v>-1200</v>
      </c>
    </row>
    <row r="205" spans="1:22" ht="15" thickBot="1">
      <c r="A205" s="3">
        <v>1899629</v>
      </c>
      <c r="B205" s="5">
        <v>43278</v>
      </c>
      <c r="C205" s="4">
        <v>187</v>
      </c>
      <c r="D205" s="3">
        <v>4793</v>
      </c>
      <c r="E205" s="4">
        <v>3040</v>
      </c>
      <c r="F205" s="4">
        <v>1291</v>
      </c>
      <c r="G205" s="4" t="s">
        <v>9</v>
      </c>
      <c r="H205" s="40">
        <f>E205-'май 2018'!E211</f>
        <v>441</v>
      </c>
      <c r="I205" s="42">
        <f>F205-'май 2018'!F211</f>
        <v>241</v>
      </c>
      <c r="J205" s="51">
        <v>2838</v>
      </c>
      <c r="K205" s="51">
        <v>1179</v>
      </c>
      <c r="L205">
        <f t="shared" si="29"/>
        <v>202</v>
      </c>
      <c r="M205">
        <f t="shared" si="29"/>
        <v>112</v>
      </c>
      <c r="N205">
        <f t="shared" si="31"/>
        <v>1228.1600000000001</v>
      </c>
      <c r="O205">
        <f t="shared" si="32"/>
        <v>252</v>
      </c>
      <c r="P205" s="57">
        <f t="shared" si="34"/>
        <v>1480.16</v>
      </c>
      <c r="Q205" s="52"/>
      <c r="R205" s="57">
        <f t="shared" si="35"/>
        <v>1524.5648000000001</v>
      </c>
      <c r="S205" s="76"/>
      <c r="T205" s="52">
        <f t="shared" si="33"/>
        <v>1524.5648000000001</v>
      </c>
      <c r="U205" s="76">
        <f>T205</f>
        <v>1524.5648000000001</v>
      </c>
      <c r="V205" s="52"/>
    </row>
    <row r="206" spans="1:22" ht="15" thickBot="1">
      <c r="A206" s="3">
        <v>1899972</v>
      </c>
      <c r="B206" s="5">
        <v>43278</v>
      </c>
      <c r="C206" s="4">
        <v>188</v>
      </c>
      <c r="D206" s="3">
        <v>5867</v>
      </c>
      <c r="E206" s="4">
        <v>3246</v>
      </c>
      <c r="F206" s="4">
        <v>2095</v>
      </c>
      <c r="G206" s="4" t="s">
        <v>9</v>
      </c>
      <c r="H206" s="40">
        <f>E206-'май 2018'!E212</f>
        <v>143</v>
      </c>
      <c r="I206" s="42">
        <f>F206-'май 2018'!F212</f>
        <v>78</v>
      </c>
      <c r="J206" s="51">
        <v>3187</v>
      </c>
      <c r="K206" s="51">
        <v>2064</v>
      </c>
      <c r="L206">
        <f t="shared" si="29"/>
        <v>59</v>
      </c>
      <c r="M206">
        <f t="shared" si="29"/>
        <v>31</v>
      </c>
      <c r="N206">
        <f t="shared" si="31"/>
        <v>358.72</v>
      </c>
      <c r="O206">
        <f t="shared" si="32"/>
        <v>69.75</v>
      </c>
      <c r="P206" s="57">
        <f t="shared" si="34"/>
        <v>428.47</v>
      </c>
      <c r="Q206" s="52"/>
      <c r="R206" s="57">
        <f t="shared" si="35"/>
        <v>441.32410000000004</v>
      </c>
      <c r="S206" s="76">
        <f>'июнь 2018'!AD212</f>
        <v>626.06489999999997</v>
      </c>
      <c r="T206" s="62">
        <f t="shared" si="33"/>
        <v>1067.3890000000001</v>
      </c>
      <c r="U206" s="75"/>
      <c r="V206" s="52"/>
    </row>
    <row r="207" spans="1:22" ht="15" thickBot="1">
      <c r="A207" s="3">
        <v>1896976</v>
      </c>
      <c r="B207" s="5">
        <v>43278</v>
      </c>
      <c r="C207" s="4">
        <v>189</v>
      </c>
      <c r="D207" s="3">
        <v>748</v>
      </c>
      <c r="E207" s="4">
        <v>547</v>
      </c>
      <c r="F207" s="4">
        <v>186</v>
      </c>
      <c r="G207" s="4" t="s">
        <v>9</v>
      </c>
      <c r="H207" s="40">
        <f>E207-'май 2018'!E213</f>
        <v>49</v>
      </c>
      <c r="I207" s="42">
        <f>F207-'май 2018'!F213</f>
        <v>9</v>
      </c>
      <c r="J207" s="51">
        <v>538</v>
      </c>
      <c r="K207" s="51">
        <v>184</v>
      </c>
      <c r="L207">
        <f t="shared" si="29"/>
        <v>9</v>
      </c>
      <c r="M207">
        <f t="shared" si="29"/>
        <v>2</v>
      </c>
      <c r="N207">
        <f t="shared" si="31"/>
        <v>54.72</v>
      </c>
      <c r="O207">
        <f t="shared" si="32"/>
        <v>4.5</v>
      </c>
      <c r="P207" s="57">
        <f t="shared" si="34"/>
        <v>59.22</v>
      </c>
      <c r="Q207" s="52"/>
      <c r="R207" s="57">
        <f t="shared" si="35"/>
        <v>60.996600000000001</v>
      </c>
      <c r="S207" s="76">
        <f>'июнь 2018'!AD213</f>
        <v>-253.45209999999994</v>
      </c>
      <c r="T207" s="62">
        <f t="shared" si="33"/>
        <v>-192.45549999999994</v>
      </c>
      <c r="U207" s="75"/>
      <c r="V207" s="52">
        <v>392</v>
      </c>
    </row>
    <row r="208" spans="1:22" ht="15" thickBot="1">
      <c r="A208" s="3">
        <v>1897847</v>
      </c>
      <c r="B208" s="5">
        <v>43278</v>
      </c>
      <c r="C208" s="4">
        <v>190</v>
      </c>
      <c r="D208" s="3">
        <v>522</v>
      </c>
      <c r="E208" s="4">
        <v>188</v>
      </c>
      <c r="F208" s="4">
        <v>148</v>
      </c>
      <c r="G208" s="4" t="s">
        <v>9</v>
      </c>
      <c r="H208" s="40">
        <f>E208-'май 2018'!E214</f>
        <v>13</v>
      </c>
      <c r="I208" s="42">
        <f>F208-'май 2018'!F214</f>
        <v>7</v>
      </c>
      <c r="J208" s="51">
        <v>188</v>
      </c>
      <c r="K208" s="51">
        <v>148</v>
      </c>
      <c r="L208">
        <f t="shared" si="29"/>
        <v>0</v>
      </c>
      <c r="M208">
        <f t="shared" si="29"/>
        <v>0</v>
      </c>
      <c r="N208">
        <f t="shared" si="31"/>
        <v>0</v>
      </c>
      <c r="O208">
        <f t="shared" si="32"/>
        <v>0</v>
      </c>
      <c r="P208" s="57">
        <f t="shared" si="34"/>
        <v>0</v>
      </c>
      <c r="Q208" s="52"/>
      <c r="R208" s="57">
        <f t="shared" si="35"/>
        <v>0</v>
      </c>
      <c r="S208" s="76">
        <f>'июнь 2018'!AD214</f>
        <v>1443.6068</v>
      </c>
      <c r="T208" s="52">
        <f t="shared" si="33"/>
        <v>1443.6068</v>
      </c>
      <c r="U208" s="76">
        <f>T208</f>
        <v>1443.6068</v>
      </c>
      <c r="V208" s="52"/>
    </row>
    <row r="209" spans="1:22" ht="15" thickBot="1">
      <c r="A209" s="3">
        <v>1898127</v>
      </c>
      <c r="B209" s="5">
        <v>43278</v>
      </c>
      <c r="C209" s="4">
        <v>191</v>
      </c>
      <c r="D209" s="3">
        <v>223</v>
      </c>
      <c r="E209" s="4">
        <v>128</v>
      </c>
      <c r="F209" s="4">
        <v>65</v>
      </c>
      <c r="G209" s="4" t="s">
        <v>9</v>
      </c>
      <c r="H209" s="40">
        <f>E209-'май 2018'!E215</f>
        <v>1</v>
      </c>
      <c r="I209" s="42">
        <f>F209-'май 2018'!F215</f>
        <v>1</v>
      </c>
      <c r="J209" s="51">
        <v>128</v>
      </c>
      <c r="K209" s="51">
        <v>65</v>
      </c>
      <c r="L209">
        <f t="shared" si="29"/>
        <v>0</v>
      </c>
      <c r="M209">
        <f t="shared" si="29"/>
        <v>0</v>
      </c>
      <c r="N209">
        <f t="shared" si="31"/>
        <v>0</v>
      </c>
      <c r="O209">
        <f t="shared" si="32"/>
        <v>0</v>
      </c>
      <c r="P209" s="57">
        <f t="shared" si="34"/>
        <v>0</v>
      </c>
      <c r="Q209" s="52"/>
      <c r="R209" s="57">
        <f t="shared" si="35"/>
        <v>0</v>
      </c>
      <c r="S209" s="76">
        <f>'июнь 2018'!AD215</f>
        <v>905.05070000000001</v>
      </c>
      <c r="T209" s="52">
        <f t="shared" si="33"/>
        <v>905.05070000000001</v>
      </c>
      <c r="U209" s="76">
        <f>T209</f>
        <v>905.05070000000001</v>
      </c>
      <c r="V209" s="52"/>
    </row>
    <row r="210" spans="1:22" ht="15" thickBot="1">
      <c r="A210" s="3">
        <v>1889667</v>
      </c>
      <c r="B210" s="5">
        <v>43278</v>
      </c>
      <c r="C210" s="4">
        <v>192</v>
      </c>
      <c r="D210" s="3">
        <v>45335</v>
      </c>
      <c r="E210" s="4">
        <v>27020</v>
      </c>
      <c r="F210" s="4">
        <v>15875</v>
      </c>
      <c r="G210" s="4" t="s">
        <v>9</v>
      </c>
      <c r="H210" s="40">
        <f>E210-'май 2018'!E216</f>
        <v>416</v>
      </c>
      <c r="I210" s="42">
        <f>F210-'май 2018'!F216</f>
        <v>215</v>
      </c>
      <c r="J210" s="51">
        <v>26902</v>
      </c>
      <c r="K210" s="51">
        <v>15832</v>
      </c>
      <c r="L210">
        <f t="shared" si="29"/>
        <v>118</v>
      </c>
      <c r="M210">
        <f t="shared" si="29"/>
        <v>43</v>
      </c>
      <c r="N210">
        <f t="shared" si="31"/>
        <v>717.44</v>
      </c>
      <c r="O210">
        <f t="shared" si="32"/>
        <v>96.75</v>
      </c>
      <c r="P210" s="57">
        <f t="shared" si="34"/>
        <v>814.19</v>
      </c>
      <c r="Q210" s="52"/>
      <c r="R210" s="57">
        <f t="shared" si="35"/>
        <v>838.61570000000006</v>
      </c>
      <c r="S210" s="76">
        <f>'июнь 2018'!AD216</f>
        <v>3444.2891</v>
      </c>
      <c r="T210" s="62">
        <f t="shared" si="33"/>
        <v>4282.9048000000003</v>
      </c>
      <c r="U210" s="75"/>
      <c r="V210" s="52"/>
    </row>
    <row r="211" spans="1:22" ht="15" thickBot="1">
      <c r="A211" s="3">
        <v>1740272</v>
      </c>
      <c r="B211" s="5">
        <v>43278</v>
      </c>
      <c r="C211" s="4">
        <v>193</v>
      </c>
      <c r="D211" s="3">
        <v>1913</v>
      </c>
      <c r="E211" s="4">
        <v>1278</v>
      </c>
      <c r="F211" s="4">
        <v>362</v>
      </c>
      <c r="G211" s="4" t="s">
        <v>9</v>
      </c>
      <c r="H211" s="40">
        <f>E211-'май 2018'!E217</f>
        <v>129</v>
      </c>
      <c r="I211" s="42">
        <f>F211-'май 2018'!F217</f>
        <v>41</v>
      </c>
      <c r="J211" s="51">
        <v>1231</v>
      </c>
      <c r="K211" s="51">
        <v>346</v>
      </c>
      <c r="L211">
        <f t="shared" si="29"/>
        <v>47</v>
      </c>
      <c r="M211">
        <f t="shared" si="29"/>
        <v>16</v>
      </c>
      <c r="N211">
        <f t="shared" si="31"/>
        <v>285.76</v>
      </c>
      <c r="O211">
        <f t="shared" si="32"/>
        <v>36</v>
      </c>
      <c r="P211" s="57">
        <f t="shared" si="34"/>
        <v>321.76</v>
      </c>
      <c r="Q211" s="52"/>
      <c r="R211" s="57">
        <f t="shared" si="35"/>
        <v>331.4128</v>
      </c>
      <c r="S211" s="76"/>
      <c r="T211" s="52">
        <f t="shared" si="33"/>
        <v>331.4128</v>
      </c>
      <c r="U211" s="76">
        <f>T211</f>
        <v>331.4128</v>
      </c>
      <c r="V211" s="52"/>
    </row>
    <row r="212" spans="1:22" ht="15" thickBot="1">
      <c r="A212" s="3">
        <v>1852311</v>
      </c>
      <c r="B212" s="5">
        <v>43278</v>
      </c>
      <c r="C212" s="4">
        <v>194</v>
      </c>
      <c r="D212" s="3">
        <v>27255</v>
      </c>
      <c r="E212" s="4">
        <v>16124</v>
      </c>
      <c r="F212" s="4">
        <v>10667</v>
      </c>
      <c r="G212" s="4" t="s">
        <v>9</v>
      </c>
      <c r="H212" s="40">
        <f>E212-'май 2018'!E218</f>
        <v>283</v>
      </c>
      <c r="I212" s="42">
        <f>F212-'май 2018'!F218</f>
        <v>222</v>
      </c>
      <c r="J212" s="51">
        <v>16054</v>
      </c>
      <c r="K212" s="51">
        <v>10648</v>
      </c>
      <c r="L212">
        <f t="shared" si="29"/>
        <v>70</v>
      </c>
      <c r="M212">
        <f t="shared" si="29"/>
        <v>19</v>
      </c>
      <c r="N212">
        <f t="shared" si="31"/>
        <v>425.6</v>
      </c>
      <c r="O212">
        <f t="shared" si="32"/>
        <v>42.75</v>
      </c>
      <c r="P212" s="57">
        <f t="shared" si="34"/>
        <v>468.35</v>
      </c>
      <c r="Q212" s="52"/>
      <c r="R212" s="57">
        <f t="shared" si="35"/>
        <v>482.40050000000002</v>
      </c>
      <c r="S212" s="76"/>
      <c r="T212" s="62">
        <f t="shared" si="33"/>
        <v>482.40050000000002</v>
      </c>
      <c r="U212" s="75"/>
      <c r="V212" s="52"/>
    </row>
    <row r="213" spans="1:22" ht="15" thickBot="1">
      <c r="A213" s="3">
        <v>1895326</v>
      </c>
      <c r="B213" s="5">
        <v>43278</v>
      </c>
      <c r="C213" s="4">
        <v>195</v>
      </c>
      <c r="D213" s="3">
        <v>9</v>
      </c>
      <c r="E213" s="4">
        <v>9</v>
      </c>
      <c r="F213" s="4">
        <v>0</v>
      </c>
      <c r="G213" s="4" t="s">
        <v>9</v>
      </c>
      <c r="H213" s="40">
        <f>E213-'май 2018'!E219</f>
        <v>5</v>
      </c>
      <c r="I213" s="42">
        <f>F213-'май 2018'!F219</f>
        <v>0</v>
      </c>
      <c r="J213" s="51">
        <v>8</v>
      </c>
      <c r="K213" s="51">
        <v>0</v>
      </c>
      <c r="L213">
        <f t="shared" si="29"/>
        <v>1</v>
      </c>
      <c r="M213">
        <f t="shared" si="29"/>
        <v>0</v>
      </c>
      <c r="N213">
        <f t="shared" si="31"/>
        <v>6.08</v>
      </c>
      <c r="O213">
        <f t="shared" si="32"/>
        <v>0</v>
      </c>
      <c r="P213" s="57">
        <f t="shared" si="34"/>
        <v>6.08</v>
      </c>
      <c r="Q213" s="52"/>
      <c r="R213" s="57">
        <f t="shared" si="35"/>
        <v>6.2624000000000004</v>
      </c>
      <c r="S213" s="76">
        <f>'июнь 2018'!AD219</f>
        <v>48.080399999999997</v>
      </c>
      <c r="T213" s="62">
        <f t="shared" si="33"/>
        <v>54.342799999999997</v>
      </c>
      <c r="U213" s="75"/>
      <c r="V213" s="52"/>
    </row>
    <row r="214" spans="1:22" ht="15" thickBot="1">
      <c r="A214" s="3">
        <v>1843877</v>
      </c>
      <c r="B214" s="5">
        <v>43278</v>
      </c>
      <c r="C214" s="4">
        <v>196</v>
      </c>
      <c r="D214" s="3">
        <v>17005</v>
      </c>
      <c r="E214" s="4">
        <v>12395</v>
      </c>
      <c r="F214" s="4">
        <v>4055</v>
      </c>
      <c r="G214" s="4" t="s">
        <v>9</v>
      </c>
      <c r="H214" s="40">
        <f>E214-'май 2018'!E220</f>
        <v>664</v>
      </c>
      <c r="I214" s="42">
        <f>F214-'май 2018'!F220</f>
        <v>248</v>
      </c>
      <c r="J214" s="51">
        <v>12221</v>
      </c>
      <c r="K214" s="51">
        <v>4022</v>
      </c>
      <c r="L214">
        <f t="shared" si="29"/>
        <v>174</v>
      </c>
      <c r="M214">
        <f t="shared" si="29"/>
        <v>33</v>
      </c>
      <c r="N214">
        <f t="shared" si="31"/>
        <v>1057.92</v>
      </c>
      <c r="O214">
        <f t="shared" si="32"/>
        <v>74.25</v>
      </c>
      <c r="P214" s="57">
        <f t="shared" si="34"/>
        <v>1132.17</v>
      </c>
      <c r="Q214" s="52"/>
      <c r="R214" s="57">
        <f t="shared" si="35"/>
        <v>1166.1351</v>
      </c>
      <c r="S214" s="76"/>
      <c r="T214" s="52">
        <f t="shared" si="33"/>
        <v>1166.1351</v>
      </c>
      <c r="U214" s="76">
        <f>T214</f>
        <v>1166.1351</v>
      </c>
      <c r="V214" s="52"/>
    </row>
    <row r="215" spans="1:22" ht="15" thickBot="1">
      <c r="A215" s="3">
        <v>1848923</v>
      </c>
      <c r="B215" s="5">
        <v>43278</v>
      </c>
      <c r="C215" s="4">
        <v>197</v>
      </c>
      <c r="D215" s="3">
        <v>1511</v>
      </c>
      <c r="E215" s="4">
        <v>850</v>
      </c>
      <c r="F215" s="4">
        <v>556</v>
      </c>
      <c r="G215" s="4" t="s">
        <v>9</v>
      </c>
      <c r="H215" s="40">
        <f>E215-'май 2018'!E221</f>
        <v>201</v>
      </c>
      <c r="I215" s="42">
        <f>F215-'май 2018'!F221</f>
        <v>135</v>
      </c>
      <c r="J215" s="51">
        <v>822</v>
      </c>
      <c r="K215" s="51">
        <v>536</v>
      </c>
      <c r="L215">
        <f t="shared" si="29"/>
        <v>28</v>
      </c>
      <c r="M215">
        <f t="shared" si="29"/>
        <v>20</v>
      </c>
      <c r="N215">
        <f t="shared" si="31"/>
        <v>170.24</v>
      </c>
      <c r="O215">
        <f t="shared" si="32"/>
        <v>45</v>
      </c>
      <c r="P215" s="57">
        <f t="shared" si="34"/>
        <v>215.24</v>
      </c>
      <c r="Q215" s="52"/>
      <c r="R215" s="57">
        <f t="shared" si="35"/>
        <v>221.69720000000001</v>
      </c>
      <c r="S215" s="76"/>
      <c r="T215" s="52">
        <f t="shared" si="33"/>
        <v>221.69720000000001</v>
      </c>
      <c r="U215" s="76">
        <f t="shared" ref="U215:U217" si="36">T215</f>
        <v>221.69720000000001</v>
      </c>
      <c r="V215" s="52"/>
    </row>
    <row r="216" spans="1:22" ht="15" thickBot="1">
      <c r="A216" s="3">
        <v>1847481</v>
      </c>
      <c r="B216" s="5">
        <v>43278</v>
      </c>
      <c r="C216" s="4">
        <v>198</v>
      </c>
      <c r="D216" s="3">
        <v>30</v>
      </c>
      <c r="E216" s="4">
        <v>21</v>
      </c>
      <c r="F216" s="4">
        <v>5</v>
      </c>
      <c r="G216" s="4" t="s">
        <v>9</v>
      </c>
      <c r="H216" s="40">
        <f>E216-'май 2018'!E222</f>
        <v>0</v>
      </c>
      <c r="I216" s="42">
        <f>F216-'май 2018'!F222</f>
        <v>0</v>
      </c>
      <c r="J216" s="51">
        <v>21</v>
      </c>
      <c r="K216" s="51">
        <v>5</v>
      </c>
      <c r="L216">
        <f t="shared" si="29"/>
        <v>0</v>
      </c>
      <c r="M216">
        <f t="shared" si="29"/>
        <v>0</v>
      </c>
      <c r="N216">
        <f t="shared" si="31"/>
        <v>0</v>
      </c>
      <c r="O216">
        <f t="shared" si="32"/>
        <v>0</v>
      </c>
      <c r="P216" s="57">
        <f t="shared" si="34"/>
        <v>0</v>
      </c>
      <c r="Q216" s="52"/>
      <c r="R216" s="57">
        <f t="shared" si="35"/>
        <v>0</v>
      </c>
      <c r="S216" s="76">
        <f>'июнь 2018'!AD222</f>
        <v>136.2175</v>
      </c>
      <c r="T216" s="52">
        <f t="shared" si="33"/>
        <v>136.2175</v>
      </c>
      <c r="U216" s="76">
        <f t="shared" si="36"/>
        <v>136.2175</v>
      </c>
      <c r="V216" s="52"/>
    </row>
    <row r="217" spans="1:22" ht="15" thickBot="1">
      <c r="A217" s="3">
        <v>1740207</v>
      </c>
      <c r="B217" s="5">
        <v>43278</v>
      </c>
      <c r="C217" s="4">
        <v>199</v>
      </c>
      <c r="D217" s="3">
        <v>211</v>
      </c>
      <c r="E217" s="4">
        <v>135</v>
      </c>
      <c r="F217" s="4">
        <v>15</v>
      </c>
      <c r="G217" s="4" t="s">
        <v>9</v>
      </c>
      <c r="H217" s="40">
        <f>E217-'май 2018'!E223</f>
        <v>7</v>
      </c>
      <c r="I217" s="42">
        <f>F217-'май 2018'!F223</f>
        <v>1</v>
      </c>
      <c r="J217" s="51">
        <v>132</v>
      </c>
      <c r="K217" s="51">
        <v>14</v>
      </c>
      <c r="L217">
        <f t="shared" si="29"/>
        <v>3</v>
      </c>
      <c r="M217">
        <f t="shared" si="29"/>
        <v>1</v>
      </c>
      <c r="N217">
        <f t="shared" si="31"/>
        <v>18.240000000000002</v>
      </c>
      <c r="O217">
        <f t="shared" si="32"/>
        <v>2.25</v>
      </c>
      <c r="P217" s="57">
        <f t="shared" si="34"/>
        <v>20.490000000000002</v>
      </c>
      <c r="Q217" s="52"/>
      <c r="R217" s="57">
        <f t="shared" si="35"/>
        <v>21.104700000000001</v>
      </c>
      <c r="S217" s="76">
        <f>'июнь 2018'!AD223</f>
        <v>96.160799999999995</v>
      </c>
      <c r="T217" s="52">
        <f t="shared" si="33"/>
        <v>117.2655</v>
      </c>
      <c r="U217" s="76">
        <f t="shared" si="36"/>
        <v>117.2655</v>
      </c>
      <c r="V217" s="52"/>
    </row>
    <row r="218" spans="1:22" ht="15" thickBot="1">
      <c r="A218" s="3">
        <v>1848269</v>
      </c>
      <c r="B218" s="5">
        <v>43278</v>
      </c>
      <c r="C218" s="4">
        <v>200</v>
      </c>
      <c r="D218" s="3">
        <v>2707</v>
      </c>
      <c r="E218" s="4">
        <v>1446</v>
      </c>
      <c r="F218" s="4">
        <v>718</v>
      </c>
      <c r="G218" s="4" t="s">
        <v>9</v>
      </c>
      <c r="H218" s="40">
        <f>E218-'май 2018'!E224</f>
        <v>67</v>
      </c>
      <c r="I218" s="42">
        <f>F218-'май 2018'!F224</f>
        <v>47</v>
      </c>
      <c r="J218" s="51">
        <v>1439</v>
      </c>
      <c r="K218" s="51">
        <v>717</v>
      </c>
      <c r="L218">
        <f t="shared" si="29"/>
        <v>7</v>
      </c>
      <c r="M218">
        <f t="shared" si="29"/>
        <v>1</v>
      </c>
      <c r="N218">
        <f t="shared" si="31"/>
        <v>42.56</v>
      </c>
      <c r="O218">
        <f t="shared" si="32"/>
        <v>2.25</v>
      </c>
      <c r="P218" s="57">
        <f t="shared" si="34"/>
        <v>44.81</v>
      </c>
      <c r="Q218" s="52"/>
      <c r="R218" s="57">
        <f t="shared" si="35"/>
        <v>46.154299999999999</v>
      </c>
      <c r="S218" s="76">
        <f>'июнь 2018'!AD224</f>
        <v>672.83720000000005</v>
      </c>
      <c r="T218" s="62">
        <f t="shared" si="33"/>
        <v>718.99150000000009</v>
      </c>
      <c r="U218" s="75"/>
      <c r="V218" s="52"/>
    </row>
    <row r="219" spans="1:22" ht="15" thickBot="1">
      <c r="A219" s="3">
        <v>1898657</v>
      </c>
      <c r="B219" s="5">
        <v>43278</v>
      </c>
      <c r="C219" s="4">
        <v>201</v>
      </c>
      <c r="D219" s="3">
        <v>3184</v>
      </c>
      <c r="E219" s="4">
        <v>2338</v>
      </c>
      <c r="F219" s="4">
        <v>507</v>
      </c>
      <c r="G219" s="4" t="s">
        <v>9</v>
      </c>
      <c r="H219" s="40">
        <f>E219-'май 2018'!E225</f>
        <v>329</v>
      </c>
      <c r="I219" s="42">
        <f>F219-'май 2018'!F225</f>
        <v>74</v>
      </c>
      <c r="J219" s="51">
        <v>2214</v>
      </c>
      <c r="K219" s="51">
        <v>478</v>
      </c>
      <c r="L219">
        <f t="shared" si="29"/>
        <v>124</v>
      </c>
      <c r="M219">
        <f t="shared" si="29"/>
        <v>29</v>
      </c>
      <c r="N219">
        <f t="shared" si="31"/>
        <v>753.92</v>
      </c>
      <c r="O219">
        <f t="shared" si="32"/>
        <v>65.25</v>
      </c>
      <c r="P219" s="57">
        <f t="shared" si="34"/>
        <v>819.17</v>
      </c>
      <c r="Q219" s="52"/>
      <c r="R219" s="57">
        <f t="shared" si="35"/>
        <v>843.74509999999998</v>
      </c>
      <c r="S219" s="76"/>
      <c r="T219" s="62">
        <f t="shared" si="33"/>
        <v>843.74509999999998</v>
      </c>
      <c r="U219" s="75"/>
      <c r="V219" s="52"/>
    </row>
    <row r="220" spans="1:22" ht="15" thickBot="1">
      <c r="A220" s="28"/>
      <c r="B220" s="29"/>
      <c r="C220" s="30">
        <v>202</v>
      </c>
      <c r="D220" s="3"/>
      <c r="E220" s="4"/>
      <c r="F220" s="4"/>
      <c r="G220" s="30"/>
      <c r="H220" s="32"/>
      <c r="I220" s="33"/>
      <c r="J220" s="51"/>
      <c r="K220" s="51"/>
      <c r="L220">
        <f t="shared" si="29"/>
        <v>0</v>
      </c>
      <c r="M220">
        <f t="shared" si="29"/>
        <v>0</v>
      </c>
      <c r="N220">
        <f t="shared" si="31"/>
        <v>0</v>
      </c>
      <c r="O220">
        <f t="shared" si="32"/>
        <v>0</v>
      </c>
      <c r="P220" s="57">
        <f t="shared" si="34"/>
        <v>0</v>
      </c>
      <c r="Q220" s="52"/>
      <c r="R220" s="57">
        <f t="shared" si="35"/>
        <v>0</v>
      </c>
      <c r="S220" s="76"/>
      <c r="T220" s="52">
        <f t="shared" si="33"/>
        <v>0</v>
      </c>
      <c r="U220" s="76">
        <f>T220</f>
        <v>0</v>
      </c>
      <c r="V220" s="52"/>
    </row>
    <row r="221" spans="1:22" ht="15" thickBot="1">
      <c r="A221" s="3">
        <v>1896502</v>
      </c>
      <c r="B221" s="5">
        <v>43278</v>
      </c>
      <c r="C221" s="4">
        <v>203</v>
      </c>
      <c r="D221" s="3">
        <v>567</v>
      </c>
      <c r="E221" s="4">
        <v>425</v>
      </c>
      <c r="F221" s="4">
        <v>98</v>
      </c>
      <c r="G221" s="4" t="s">
        <v>9</v>
      </c>
      <c r="H221" s="40">
        <f>E221-'май 2018'!E227</f>
        <v>57</v>
      </c>
      <c r="I221" s="42">
        <f>F221-'май 2018'!F227</f>
        <v>2</v>
      </c>
      <c r="J221" s="51">
        <v>406</v>
      </c>
      <c r="K221" s="51">
        <v>97</v>
      </c>
      <c r="L221">
        <f t="shared" si="29"/>
        <v>19</v>
      </c>
      <c r="M221">
        <f t="shared" si="29"/>
        <v>1</v>
      </c>
      <c r="N221">
        <f t="shared" si="31"/>
        <v>115.52</v>
      </c>
      <c r="O221">
        <f t="shared" si="32"/>
        <v>2.25</v>
      </c>
      <c r="P221" s="57">
        <f t="shared" si="34"/>
        <v>117.77</v>
      </c>
      <c r="Q221" s="52"/>
      <c r="R221" s="57">
        <f t="shared" si="35"/>
        <v>121.3031</v>
      </c>
      <c r="S221" s="76"/>
      <c r="T221" s="52">
        <f t="shared" si="33"/>
        <v>121.3031</v>
      </c>
      <c r="U221" s="76">
        <f>T221</f>
        <v>121.3031</v>
      </c>
      <c r="V221" s="52"/>
    </row>
    <row r="222" spans="1:22" ht="15" thickBot="1">
      <c r="A222" s="3">
        <v>1894950</v>
      </c>
      <c r="B222" s="5">
        <v>43278</v>
      </c>
      <c r="C222" s="4">
        <v>204</v>
      </c>
      <c r="D222" s="3">
        <v>2220</v>
      </c>
      <c r="E222" s="4">
        <v>1390</v>
      </c>
      <c r="F222" s="4">
        <v>828</v>
      </c>
      <c r="G222" s="4" t="s">
        <v>9</v>
      </c>
      <c r="H222" s="40">
        <f>E222-'май 2018'!E228</f>
        <v>78</v>
      </c>
      <c r="I222" s="42">
        <f>F222-'май 2018'!F228</f>
        <v>37</v>
      </c>
      <c r="J222" s="51">
        <v>1369</v>
      </c>
      <c r="K222" s="51">
        <v>822</v>
      </c>
      <c r="L222">
        <f t="shared" si="29"/>
        <v>21</v>
      </c>
      <c r="M222">
        <f t="shared" si="29"/>
        <v>6</v>
      </c>
      <c r="N222">
        <f t="shared" si="31"/>
        <v>127.68</v>
      </c>
      <c r="O222">
        <f t="shared" si="32"/>
        <v>13.5</v>
      </c>
      <c r="P222" s="57">
        <f t="shared" si="34"/>
        <v>141.18</v>
      </c>
      <c r="Q222" s="52"/>
      <c r="R222" s="57">
        <f t="shared" si="35"/>
        <v>145.41540000000001</v>
      </c>
      <c r="S222" s="76">
        <f>'июнь 2018'!AD228</f>
        <v>680.51070000000004</v>
      </c>
      <c r="T222" s="62">
        <f t="shared" si="33"/>
        <v>825.92610000000002</v>
      </c>
      <c r="U222" s="75"/>
      <c r="V222" s="52"/>
    </row>
    <row r="223" spans="1:22" ht="15" thickBot="1">
      <c r="A223" s="3">
        <v>1895371</v>
      </c>
      <c r="B223" s="5">
        <v>43278</v>
      </c>
      <c r="C223" s="4">
        <v>205</v>
      </c>
      <c r="D223" s="3">
        <v>18901</v>
      </c>
      <c r="E223" s="4">
        <v>11846</v>
      </c>
      <c r="F223" s="4">
        <v>4802</v>
      </c>
      <c r="G223" s="4" t="s">
        <v>9</v>
      </c>
      <c r="H223" s="40">
        <f>E223-'май 2018'!E229</f>
        <v>767</v>
      </c>
      <c r="I223" s="42">
        <f>F223-'май 2018'!F229</f>
        <v>261</v>
      </c>
      <c r="J223" s="51">
        <v>11748</v>
      </c>
      <c r="K223" s="51">
        <v>4777</v>
      </c>
      <c r="L223">
        <f t="shared" si="29"/>
        <v>98</v>
      </c>
      <c r="M223">
        <f t="shared" si="29"/>
        <v>25</v>
      </c>
      <c r="N223">
        <f t="shared" si="31"/>
        <v>595.84</v>
      </c>
      <c r="O223">
        <f t="shared" si="32"/>
        <v>56.25</v>
      </c>
      <c r="P223" s="57">
        <f t="shared" si="34"/>
        <v>652.09</v>
      </c>
      <c r="Q223" s="52"/>
      <c r="R223" s="57">
        <f t="shared" si="35"/>
        <v>671.65269999999998</v>
      </c>
      <c r="S223" s="76">
        <f>'июнь 2018'!AD229</f>
        <v>5211.2129000000004</v>
      </c>
      <c r="T223" s="62">
        <f t="shared" si="33"/>
        <v>5882.8656000000001</v>
      </c>
      <c r="U223" s="75"/>
      <c r="V223" s="52"/>
    </row>
    <row r="224" spans="1:22" ht="15" thickBot="1">
      <c r="A224" s="3">
        <v>1889777</v>
      </c>
      <c r="B224" s="5">
        <v>43278</v>
      </c>
      <c r="C224" s="4">
        <v>206</v>
      </c>
      <c r="D224" s="6">
        <v>11436</v>
      </c>
      <c r="E224" s="8">
        <v>6293</v>
      </c>
      <c r="F224" s="8">
        <v>3283</v>
      </c>
      <c r="G224" s="4" t="s">
        <v>9</v>
      </c>
      <c r="H224" s="40">
        <f>E224-'май 2018'!E230</f>
        <v>181</v>
      </c>
      <c r="I224" s="42">
        <f>F224-'май 2018'!F230</f>
        <v>256</v>
      </c>
      <c r="J224" s="51">
        <v>6193</v>
      </c>
      <c r="K224" s="51">
        <v>3151</v>
      </c>
      <c r="L224">
        <f t="shared" si="29"/>
        <v>100</v>
      </c>
      <c r="M224">
        <f t="shared" si="29"/>
        <v>132</v>
      </c>
      <c r="N224">
        <f t="shared" si="31"/>
        <v>608</v>
      </c>
      <c r="O224">
        <f t="shared" si="32"/>
        <v>297</v>
      </c>
      <c r="P224" s="57">
        <f t="shared" si="34"/>
        <v>905</v>
      </c>
      <c r="Q224" s="52"/>
      <c r="R224" s="57">
        <f t="shared" si="35"/>
        <v>932.15</v>
      </c>
      <c r="S224" s="76">
        <f>'июнь 2018'!AD230</f>
        <v>4350.1328999999996</v>
      </c>
      <c r="T224" s="62">
        <f t="shared" si="33"/>
        <v>5282.2828999999992</v>
      </c>
      <c r="U224" s="75"/>
      <c r="V224" s="52"/>
    </row>
    <row r="225" spans="1:22" ht="15" thickBot="1">
      <c r="A225" s="3">
        <v>1894390</v>
      </c>
      <c r="B225" s="5">
        <v>43278</v>
      </c>
      <c r="C225" s="4">
        <v>207</v>
      </c>
      <c r="D225" s="3">
        <v>5157</v>
      </c>
      <c r="E225" s="4">
        <v>3537</v>
      </c>
      <c r="F225" s="4">
        <v>913</v>
      </c>
      <c r="G225" s="4" t="s">
        <v>9</v>
      </c>
      <c r="H225" s="40">
        <f>E225-'май 2018'!E231</f>
        <v>273</v>
      </c>
      <c r="I225" s="42">
        <f>F225-'май 2018'!F231</f>
        <v>117</v>
      </c>
      <c r="J225" s="51">
        <v>3448</v>
      </c>
      <c r="K225" s="51">
        <v>873</v>
      </c>
      <c r="L225">
        <f t="shared" si="29"/>
        <v>89</v>
      </c>
      <c r="M225">
        <f t="shared" si="29"/>
        <v>40</v>
      </c>
      <c r="N225">
        <f t="shared" si="31"/>
        <v>541.12</v>
      </c>
      <c r="O225">
        <f t="shared" si="32"/>
        <v>90</v>
      </c>
      <c r="P225" s="57">
        <f t="shared" si="34"/>
        <v>631.12</v>
      </c>
      <c r="Q225" s="52"/>
      <c r="R225" s="57">
        <f t="shared" si="35"/>
        <v>650.05359999999996</v>
      </c>
      <c r="S225" s="76"/>
      <c r="T225" s="62">
        <f t="shared" si="33"/>
        <v>650.05359999999996</v>
      </c>
      <c r="U225" s="75"/>
      <c r="V225" s="52"/>
    </row>
    <row r="226" spans="1:22" ht="15" thickBot="1">
      <c r="A226" s="3">
        <v>1899670</v>
      </c>
      <c r="B226" s="5">
        <v>43278</v>
      </c>
      <c r="C226" s="4">
        <v>208</v>
      </c>
      <c r="D226" s="3">
        <v>1272</v>
      </c>
      <c r="E226" s="4">
        <v>788</v>
      </c>
      <c r="F226" s="4">
        <v>322</v>
      </c>
      <c r="G226" s="4" t="s">
        <v>9</v>
      </c>
      <c r="H226" s="40">
        <f>E226-'май 2018'!E232</f>
        <v>73</v>
      </c>
      <c r="I226" s="42">
        <f>F226-'май 2018'!F232</f>
        <v>22</v>
      </c>
      <c r="J226" s="51">
        <v>773</v>
      </c>
      <c r="K226" s="51">
        <v>316</v>
      </c>
      <c r="L226">
        <f t="shared" si="29"/>
        <v>15</v>
      </c>
      <c r="M226">
        <f t="shared" si="29"/>
        <v>6</v>
      </c>
      <c r="N226">
        <f t="shared" si="31"/>
        <v>91.2</v>
      </c>
      <c r="O226">
        <f t="shared" si="32"/>
        <v>13.5</v>
      </c>
      <c r="P226" s="57">
        <f t="shared" si="34"/>
        <v>104.7</v>
      </c>
      <c r="Q226" s="52"/>
      <c r="R226" s="57">
        <f t="shared" si="35"/>
        <v>107.84100000000001</v>
      </c>
      <c r="S226" s="76"/>
      <c r="T226" s="52">
        <f t="shared" si="33"/>
        <v>107.84100000000001</v>
      </c>
      <c r="U226" s="76">
        <f>T226</f>
        <v>107.84100000000001</v>
      </c>
      <c r="V226" s="52"/>
    </row>
    <row r="227" spans="1:22" ht="15" thickBot="1">
      <c r="A227" s="3">
        <v>1897013</v>
      </c>
      <c r="B227" s="5">
        <v>43278</v>
      </c>
      <c r="C227" s="4">
        <v>209</v>
      </c>
      <c r="D227" s="3">
        <v>2433</v>
      </c>
      <c r="E227" s="4">
        <v>1822</v>
      </c>
      <c r="F227" s="4">
        <v>428</v>
      </c>
      <c r="G227" s="4" t="s">
        <v>9</v>
      </c>
      <c r="H227" s="40">
        <f>E227-'май 2018'!E233</f>
        <v>51</v>
      </c>
      <c r="I227" s="42">
        <f>F227-'май 2018'!F233</f>
        <v>10</v>
      </c>
      <c r="J227" s="51">
        <v>1771</v>
      </c>
      <c r="K227" s="51">
        <v>418</v>
      </c>
      <c r="L227">
        <f t="shared" si="29"/>
        <v>51</v>
      </c>
      <c r="M227">
        <f t="shared" si="29"/>
        <v>10</v>
      </c>
      <c r="N227">
        <f t="shared" si="31"/>
        <v>310.08</v>
      </c>
      <c r="O227">
        <f t="shared" si="32"/>
        <v>22.5</v>
      </c>
      <c r="P227" s="57">
        <f t="shared" si="34"/>
        <v>332.58</v>
      </c>
      <c r="Q227" s="52"/>
      <c r="R227" s="57">
        <f t="shared" si="35"/>
        <v>342.55739999999997</v>
      </c>
      <c r="S227" s="76">
        <f>'июнь 2018'!AD233</f>
        <v>451.65499999999992</v>
      </c>
      <c r="T227" s="62">
        <f t="shared" si="33"/>
        <v>794.21239999999989</v>
      </c>
      <c r="U227" s="75"/>
      <c r="V227" s="52"/>
    </row>
    <row r="228" spans="1:22" ht="15" thickBot="1">
      <c r="A228" s="3">
        <v>1899197</v>
      </c>
      <c r="B228" s="5">
        <v>43278</v>
      </c>
      <c r="C228" s="4">
        <v>210</v>
      </c>
      <c r="D228" s="3">
        <v>5981</v>
      </c>
      <c r="E228" s="4">
        <v>4175</v>
      </c>
      <c r="F228" s="4">
        <v>1764</v>
      </c>
      <c r="G228" s="4" t="s">
        <v>9</v>
      </c>
      <c r="H228" s="40">
        <f>E228-'май 2018'!E234</f>
        <v>525</v>
      </c>
      <c r="I228" s="42">
        <f>F228-'май 2018'!F234</f>
        <v>186</v>
      </c>
      <c r="J228" s="51">
        <v>4022</v>
      </c>
      <c r="K228" s="51">
        <v>1708</v>
      </c>
      <c r="L228">
        <f t="shared" si="29"/>
        <v>153</v>
      </c>
      <c r="M228">
        <f t="shared" si="29"/>
        <v>56</v>
      </c>
      <c r="N228">
        <f t="shared" si="31"/>
        <v>930.24</v>
      </c>
      <c r="O228">
        <f t="shared" si="32"/>
        <v>126</v>
      </c>
      <c r="P228" s="57">
        <f t="shared" si="34"/>
        <v>1056.24</v>
      </c>
      <c r="Q228" s="52"/>
      <c r="R228" s="57">
        <f t="shared" si="35"/>
        <v>1087.9272000000001</v>
      </c>
      <c r="S228" s="76"/>
      <c r="T228" s="62">
        <f t="shared" si="33"/>
        <v>1087.9272000000001</v>
      </c>
      <c r="U228" s="75"/>
      <c r="V228" s="52"/>
    </row>
    <row r="229" spans="1:22" ht="15" thickBot="1">
      <c r="A229" s="6">
        <v>5038466</v>
      </c>
      <c r="B229" s="7">
        <v>43278</v>
      </c>
      <c r="C229" s="8" t="s">
        <v>31</v>
      </c>
      <c r="D229" s="3">
        <v>175573</v>
      </c>
      <c r="E229" s="4">
        <v>92389</v>
      </c>
      <c r="F229" s="4">
        <v>54701</v>
      </c>
      <c r="G229" s="8" t="s">
        <v>16</v>
      </c>
      <c r="H229" s="40">
        <f>E229-'май 2018'!E235</f>
        <v>1130</v>
      </c>
      <c r="I229" s="42">
        <f>F229-'май 2018'!F235</f>
        <v>519</v>
      </c>
      <c r="J229" s="51">
        <v>92136</v>
      </c>
      <c r="K229" s="51">
        <v>54588</v>
      </c>
      <c r="L229">
        <f t="shared" si="29"/>
        <v>253</v>
      </c>
      <c r="M229">
        <f t="shared" si="29"/>
        <v>113</v>
      </c>
      <c r="N229">
        <f t="shared" si="31"/>
        <v>1538.24</v>
      </c>
      <c r="O229">
        <f t="shared" si="32"/>
        <v>254.25</v>
      </c>
      <c r="P229" s="57">
        <f t="shared" si="34"/>
        <v>1792.49</v>
      </c>
      <c r="Q229" s="52"/>
      <c r="R229" s="57">
        <f t="shared" si="35"/>
        <v>1846.2646999999999</v>
      </c>
      <c r="S229" s="76"/>
      <c r="T229" s="52">
        <f t="shared" si="33"/>
        <v>1846.2646999999999</v>
      </c>
      <c r="U229" s="76">
        <f>T229</f>
        <v>1846.2646999999999</v>
      </c>
      <c r="V229" s="52"/>
    </row>
    <row r="230" spans="1:22" ht="15" thickBot="1">
      <c r="A230" s="3">
        <v>1892442</v>
      </c>
      <c r="B230" s="5">
        <v>43278</v>
      </c>
      <c r="C230" s="4">
        <v>212</v>
      </c>
      <c r="D230" s="3">
        <v>8842</v>
      </c>
      <c r="E230" s="4">
        <v>4411</v>
      </c>
      <c r="F230" s="4">
        <v>2388</v>
      </c>
      <c r="G230" s="4" t="s">
        <v>9</v>
      </c>
      <c r="H230" s="40">
        <f>E230-'май 2018'!E236</f>
        <v>1013</v>
      </c>
      <c r="I230" s="42">
        <f>F230-'май 2018'!F236</f>
        <v>577</v>
      </c>
      <c r="J230" s="51">
        <v>4123</v>
      </c>
      <c r="K230" s="51">
        <v>2291</v>
      </c>
      <c r="L230">
        <f t="shared" si="29"/>
        <v>288</v>
      </c>
      <c r="M230">
        <f t="shared" si="29"/>
        <v>97</v>
      </c>
      <c r="N230">
        <f t="shared" si="31"/>
        <v>1751.04</v>
      </c>
      <c r="O230">
        <f t="shared" si="32"/>
        <v>218.25</v>
      </c>
      <c r="P230" s="57">
        <f t="shared" si="34"/>
        <v>1969.29</v>
      </c>
      <c r="Q230" s="52"/>
      <c r="R230" s="57">
        <f t="shared" si="35"/>
        <v>2028.3687</v>
      </c>
      <c r="S230" s="76">
        <f>'июнь 2018'!AD236</f>
        <v>1998.6326000000001</v>
      </c>
      <c r="T230" s="62">
        <f t="shared" si="33"/>
        <v>4027.0012999999999</v>
      </c>
      <c r="U230" s="75"/>
      <c r="V230" s="52"/>
    </row>
    <row r="231" spans="1:22" ht="15" thickBot="1">
      <c r="A231" s="3">
        <v>1899368</v>
      </c>
      <c r="B231" s="5">
        <v>43278</v>
      </c>
      <c r="C231" s="4">
        <v>213</v>
      </c>
      <c r="D231" s="3">
        <v>1218</v>
      </c>
      <c r="E231" s="4">
        <v>868</v>
      </c>
      <c r="F231" s="4">
        <v>349</v>
      </c>
      <c r="G231" s="4" t="s">
        <v>9</v>
      </c>
      <c r="H231" s="40">
        <f>E231-'май 2018'!E237</f>
        <v>63</v>
      </c>
      <c r="I231" s="42">
        <f>F231-'май 2018'!F237</f>
        <v>27</v>
      </c>
      <c r="J231" s="51">
        <v>844</v>
      </c>
      <c r="K231" s="51">
        <v>340</v>
      </c>
      <c r="L231">
        <f t="shared" si="29"/>
        <v>24</v>
      </c>
      <c r="M231">
        <f t="shared" si="29"/>
        <v>9</v>
      </c>
      <c r="N231">
        <f t="shared" si="31"/>
        <v>145.92000000000002</v>
      </c>
      <c r="O231">
        <f t="shared" si="32"/>
        <v>20.25</v>
      </c>
      <c r="P231" s="57">
        <f t="shared" si="34"/>
        <v>166.17000000000002</v>
      </c>
      <c r="Q231" s="52"/>
      <c r="R231" s="57">
        <f t="shared" si="35"/>
        <v>171.1551</v>
      </c>
      <c r="S231" s="76">
        <f>'июнь 2018'!AD237</f>
        <v>990.75700000000006</v>
      </c>
      <c r="T231" s="62">
        <f t="shared" si="33"/>
        <v>1161.9121</v>
      </c>
      <c r="U231" s="75"/>
      <c r="V231" s="52"/>
    </row>
    <row r="232" spans="1:22" ht="15" thickBot="1">
      <c r="A232" s="3">
        <v>1899373</v>
      </c>
      <c r="B232" s="5">
        <v>43278</v>
      </c>
      <c r="C232" s="4">
        <v>214</v>
      </c>
      <c r="D232" s="3">
        <v>1475</v>
      </c>
      <c r="E232" s="4">
        <v>890</v>
      </c>
      <c r="F232" s="4">
        <v>367</v>
      </c>
      <c r="G232" s="4" t="s">
        <v>9</v>
      </c>
      <c r="H232" s="40">
        <f>E232-'май 2018'!E238</f>
        <v>113</v>
      </c>
      <c r="I232" s="42">
        <f>F232-'май 2018'!F238</f>
        <v>56</v>
      </c>
      <c r="J232" s="51">
        <v>841</v>
      </c>
      <c r="K232" s="51">
        <v>349</v>
      </c>
      <c r="L232">
        <f t="shared" si="29"/>
        <v>49</v>
      </c>
      <c r="M232">
        <f t="shared" si="29"/>
        <v>18</v>
      </c>
      <c r="N232">
        <f t="shared" si="31"/>
        <v>297.92</v>
      </c>
      <c r="O232">
        <f t="shared" si="32"/>
        <v>40.5</v>
      </c>
      <c r="P232" s="57">
        <f t="shared" si="34"/>
        <v>338.42</v>
      </c>
      <c r="Q232" s="52"/>
      <c r="R232" s="57">
        <f t="shared" si="35"/>
        <v>348.57260000000002</v>
      </c>
      <c r="S232" s="76">
        <f>'июнь 2018'!AD238</f>
        <v>609.09050000000002</v>
      </c>
      <c r="T232" s="70">
        <f t="shared" si="33"/>
        <v>957.66309999999999</v>
      </c>
      <c r="U232" s="76">
        <f>T232</f>
        <v>957.66309999999999</v>
      </c>
      <c r="V232" s="52"/>
    </row>
    <row r="233" spans="1:22" ht="15" thickBot="1">
      <c r="A233" s="3">
        <v>1892709</v>
      </c>
      <c r="B233" s="5">
        <v>43278</v>
      </c>
      <c r="C233" s="4">
        <v>215</v>
      </c>
      <c r="D233" s="3">
        <v>5263</v>
      </c>
      <c r="E233" s="4">
        <v>2694</v>
      </c>
      <c r="F233" s="4">
        <v>2085</v>
      </c>
      <c r="G233" s="4" t="s">
        <v>9</v>
      </c>
      <c r="H233" s="40">
        <f>E233-'май 2018'!E239</f>
        <v>255</v>
      </c>
      <c r="I233" s="42">
        <f>F233-'май 2018'!F239</f>
        <v>146</v>
      </c>
      <c r="J233" s="51">
        <v>2619</v>
      </c>
      <c r="K233" s="51">
        <v>2058</v>
      </c>
      <c r="L233">
        <f t="shared" si="29"/>
        <v>75</v>
      </c>
      <c r="M233">
        <f t="shared" si="29"/>
        <v>27</v>
      </c>
      <c r="N233">
        <f t="shared" si="31"/>
        <v>456</v>
      </c>
      <c r="O233">
        <f t="shared" si="32"/>
        <v>60.75</v>
      </c>
      <c r="P233" s="57">
        <f t="shared" si="34"/>
        <v>516.75</v>
      </c>
      <c r="Q233" s="52"/>
      <c r="R233" s="57">
        <f t="shared" si="35"/>
        <v>532.25250000000005</v>
      </c>
      <c r="S233" s="76">
        <f>'июнь 2018'!AD239</f>
        <v>-407.24550000000011</v>
      </c>
      <c r="T233" s="52">
        <f t="shared" si="33"/>
        <v>125.00699999999995</v>
      </c>
      <c r="U233" s="76">
        <f t="shared" ref="U233:U235" si="37">T233</f>
        <v>125.00699999999995</v>
      </c>
      <c r="V233" s="52"/>
    </row>
    <row r="234" spans="1:22" ht="15" thickBot="1">
      <c r="A234" s="3">
        <v>1893414</v>
      </c>
      <c r="B234" s="5">
        <v>43278</v>
      </c>
      <c r="C234" s="4">
        <v>216</v>
      </c>
      <c r="D234" s="3">
        <v>3430</v>
      </c>
      <c r="E234" s="4">
        <v>2005</v>
      </c>
      <c r="F234" s="4">
        <v>1195</v>
      </c>
      <c r="G234" s="4" t="s">
        <v>9</v>
      </c>
      <c r="H234" s="40">
        <f>E234-'май 2018'!E240</f>
        <v>249</v>
      </c>
      <c r="I234" s="42">
        <f>F234-'май 2018'!F240</f>
        <v>30</v>
      </c>
      <c r="J234" s="51">
        <v>1821</v>
      </c>
      <c r="K234" s="51">
        <v>1172</v>
      </c>
      <c r="L234">
        <f t="shared" si="29"/>
        <v>184</v>
      </c>
      <c r="M234">
        <f t="shared" si="29"/>
        <v>23</v>
      </c>
      <c r="N234">
        <f t="shared" si="31"/>
        <v>1118.72</v>
      </c>
      <c r="O234">
        <f t="shared" si="32"/>
        <v>51.75</v>
      </c>
      <c r="P234" s="57">
        <f t="shared" si="34"/>
        <v>1170.47</v>
      </c>
      <c r="Q234" s="52">
        <v>338</v>
      </c>
      <c r="R234" s="57">
        <f t="shared" si="35"/>
        <v>867.58410000000003</v>
      </c>
      <c r="S234" s="76">
        <f>'июнь 2018'!AD240</f>
        <v>0</v>
      </c>
      <c r="T234" s="52">
        <f t="shared" si="33"/>
        <v>867.58410000000003</v>
      </c>
      <c r="U234" s="76">
        <f t="shared" si="37"/>
        <v>867.58410000000003</v>
      </c>
      <c r="V234" s="52"/>
    </row>
    <row r="235" spans="1:22" ht="15" thickBot="1">
      <c r="A235" s="3">
        <v>1898643</v>
      </c>
      <c r="B235" s="5">
        <v>43278</v>
      </c>
      <c r="C235" s="4">
        <v>217</v>
      </c>
      <c r="D235" s="3">
        <v>11432</v>
      </c>
      <c r="E235" s="4">
        <v>6817</v>
      </c>
      <c r="F235" s="4">
        <v>4216</v>
      </c>
      <c r="G235" s="4" t="s">
        <v>9</v>
      </c>
      <c r="H235" s="40">
        <f>E235-'май 2018'!E241</f>
        <v>95</v>
      </c>
      <c r="I235" s="42">
        <f>F235-'май 2018'!F241</f>
        <v>74</v>
      </c>
      <c r="J235" s="51">
        <v>6783</v>
      </c>
      <c r="K235" s="51">
        <v>4202</v>
      </c>
      <c r="L235">
        <f t="shared" si="29"/>
        <v>34</v>
      </c>
      <c r="M235">
        <f t="shared" si="29"/>
        <v>14</v>
      </c>
      <c r="N235">
        <f t="shared" si="31"/>
        <v>206.72</v>
      </c>
      <c r="O235">
        <f t="shared" si="32"/>
        <v>31.5</v>
      </c>
      <c r="P235" s="57">
        <f t="shared" si="34"/>
        <v>238.22</v>
      </c>
      <c r="Q235" s="52"/>
      <c r="R235" s="57">
        <f t="shared" si="35"/>
        <v>245.36660000000001</v>
      </c>
      <c r="S235" s="76"/>
      <c r="T235" s="52">
        <f t="shared" si="33"/>
        <v>245.36660000000001</v>
      </c>
      <c r="U235" s="76">
        <f t="shared" si="37"/>
        <v>245.36660000000001</v>
      </c>
      <c r="V235" s="52"/>
    </row>
    <row r="236" spans="1:22" ht="15" thickBot="1">
      <c r="A236" s="3">
        <v>1896535</v>
      </c>
      <c r="B236" s="5">
        <v>43278</v>
      </c>
      <c r="C236" s="4">
        <v>218</v>
      </c>
      <c r="D236" s="3">
        <v>4277</v>
      </c>
      <c r="E236" s="4">
        <v>2795</v>
      </c>
      <c r="F236" s="4">
        <v>1249</v>
      </c>
      <c r="G236" s="4" t="s">
        <v>9</v>
      </c>
      <c r="H236" s="40">
        <f>E236-'май 2018'!E242</f>
        <v>379</v>
      </c>
      <c r="I236" s="42">
        <f>F236-'май 2018'!F242</f>
        <v>155</v>
      </c>
      <c r="J236" s="51">
        <v>2649</v>
      </c>
      <c r="K236" s="51">
        <v>1189</v>
      </c>
      <c r="L236">
        <f t="shared" si="29"/>
        <v>146</v>
      </c>
      <c r="M236">
        <f t="shared" si="29"/>
        <v>60</v>
      </c>
      <c r="N236">
        <f t="shared" si="31"/>
        <v>887.68000000000006</v>
      </c>
      <c r="O236">
        <f t="shared" si="32"/>
        <v>135</v>
      </c>
      <c r="P236" s="57">
        <f t="shared" si="34"/>
        <v>1022.6800000000001</v>
      </c>
      <c r="Q236" s="52"/>
      <c r="R236" s="57">
        <f t="shared" si="35"/>
        <v>1053.3604</v>
      </c>
      <c r="S236" s="76"/>
      <c r="T236" s="62">
        <f t="shared" si="33"/>
        <v>1053.3604</v>
      </c>
      <c r="U236" s="75"/>
      <c r="V236" s="52"/>
    </row>
    <row r="237" spans="1:22" ht="15" thickBot="1">
      <c r="A237" s="3">
        <v>1740616</v>
      </c>
      <c r="B237" s="5">
        <v>43278</v>
      </c>
      <c r="C237" s="4">
        <v>219</v>
      </c>
      <c r="D237" s="3">
        <v>1194</v>
      </c>
      <c r="E237" s="4">
        <v>751</v>
      </c>
      <c r="F237" s="4">
        <v>182</v>
      </c>
      <c r="G237" s="4" t="s">
        <v>9</v>
      </c>
      <c r="H237" s="40">
        <f>E237-'май 2018'!E243</f>
        <v>30</v>
      </c>
      <c r="I237" s="42">
        <f>F237-'май 2018'!F243</f>
        <v>7</v>
      </c>
      <c r="J237" s="51">
        <v>737</v>
      </c>
      <c r="K237" s="51">
        <v>178</v>
      </c>
      <c r="L237">
        <f t="shared" si="29"/>
        <v>14</v>
      </c>
      <c r="M237">
        <f t="shared" si="29"/>
        <v>4</v>
      </c>
      <c r="N237">
        <f t="shared" si="31"/>
        <v>85.12</v>
      </c>
      <c r="O237">
        <f t="shared" si="32"/>
        <v>9</v>
      </c>
      <c r="P237" s="57">
        <f t="shared" si="34"/>
        <v>94.12</v>
      </c>
      <c r="Q237" s="52"/>
      <c r="R237" s="57">
        <f t="shared" si="35"/>
        <v>96.943600000000004</v>
      </c>
      <c r="S237" s="76">
        <f>'июнь 2018'!AD243</f>
        <v>476.06600000000003</v>
      </c>
      <c r="T237" s="62">
        <f t="shared" si="33"/>
        <v>573.00960000000009</v>
      </c>
      <c r="U237" s="75"/>
      <c r="V237" s="52"/>
    </row>
    <row r="238" spans="1:22" ht="15" thickBot="1">
      <c r="A238" s="3">
        <v>1792893</v>
      </c>
      <c r="B238" s="5">
        <v>43278</v>
      </c>
      <c r="C238" s="4">
        <v>220</v>
      </c>
      <c r="D238" s="3">
        <v>5534</v>
      </c>
      <c r="E238" s="4">
        <v>3209</v>
      </c>
      <c r="F238" s="4">
        <v>1819</v>
      </c>
      <c r="G238" s="4" t="s">
        <v>9</v>
      </c>
      <c r="H238" s="40">
        <f>E238-'май 2018'!E244</f>
        <v>465</v>
      </c>
      <c r="I238" s="42">
        <f>F238-'май 2018'!F244</f>
        <v>282</v>
      </c>
      <c r="J238" s="51">
        <v>3084</v>
      </c>
      <c r="K238" s="51">
        <v>1748</v>
      </c>
      <c r="L238">
        <f t="shared" si="29"/>
        <v>125</v>
      </c>
      <c r="M238">
        <f t="shared" si="29"/>
        <v>71</v>
      </c>
      <c r="N238">
        <f t="shared" si="31"/>
        <v>760</v>
      </c>
      <c r="O238">
        <f t="shared" si="32"/>
        <v>159.75</v>
      </c>
      <c r="P238" s="57">
        <f t="shared" si="34"/>
        <v>919.75</v>
      </c>
      <c r="Q238" s="52"/>
      <c r="R238" s="57">
        <f t="shared" si="35"/>
        <v>947.34249999999997</v>
      </c>
      <c r="S238" s="76"/>
      <c r="T238" s="62">
        <f t="shared" si="33"/>
        <v>947.34249999999997</v>
      </c>
      <c r="U238" s="75"/>
      <c r="V238" s="52">
        <v>3053</v>
      </c>
    </row>
    <row r="239" spans="1:22" ht="15" thickBot="1">
      <c r="A239" s="3">
        <v>1897101</v>
      </c>
      <c r="B239" s="5">
        <v>43278</v>
      </c>
      <c r="C239" s="4">
        <v>221</v>
      </c>
      <c r="D239" s="3">
        <v>5050</v>
      </c>
      <c r="E239" s="4">
        <v>3452</v>
      </c>
      <c r="F239" s="4">
        <v>977</v>
      </c>
      <c r="G239" s="4" t="s">
        <v>9</v>
      </c>
      <c r="H239" s="40">
        <f>E239-'май 2018'!E245</f>
        <v>392</v>
      </c>
      <c r="I239" s="42">
        <f>F239-'май 2018'!F245</f>
        <v>95</v>
      </c>
      <c r="J239" s="51">
        <v>3281</v>
      </c>
      <c r="K239" s="51">
        <v>939</v>
      </c>
      <c r="L239">
        <f t="shared" si="29"/>
        <v>171</v>
      </c>
      <c r="M239">
        <f t="shared" si="29"/>
        <v>38</v>
      </c>
      <c r="N239">
        <f t="shared" si="31"/>
        <v>1039.68</v>
      </c>
      <c r="O239">
        <f t="shared" si="32"/>
        <v>85.5</v>
      </c>
      <c r="P239" s="57">
        <f t="shared" si="34"/>
        <v>1125.18</v>
      </c>
      <c r="Q239" s="52"/>
      <c r="R239" s="57">
        <f t="shared" si="35"/>
        <v>1158.9354000000001</v>
      </c>
      <c r="S239" s="76"/>
      <c r="T239" s="52">
        <f t="shared" si="33"/>
        <v>1158.9354000000001</v>
      </c>
      <c r="U239" s="76">
        <f>T239</f>
        <v>1158.9354000000001</v>
      </c>
      <c r="V239" s="52"/>
    </row>
    <row r="240" spans="1:22" ht="15" thickBot="1">
      <c r="A240" s="3">
        <v>1899043</v>
      </c>
      <c r="B240" s="5">
        <v>43278</v>
      </c>
      <c r="C240" s="4">
        <v>222</v>
      </c>
      <c r="D240" s="3">
        <v>41365</v>
      </c>
      <c r="E240" s="4">
        <v>26616</v>
      </c>
      <c r="F240" s="4">
        <v>14634</v>
      </c>
      <c r="G240" s="4" t="s">
        <v>9</v>
      </c>
      <c r="H240" s="40">
        <f>E240-'май 2018'!E246</f>
        <v>510</v>
      </c>
      <c r="I240" s="42">
        <f>F240-'май 2018'!F246</f>
        <v>221</v>
      </c>
      <c r="J240" s="51">
        <v>26477</v>
      </c>
      <c r="K240" s="51">
        <v>14580</v>
      </c>
      <c r="L240">
        <f t="shared" si="29"/>
        <v>139</v>
      </c>
      <c r="M240">
        <f t="shared" si="29"/>
        <v>54</v>
      </c>
      <c r="N240">
        <f t="shared" si="31"/>
        <v>845.12</v>
      </c>
      <c r="O240">
        <f t="shared" si="32"/>
        <v>121.5</v>
      </c>
      <c r="P240" s="57">
        <f t="shared" si="34"/>
        <v>966.62</v>
      </c>
      <c r="Q240" s="52"/>
      <c r="R240" s="57">
        <f t="shared" si="35"/>
        <v>995.61860000000001</v>
      </c>
      <c r="S240" s="76"/>
      <c r="T240" s="62">
        <f t="shared" si="33"/>
        <v>995.61860000000001</v>
      </c>
      <c r="U240" s="75"/>
      <c r="V240" s="52"/>
    </row>
    <row r="241" spans="1:22" ht="15" thickBot="1">
      <c r="A241" s="3">
        <v>1899227</v>
      </c>
      <c r="B241" s="5">
        <v>43278</v>
      </c>
      <c r="C241" s="4">
        <v>223</v>
      </c>
      <c r="D241" s="3">
        <v>1943</v>
      </c>
      <c r="E241" s="4">
        <v>1068</v>
      </c>
      <c r="F241" s="4">
        <v>870</v>
      </c>
      <c r="G241" s="4" t="s">
        <v>9</v>
      </c>
      <c r="H241" s="40">
        <f>E241-'май 2018'!E247</f>
        <v>275</v>
      </c>
      <c r="I241" s="42">
        <f>F241-'май 2018'!F247</f>
        <v>178</v>
      </c>
      <c r="J241" s="51">
        <v>1007</v>
      </c>
      <c r="K241" s="51">
        <v>856</v>
      </c>
      <c r="L241">
        <f t="shared" si="29"/>
        <v>61</v>
      </c>
      <c r="M241">
        <f t="shared" si="29"/>
        <v>14</v>
      </c>
      <c r="N241">
        <f t="shared" si="31"/>
        <v>370.88</v>
      </c>
      <c r="O241">
        <f t="shared" si="32"/>
        <v>31.5</v>
      </c>
      <c r="P241" s="57">
        <f t="shared" si="34"/>
        <v>402.38</v>
      </c>
      <c r="Q241" s="52"/>
      <c r="R241" s="57">
        <f t="shared" si="35"/>
        <v>414.45139999999998</v>
      </c>
      <c r="S241" s="76">
        <f>'июнь 2018'!AD247</f>
        <v>512.08510000000001</v>
      </c>
      <c r="T241" s="62">
        <f t="shared" si="33"/>
        <v>926.53649999999993</v>
      </c>
      <c r="U241" s="75"/>
      <c r="V241" s="52">
        <v>73</v>
      </c>
    </row>
    <row r="242" spans="1:22" ht="15" thickBot="1">
      <c r="A242" s="3">
        <v>1889771</v>
      </c>
      <c r="B242" s="5">
        <v>43278</v>
      </c>
      <c r="C242" s="4">
        <v>224</v>
      </c>
      <c r="D242" s="3">
        <v>16324</v>
      </c>
      <c r="E242" s="4">
        <v>10923</v>
      </c>
      <c r="F242" s="4">
        <v>5392</v>
      </c>
      <c r="G242" s="4" t="s">
        <v>9</v>
      </c>
      <c r="H242" s="40">
        <f>E242-'май 2018'!E248</f>
        <v>519</v>
      </c>
      <c r="I242" s="42">
        <f>F242-'май 2018'!F248</f>
        <v>271</v>
      </c>
      <c r="J242" s="51">
        <v>10697</v>
      </c>
      <c r="K242" s="51">
        <v>5286</v>
      </c>
      <c r="L242">
        <f t="shared" si="29"/>
        <v>226</v>
      </c>
      <c r="M242">
        <f t="shared" si="29"/>
        <v>106</v>
      </c>
      <c r="N242">
        <f t="shared" si="31"/>
        <v>1374.08</v>
      </c>
      <c r="O242">
        <f t="shared" si="32"/>
        <v>238.5</v>
      </c>
      <c r="P242" s="57">
        <f t="shared" si="34"/>
        <v>1612.58</v>
      </c>
      <c r="Q242" s="52"/>
      <c r="R242" s="57">
        <f t="shared" si="35"/>
        <v>1660.9574</v>
      </c>
      <c r="S242" s="76"/>
      <c r="T242" s="52">
        <f t="shared" si="33"/>
        <v>1660.9574</v>
      </c>
      <c r="U242" s="76">
        <f>T242</f>
        <v>1660.9574</v>
      </c>
      <c r="V242" s="52"/>
    </row>
    <row r="243" spans="1:22" ht="15" thickBot="1">
      <c r="A243" s="3">
        <v>1899013</v>
      </c>
      <c r="B243" s="5">
        <v>43278</v>
      </c>
      <c r="C243" s="4">
        <v>225</v>
      </c>
      <c r="D243" s="3">
        <v>13359</v>
      </c>
      <c r="E243" s="4">
        <v>8569</v>
      </c>
      <c r="F243" s="4">
        <v>3614</v>
      </c>
      <c r="G243" s="4" t="s">
        <v>9</v>
      </c>
      <c r="H243" s="40">
        <f>E243-'май 2018'!E249</f>
        <v>597</v>
      </c>
      <c r="I243" s="42">
        <f>F243-'май 2018'!F249</f>
        <v>254</v>
      </c>
      <c r="J243" s="51">
        <v>8402</v>
      </c>
      <c r="K243" s="51">
        <v>3547</v>
      </c>
      <c r="L243">
        <f t="shared" si="29"/>
        <v>167</v>
      </c>
      <c r="M243">
        <f t="shared" si="29"/>
        <v>67</v>
      </c>
      <c r="N243">
        <f t="shared" si="31"/>
        <v>1015.36</v>
      </c>
      <c r="O243">
        <f t="shared" si="32"/>
        <v>150.75</v>
      </c>
      <c r="P243" s="57">
        <f t="shared" si="34"/>
        <v>1166.1100000000001</v>
      </c>
      <c r="Q243" s="52"/>
      <c r="R243" s="57">
        <f t="shared" si="35"/>
        <v>1201.0933000000002</v>
      </c>
      <c r="S243" s="76"/>
      <c r="T243" s="62">
        <f t="shared" si="33"/>
        <v>1201.0933000000002</v>
      </c>
      <c r="U243" s="75"/>
      <c r="V243" s="52">
        <v>799</v>
      </c>
    </row>
    <row r="244" spans="1:22" ht="15" thickBot="1">
      <c r="A244" s="3">
        <v>1899223</v>
      </c>
      <c r="B244" s="5">
        <v>43278</v>
      </c>
      <c r="C244" s="4">
        <v>226</v>
      </c>
      <c r="D244" s="3">
        <v>20929</v>
      </c>
      <c r="E244" s="4">
        <v>13749</v>
      </c>
      <c r="F244" s="4">
        <v>7148</v>
      </c>
      <c r="G244" s="4" t="s">
        <v>9</v>
      </c>
      <c r="H244" s="40">
        <f>E244-'май 2018'!E250</f>
        <v>496</v>
      </c>
      <c r="I244" s="42">
        <f>F244-'май 2018'!F250</f>
        <v>113</v>
      </c>
      <c r="J244" s="51">
        <v>13596</v>
      </c>
      <c r="K244" s="51">
        <v>7113</v>
      </c>
      <c r="L244">
        <f t="shared" si="29"/>
        <v>153</v>
      </c>
      <c r="M244">
        <f t="shared" si="29"/>
        <v>35</v>
      </c>
      <c r="N244">
        <f t="shared" si="31"/>
        <v>930.24</v>
      </c>
      <c r="O244">
        <f t="shared" si="32"/>
        <v>78.75</v>
      </c>
      <c r="P244" s="57">
        <f t="shared" si="34"/>
        <v>1008.99</v>
      </c>
      <c r="Q244" s="52"/>
      <c r="R244" s="57">
        <f t="shared" si="35"/>
        <v>1039.2597000000001</v>
      </c>
      <c r="S244" s="76"/>
      <c r="T244" s="52">
        <f t="shared" si="33"/>
        <v>1039.2597000000001</v>
      </c>
      <c r="U244" s="76">
        <f>T244</f>
        <v>1039.2597000000001</v>
      </c>
      <c r="V244" s="52"/>
    </row>
    <row r="245" spans="1:22" ht="15" thickBot="1">
      <c r="A245" s="3">
        <v>1899128</v>
      </c>
      <c r="B245" s="5">
        <v>43278</v>
      </c>
      <c r="C245" s="4">
        <v>227</v>
      </c>
      <c r="D245" s="3">
        <v>5655</v>
      </c>
      <c r="E245" s="4">
        <v>3197</v>
      </c>
      <c r="F245" s="4">
        <v>2373</v>
      </c>
      <c r="G245" s="4" t="s">
        <v>9</v>
      </c>
      <c r="H245" s="40">
        <f>E245-'май 2018'!E251</f>
        <v>81</v>
      </c>
      <c r="I245" s="42">
        <f>F245-'май 2018'!F251</f>
        <v>59</v>
      </c>
      <c r="J245" s="51">
        <v>3150</v>
      </c>
      <c r="K245" s="51">
        <v>2345</v>
      </c>
      <c r="L245">
        <f t="shared" si="29"/>
        <v>47</v>
      </c>
      <c r="M245">
        <f t="shared" si="29"/>
        <v>28</v>
      </c>
      <c r="N245">
        <f t="shared" si="31"/>
        <v>285.76</v>
      </c>
      <c r="O245">
        <f t="shared" si="32"/>
        <v>63</v>
      </c>
      <c r="P245" s="57">
        <f t="shared" si="34"/>
        <v>348.76</v>
      </c>
      <c r="Q245" s="52"/>
      <c r="R245" s="57">
        <f t="shared" si="35"/>
        <v>359.22280000000001</v>
      </c>
      <c r="S245" s="76">
        <f>'июнь 2018'!AD251</f>
        <v>284.76410000000004</v>
      </c>
      <c r="T245" s="52">
        <f t="shared" si="33"/>
        <v>643.98690000000011</v>
      </c>
      <c r="U245" s="76">
        <f t="shared" ref="U245:U246" si="38">T245</f>
        <v>643.98690000000011</v>
      </c>
      <c r="V245" s="52"/>
    </row>
    <row r="246" spans="1:22" ht="15" thickBot="1">
      <c r="A246" s="3">
        <v>1899037</v>
      </c>
      <c r="B246" s="5">
        <v>43278</v>
      </c>
      <c r="C246" s="4">
        <v>228</v>
      </c>
      <c r="D246" s="3">
        <v>18237</v>
      </c>
      <c r="E246" s="4">
        <v>12230</v>
      </c>
      <c r="F246" s="4">
        <v>5817</v>
      </c>
      <c r="G246" s="4" t="s">
        <v>9</v>
      </c>
      <c r="H246" s="40">
        <f>E246-'май 2018'!E252</f>
        <v>532</v>
      </c>
      <c r="I246" s="42">
        <f>F246-'май 2018'!F252</f>
        <v>253</v>
      </c>
      <c r="J246" s="51">
        <v>12095</v>
      </c>
      <c r="K246" s="51">
        <v>5765</v>
      </c>
      <c r="L246">
        <f t="shared" si="29"/>
        <v>135</v>
      </c>
      <c r="M246">
        <f t="shared" si="29"/>
        <v>52</v>
      </c>
      <c r="N246">
        <f t="shared" si="31"/>
        <v>820.8</v>
      </c>
      <c r="O246">
        <f t="shared" si="32"/>
        <v>117</v>
      </c>
      <c r="P246" s="57">
        <f t="shared" si="34"/>
        <v>937.8</v>
      </c>
      <c r="Q246" s="52"/>
      <c r="R246" s="57">
        <f t="shared" si="35"/>
        <v>965.93399999999997</v>
      </c>
      <c r="S246" s="76"/>
      <c r="T246" s="52">
        <f t="shared" si="33"/>
        <v>965.93399999999997</v>
      </c>
      <c r="U246" s="76">
        <f t="shared" si="38"/>
        <v>965.93399999999997</v>
      </c>
      <c r="V246" s="52"/>
    </row>
    <row r="247" spans="1:22" ht="15" thickBot="1">
      <c r="A247" s="3">
        <v>2825538</v>
      </c>
      <c r="B247" s="5">
        <v>43278</v>
      </c>
      <c r="C247" s="4">
        <v>229</v>
      </c>
      <c r="D247" s="3">
        <v>93</v>
      </c>
      <c r="E247" s="4">
        <v>92</v>
      </c>
      <c r="F247" s="4">
        <v>1</v>
      </c>
      <c r="G247" s="56" t="s">
        <v>9</v>
      </c>
      <c r="H247" s="65">
        <f>E247-'май 2018'!E253</f>
        <v>92</v>
      </c>
      <c r="I247" s="66">
        <f>F247-'май 2018'!F253</f>
        <v>1</v>
      </c>
      <c r="J247" s="51">
        <v>86</v>
      </c>
      <c r="K247" s="51">
        <v>1</v>
      </c>
      <c r="L247">
        <f t="shared" si="29"/>
        <v>6</v>
      </c>
      <c r="M247">
        <f t="shared" si="29"/>
        <v>0</v>
      </c>
      <c r="N247">
        <f t="shared" si="31"/>
        <v>36.480000000000004</v>
      </c>
      <c r="O247">
        <f t="shared" si="32"/>
        <v>0</v>
      </c>
      <c r="P247" s="57">
        <f t="shared" si="34"/>
        <v>36.480000000000004</v>
      </c>
      <c r="Q247" s="52"/>
      <c r="R247" s="57">
        <f t="shared" si="35"/>
        <v>37.574400000000004</v>
      </c>
      <c r="S247" s="76"/>
      <c r="T247" s="62">
        <f t="shared" si="33"/>
        <v>37.574400000000004</v>
      </c>
      <c r="U247" s="75"/>
      <c r="V247" s="52"/>
    </row>
    <row r="248" spans="1:22" ht="15" thickBot="1">
      <c r="A248" s="3">
        <v>1899092</v>
      </c>
      <c r="B248" s="5">
        <v>43278</v>
      </c>
      <c r="C248" s="4">
        <v>230</v>
      </c>
      <c r="D248" s="3">
        <v>4034</v>
      </c>
      <c r="E248" s="4">
        <v>2964</v>
      </c>
      <c r="F248" s="4">
        <v>961</v>
      </c>
      <c r="G248" s="4" t="s">
        <v>9</v>
      </c>
      <c r="H248" s="40">
        <f>E248-'май 2018'!E254</f>
        <v>137</v>
      </c>
      <c r="I248" s="42">
        <f>F248-'май 2018'!F254</f>
        <v>27</v>
      </c>
      <c r="J248" s="51">
        <v>2864</v>
      </c>
      <c r="K248" s="51">
        <v>941</v>
      </c>
      <c r="L248">
        <f t="shared" si="29"/>
        <v>100</v>
      </c>
      <c r="M248">
        <f t="shared" si="29"/>
        <v>20</v>
      </c>
      <c r="N248">
        <f t="shared" si="31"/>
        <v>608</v>
      </c>
      <c r="O248">
        <f t="shared" si="32"/>
        <v>45</v>
      </c>
      <c r="P248" s="57">
        <f t="shared" si="34"/>
        <v>653</v>
      </c>
      <c r="Q248" s="52"/>
      <c r="R248" s="57">
        <f t="shared" si="35"/>
        <v>672.59</v>
      </c>
      <c r="S248" s="76"/>
      <c r="T248" s="62">
        <f t="shared" si="33"/>
        <v>672.59</v>
      </c>
      <c r="U248" s="75"/>
      <c r="V248" s="52"/>
    </row>
    <row r="249" spans="1:22" ht="15" thickBot="1">
      <c r="A249" s="3">
        <v>1897345</v>
      </c>
      <c r="B249" s="5">
        <v>43278</v>
      </c>
      <c r="C249" s="4">
        <v>231</v>
      </c>
      <c r="D249" s="3">
        <v>2911</v>
      </c>
      <c r="E249" s="4">
        <v>1732</v>
      </c>
      <c r="F249" s="4">
        <v>1086</v>
      </c>
      <c r="G249" s="4" t="s">
        <v>9</v>
      </c>
      <c r="H249" s="40">
        <f>E249-'май 2018'!E255</f>
        <v>17</v>
      </c>
      <c r="I249" s="42">
        <f>F249-'май 2018'!F255</f>
        <v>8</v>
      </c>
      <c r="J249" s="51">
        <v>1727</v>
      </c>
      <c r="K249" s="51">
        <v>1083</v>
      </c>
      <c r="L249">
        <f t="shared" si="29"/>
        <v>5</v>
      </c>
      <c r="M249">
        <f t="shared" si="29"/>
        <v>3</v>
      </c>
      <c r="N249">
        <f t="shared" si="31"/>
        <v>30.4</v>
      </c>
      <c r="O249">
        <f t="shared" si="32"/>
        <v>6.75</v>
      </c>
      <c r="P249" s="57">
        <f t="shared" si="34"/>
        <v>37.15</v>
      </c>
      <c r="Q249" s="52"/>
      <c r="R249" s="57">
        <f t="shared" si="35"/>
        <v>38.264499999999998</v>
      </c>
      <c r="S249" s="76">
        <f>'июнь 2018'!AD255</f>
        <v>33.6295</v>
      </c>
      <c r="T249" s="62">
        <f t="shared" si="33"/>
        <v>71.894000000000005</v>
      </c>
      <c r="U249" s="75"/>
      <c r="V249" s="52"/>
    </row>
    <row r="250" spans="1:22" ht="15" thickBot="1">
      <c r="A250" s="3">
        <v>1896384</v>
      </c>
      <c r="B250" s="5">
        <v>43278</v>
      </c>
      <c r="C250" s="4">
        <v>232</v>
      </c>
      <c r="D250" s="3">
        <v>4678</v>
      </c>
      <c r="E250" s="4">
        <v>3512</v>
      </c>
      <c r="F250" s="4">
        <v>1152</v>
      </c>
      <c r="G250" s="4" t="s">
        <v>9</v>
      </c>
      <c r="H250" s="40">
        <f>E250-'май 2018'!E256</f>
        <v>830</v>
      </c>
      <c r="I250" s="42">
        <f>F250-'май 2018'!F256</f>
        <v>302</v>
      </c>
      <c r="J250" s="51">
        <v>3240</v>
      </c>
      <c r="K250" s="51">
        <v>1092</v>
      </c>
      <c r="L250">
        <f t="shared" si="29"/>
        <v>272</v>
      </c>
      <c r="M250">
        <f t="shared" si="29"/>
        <v>60</v>
      </c>
      <c r="N250">
        <f t="shared" si="31"/>
        <v>1653.76</v>
      </c>
      <c r="O250">
        <f t="shared" si="32"/>
        <v>135</v>
      </c>
      <c r="P250" s="57">
        <f t="shared" si="34"/>
        <v>1788.76</v>
      </c>
      <c r="Q250" s="52">
        <v>2615</v>
      </c>
      <c r="R250" s="54">
        <f t="shared" si="35"/>
        <v>-772.57719999999995</v>
      </c>
      <c r="S250" s="76"/>
      <c r="T250" s="54">
        <f>R250+S250</f>
        <v>-772.57719999999995</v>
      </c>
      <c r="U250" s="76">
        <f>T250</f>
        <v>-772.57719999999995</v>
      </c>
      <c r="V250" s="52"/>
    </row>
    <row r="251" spans="1:22" ht="15" thickBot="1">
      <c r="A251" s="3">
        <v>1892172</v>
      </c>
      <c r="B251" s="5">
        <v>43278</v>
      </c>
      <c r="C251" s="4">
        <v>233</v>
      </c>
      <c r="D251" s="3">
        <v>4130</v>
      </c>
      <c r="E251" s="4">
        <v>3445</v>
      </c>
      <c r="F251" s="4">
        <v>665</v>
      </c>
      <c r="G251" s="4" t="s">
        <v>9</v>
      </c>
      <c r="H251" s="40">
        <f>E251-'май 2018'!E257</f>
        <v>368</v>
      </c>
      <c r="I251" s="42">
        <f>F251-'май 2018'!F257</f>
        <v>89</v>
      </c>
      <c r="J251" s="51">
        <v>3336</v>
      </c>
      <c r="K251" s="51">
        <v>622</v>
      </c>
      <c r="L251">
        <f t="shared" si="29"/>
        <v>109</v>
      </c>
      <c r="M251">
        <f t="shared" si="29"/>
        <v>43</v>
      </c>
      <c r="N251">
        <f t="shared" si="31"/>
        <v>662.72</v>
      </c>
      <c r="O251">
        <f t="shared" si="32"/>
        <v>96.75</v>
      </c>
      <c r="P251" s="57">
        <f t="shared" si="34"/>
        <v>759.47</v>
      </c>
      <c r="Q251" s="52"/>
      <c r="R251" s="57">
        <f t="shared" si="35"/>
        <v>782.25409999999999</v>
      </c>
      <c r="S251" s="76"/>
      <c r="T251" s="62">
        <f t="shared" si="33"/>
        <v>782.25409999999999</v>
      </c>
      <c r="U251" s="75"/>
      <c r="V251" s="52"/>
    </row>
    <row r="252" spans="1:22" ht="15" thickBot="1">
      <c r="A252" s="3">
        <v>1771036</v>
      </c>
      <c r="B252" s="5">
        <v>43278</v>
      </c>
      <c r="C252" s="4">
        <v>234</v>
      </c>
      <c r="D252" s="3">
        <v>0</v>
      </c>
      <c r="E252" s="4">
        <v>0</v>
      </c>
      <c r="F252" s="4">
        <v>0</v>
      </c>
      <c r="G252" s="4" t="s">
        <v>9</v>
      </c>
      <c r="H252" s="40">
        <f>E252-'май 2018'!E258</f>
        <v>0</v>
      </c>
      <c r="I252" s="42">
        <f>F252-'май 2018'!F258</f>
        <v>0</v>
      </c>
      <c r="J252" s="51">
        <v>0</v>
      </c>
      <c r="K252" s="51">
        <v>0</v>
      </c>
      <c r="L252">
        <f t="shared" si="29"/>
        <v>0</v>
      </c>
      <c r="M252">
        <f t="shared" si="29"/>
        <v>0</v>
      </c>
      <c r="N252">
        <f t="shared" si="31"/>
        <v>0</v>
      </c>
      <c r="O252">
        <f t="shared" si="32"/>
        <v>0</v>
      </c>
      <c r="P252" s="57">
        <f t="shared" si="34"/>
        <v>0</v>
      </c>
      <c r="Q252" s="52"/>
      <c r="R252" s="57">
        <f t="shared" si="35"/>
        <v>0</v>
      </c>
      <c r="S252" s="76"/>
      <c r="T252" s="62">
        <f t="shared" si="33"/>
        <v>0</v>
      </c>
      <c r="U252" s="75"/>
      <c r="V252" s="52"/>
    </row>
    <row r="253" spans="1:22" ht="15" thickBot="1">
      <c r="A253" s="13" t="s">
        <v>35</v>
      </c>
      <c r="B253" s="14"/>
      <c r="C253" s="14"/>
      <c r="D253" s="14"/>
      <c r="E253" s="14"/>
      <c r="F253" s="14"/>
      <c r="G253" s="14"/>
      <c r="H253" s="43">
        <f>SUM(H8:H252)-H102</f>
        <v>71709</v>
      </c>
      <c r="I253" s="44">
        <f>SUM(I8:I252)-I102</f>
        <v>34723</v>
      </c>
      <c r="Q253" s="52"/>
      <c r="S253" s="75"/>
      <c r="U253" s="75"/>
    </row>
    <row r="254" spans="1:22">
      <c r="D254" s="26"/>
      <c r="E254" s="26"/>
      <c r="F254" s="26"/>
      <c r="G254" s="26"/>
      <c r="H254" s="45">
        <f>H7+H102</f>
        <v>434</v>
      </c>
      <c r="I254" s="45">
        <f>I7+I102</f>
        <v>317</v>
      </c>
      <c r="P254" s="52">
        <f>SUM(P7:P253)</f>
        <v>151463.86000000002</v>
      </c>
      <c r="Q254" s="52">
        <f>SUM(Q7:Q253)</f>
        <v>23407</v>
      </c>
      <c r="R254" s="52">
        <f>SUM(R8:R253)</f>
        <v>131610.33810000005</v>
      </c>
      <c r="S254" s="76">
        <f>SUM(S8:S253)</f>
        <v>74286.768299999982</v>
      </c>
      <c r="T254" s="52">
        <f>SUM(T8:T253)</f>
        <v>207374.51749999993</v>
      </c>
      <c r="U254" s="76">
        <f>SUM(U8:U253)</f>
        <v>42747.957000000009</v>
      </c>
    </row>
    <row r="255" spans="1:22">
      <c r="S255" s="5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54"/>
  <sheetViews>
    <sheetView topLeftCell="B1" workbookViewId="0">
      <selection activeCell="U45" sqref="U45"/>
    </sheetView>
  </sheetViews>
  <sheetFormatPr defaultRowHeight="14.4"/>
  <cols>
    <col min="1" max="1" width="9" customWidth="1"/>
    <col min="2" max="2" width="15.6640625" customWidth="1"/>
    <col min="4" max="4" width="14.6640625" customWidth="1"/>
    <col min="5" max="5" width="14" customWidth="1"/>
    <col min="6" max="6" width="13.6640625" customWidth="1"/>
    <col min="7" max="7" width="15.109375" hidden="1" customWidth="1"/>
    <col min="8" max="9" width="0" style="27" hidden="1" customWidth="1"/>
    <col min="16" max="16" width="12.6640625" customWidth="1"/>
    <col min="18" max="18" width="9.88671875" bestFit="1" customWidth="1"/>
    <col min="19" max="20" width="10.33203125" customWidth="1"/>
    <col min="21" max="21" width="9.6640625" customWidth="1"/>
  </cols>
  <sheetData>
    <row r="1" spans="1:23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23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23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23" ht="15" thickBot="1">
      <c r="A4" s="3"/>
      <c r="B4" s="5"/>
      <c r="C4" s="4"/>
      <c r="D4" s="4"/>
      <c r="E4" s="4"/>
      <c r="F4" s="4"/>
      <c r="G4" s="4"/>
      <c r="H4" s="40"/>
      <c r="I4" s="42"/>
    </row>
    <row r="5" spans="1:23" ht="15" thickBot="1">
      <c r="A5" s="3">
        <v>1901533</v>
      </c>
      <c r="B5" s="4"/>
      <c r="C5" s="4"/>
      <c r="D5" s="4"/>
      <c r="E5" s="4"/>
      <c r="F5" s="4"/>
      <c r="G5" s="4" t="s">
        <v>10</v>
      </c>
      <c r="H5" s="40"/>
      <c r="I5" s="42"/>
    </row>
    <row r="6" spans="1:23" ht="43.8" thickBot="1">
      <c r="A6" s="3">
        <v>2876912</v>
      </c>
      <c r="B6" s="4"/>
      <c r="C6" s="4"/>
      <c r="D6" s="4"/>
      <c r="E6" s="4"/>
      <c r="F6" s="4"/>
      <c r="G6" s="4" t="s">
        <v>7</v>
      </c>
      <c r="H6" s="40"/>
      <c r="I6" s="42"/>
      <c r="J6" s="53" t="s">
        <v>45</v>
      </c>
      <c r="K6" s="53" t="s">
        <v>46</v>
      </c>
      <c r="L6" s="53" t="s">
        <v>47</v>
      </c>
      <c r="M6" s="53" t="s">
        <v>48</v>
      </c>
      <c r="N6" s="53" t="s">
        <v>43</v>
      </c>
      <c r="O6" s="53" t="s">
        <v>44</v>
      </c>
      <c r="P6" s="53"/>
      <c r="Q6" s="53" t="s">
        <v>41</v>
      </c>
      <c r="R6" s="53" t="s">
        <v>59</v>
      </c>
      <c r="S6" s="74" t="s">
        <v>55</v>
      </c>
      <c r="T6" s="53" t="s">
        <v>60</v>
      </c>
      <c r="U6" s="84" t="s">
        <v>61</v>
      </c>
      <c r="V6" s="53" t="s">
        <v>41</v>
      </c>
      <c r="W6" s="84" t="s">
        <v>65</v>
      </c>
    </row>
    <row r="7" spans="1:23" ht="15" thickBot="1">
      <c r="A7" s="34">
        <v>1897429</v>
      </c>
      <c r="B7" s="82">
        <v>43370</v>
      </c>
      <c r="C7" s="8" t="s">
        <v>11</v>
      </c>
      <c r="D7" s="8">
        <v>29966</v>
      </c>
      <c r="E7" s="8">
        <v>15691</v>
      </c>
      <c r="F7" s="8">
        <v>10395</v>
      </c>
      <c r="G7" s="36" t="s">
        <v>9</v>
      </c>
      <c r="H7" s="38">
        <f>E7-'май 2018'!E7</f>
        <v>602</v>
      </c>
      <c r="I7" s="39">
        <f>F7-'май 2018'!F7</f>
        <v>475</v>
      </c>
      <c r="J7" s="51">
        <v>15511</v>
      </c>
      <c r="K7" s="51">
        <v>10231</v>
      </c>
      <c r="L7">
        <f t="shared" ref="L7:M68" si="0">E7-J7</f>
        <v>180</v>
      </c>
      <c r="M7">
        <f t="shared" si="0"/>
        <v>164</v>
      </c>
      <c r="N7">
        <f>L7*6.08</f>
        <v>1094.4000000000001</v>
      </c>
      <c r="O7">
        <f>M7*2.25</f>
        <v>369</v>
      </c>
      <c r="P7" s="57">
        <f t="shared" ref="P7:P8" si="1">N7+O7</f>
        <v>1463.4</v>
      </c>
      <c r="Q7" s="52"/>
      <c r="R7" s="57">
        <f t="shared" ref="R7:R8" si="2">P7+P7*3%-Q7</f>
        <v>1507.3020000000001</v>
      </c>
      <c r="S7" s="76">
        <f>'август 2018'!U7</f>
        <v>2081.5167000000001</v>
      </c>
      <c r="T7" s="77">
        <f>R7+S7</f>
        <v>3588.8187000000003</v>
      </c>
      <c r="V7" s="52"/>
      <c r="W7" s="52">
        <f>T7-U7</f>
        <v>3588.8187000000003</v>
      </c>
    </row>
    <row r="8" spans="1:23" ht="15" thickBot="1">
      <c r="A8" s="3">
        <v>1899148</v>
      </c>
      <c r="B8" s="83">
        <v>43370</v>
      </c>
      <c r="C8" s="4">
        <v>1</v>
      </c>
      <c r="D8" s="4">
        <v>24308</v>
      </c>
      <c r="E8" s="4">
        <v>15703</v>
      </c>
      <c r="F8" s="4">
        <v>8300</v>
      </c>
      <c r="G8" s="4" t="s">
        <v>9</v>
      </c>
      <c r="H8" s="40">
        <f>E8-'май 2018'!E8</f>
        <v>797</v>
      </c>
      <c r="I8" s="42">
        <f>F8-'май 2018'!F8</f>
        <v>506</v>
      </c>
      <c r="J8" s="51">
        <v>15479</v>
      </c>
      <c r="K8" s="51">
        <v>8178</v>
      </c>
      <c r="L8">
        <f t="shared" si="0"/>
        <v>224</v>
      </c>
      <c r="M8">
        <f t="shared" si="0"/>
        <v>122</v>
      </c>
      <c r="N8">
        <f t="shared" ref="N8:N71" si="3">L8*6.08</f>
        <v>1361.92</v>
      </c>
      <c r="O8">
        <f t="shared" ref="O8:O71" si="4">M8*2.25</f>
        <v>274.5</v>
      </c>
      <c r="P8" s="57">
        <f t="shared" si="1"/>
        <v>1636.42</v>
      </c>
      <c r="Q8" s="52"/>
      <c r="R8" s="57">
        <f t="shared" si="2"/>
        <v>1685.5126</v>
      </c>
      <c r="S8" s="76">
        <f>'август 2018'!U8</f>
        <v>0</v>
      </c>
      <c r="T8" s="62">
        <f>R8+S8</f>
        <v>1685.5126</v>
      </c>
      <c r="U8" s="62">
        <f>S8+T8</f>
        <v>1685.5126</v>
      </c>
      <c r="V8" s="52"/>
      <c r="W8" s="52">
        <f t="shared" ref="W8:W71" si="5">T8-U8</f>
        <v>0</v>
      </c>
    </row>
    <row r="9" spans="1:23" ht="15" thickBot="1">
      <c r="A9" s="3">
        <v>1899138</v>
      </c>
      <c r="B9" s="83">
        <v>43370</v>
      </c>
      <c r="C9" s="4">
        <v>2</v>
      </c>
      <c r="D9" s="4">
        <v>7384</v>
      </c>
      <c r="E9" s="4">
        <v>4661</v>
      </c>
      <c r="F9" s="4">
        <v>2687</v>
      </c>
      <c r="G9" s="4" t="s">
        <v>9</v>
      </c>
      <c r="H9" s="40">
        <f>E9-'май 2018'!E9</f>
        <v>147</v>
      </c>
      <c r="I9" s="42">
        <f>F9-'май 2018'!F9</f>
        <v>72</v>
      </c>
      <c r="J9" s="51">
        <v>4637</v>
      </c>
      <c r="K9" s="51">
        <v>2679</v>
      </c>
      <c r="L9">
        <f t="shared" si="0"/>
        <v>24</v>
      </c>
      <c r="M9">
        <f t="shared" si="0"/>
        <v>8</v>
      </c>
      <c r="N9">
        <f t="shared" si="3"/>
        <v>145.92000000000002</v>
      </c>
      <c r="O9">
        <f t="shared" si="4"/>
        <v>18</v>
      </c>
      <c r="P9" s="57">
        <f>N9+O9</f>
        <v>163.92000000000002</v>
      </c>
      <c r="Q9" s="52"/>
      <c r="R9" s="57">
        <f>P9+P9*3%-Q9</f>
        <v>168.83760000000001</v>
      </c>
      <c r="S9" s="76">
        <f>'август 2018'!U9</f>
        <v>-4627.8386</v>
      </c>
      <c r="T9" s="72">
        <f t="shared" ref="T9:U72" si="6">R9+S9</f>
        <v>-4459.0010000000002</v>
      </c>
      <c r="V9" s="52"/>
      <c r="W9" s="52">
        <f t="shared" si="5"/>
        <v>-4459.0010000000002</v>
      </c>
    </row>
    <row r="10" spans="1:23" ht="15" thickBot="1">
      <c r="A10" s="3">
        <v>1896559</v>
      </c>
      <c r="B10" s="83">
        <v>43370</v>
      </c>
      <c r="C10" s="4">
        <v>3</v>
      </c>
      <c r="D10" s="4">
        <v>3481</v>
      </c>
      <c r="E10" s="4">
        <v>2246</v>
      </c>
      <c r="F10" s="4">
        <v>1003</v>
      </c>
      <c r="G10" s="4" t="s">
        <v>9</v>
      </c>
      <c r="H10" s="40">
        <f>E10-'май 2018'!E10</f>
        <v>367</v>
      </c>
      <c r="I10" s="42">
        <f>F10-'май 2018'!F10</f>
        <v>127</v>
      </c>
      <c r="J10" s="51">
        <v>2175</v>
      </c>
      <c r="K10" s="51">
        <v>977</v>
      </c>
      <c r="L10">
        <f t="shared" si="0"/>
        <v>71</v>
      </c>
      <c r="M10">
        <f t="shared" si="0"/>
        <v>26</v>
      </c>
      <c r="N10">
        <f t="shared" si="3"/>
        <v>431.68</v>
      </c>
      <c r="O10">
        <f t="shared" si="4"/>
        <v>58.5</v>
      </c>
      <c r="P10" s="57">
        <f>N10+O10</f>
        <v>490.18</v>
      </c>
      <c r="Q10" s="52"/>
      <c r="R10" s="71">
        <f>P10+P10*3%-Q10</f>
        <v>504.8854</v>
      </c>
      <c r="S10" s="76">
        <f>'август 2018'!U10</f>
        <v>0</v>
      </c>
      <c r="T10" s="77">
        <f t="shared" si="6"/>
        <v>504.8854</v>
      </c>
      <c r="V10" s="52"/>
      <c r="W10" s="52">
        <f t="shared" si="5"/>
        <v>504.8854</v>
      </c>
    </row>
    <row r="11" spans="1:23" ht="15" thickBot="1">
      <c r="A11" s="3">
        <v>1898264</v>
      </c>
      <c r="B11" s="83">
        <v>43370</v>
      </c>
      <c r="C11" s="4">
        <v>4</v>
      </c>
      <c r="D11" s="4">
        <v>5877</v>
      </c>
      <c r="E11" s="4">
        <v>3502</v>
      </c>
      <c r="F11" s="4">
        <v>1914</v>
      </c>
      <c r="G11" s="4" t="s">
        <v>9</v>
      </c>
      <c r="H11" s="40">
        <f>E11-'май 2018'!E11</f>
        <v>329</v>
      </c>
      <c r="I11" s="42">
        <f>F11-'май 2018'!F11</f>
        <v>238</v>
      </c>
      <c r="J11" s="51">
        <v>3412</v>
      </c>
      <c r="K11" s="51">
        <v>1859</v>
      </c>
      <c r="L11">
        <f t="shared" si="0"/>
        <v>90</v>
      </c>
      <c r="M11">
        <f t="shared" si="0"/>
        <v>55</v>
      </c>
      <c r="N11">
        <f t="shared" si="3"/>
        <v>547.20000000000005</v>
      </c>
      <c r="O11">
        <f t="shared" si="4"/>
        <v>123.75</v>
      </c>
      <c r="P11" s="57">
        <f t="shared" ref="P11:P74" si="7">N11+O11</f>
        <v>670.95</v>
      </c>
      <c r="Q11" s="52">
        <v>546</v>
      </c>
      <c r="R11" s="57">
        <f t="shared" ref="R11:R74" si="8">P11+P11*3%-Q11</f>
        <v>145.07850000000008</v>
      </c>
      <c r="S11" s="76">
        <f>'август 2018'!U11</f>
        <v>0</v>
      </c>
      <c r="T11" s="77">
        <f t="shared" si="6"/>
        <v>145.07850000000008</v>
      </c>
      <c r="V11" s="52"/>
      <c r="W11" s="52">
        <f t="shared" si="5"/>
        <v>145.07850000000008</v>
      </c>
    </row>
    <row r="12" spans="1:23" ht="15" thickBot="1">
      <c r="A12" s="3">
        <v>1899140</v>
      </c>
      <c r="B12" s="83">
        <v>43370</v>
      </c>
      <c r="C12" s="4">
        <v>5</v>
      </c>
      <c r="D12" s="4">
        <v>3581</v>
      </c>
      <c r="E12" s="4">
        <v>2386</v>
      </c>
      <c r="F12" s="4">
        <v>1159</v>
      </c>
      <c r="G12" s="4" t="s">
        <v>9</v>
      </c>
      <c r="H12" s="40">
        <f>E12-'май 2018'!E12</f>
        <v>311</v>
      </c>
      <c r="I12" s="42">
        <f>F12-'май 2018'!F12</f>
        <v>192</v>
      </c>
      <c r="J12" s="51">
        <v>2353</v>
      </c>
      <c r="K12" s="51">
        <v>1141</v>
      </c>
      <c r="L12">
        <f t="shared" si="0"/>
        <v>33</v>
      </c>
      <c r="M12">
        <f t="shared" si="0"/>
        <v>18</v>
      </c>
      <c r="N12">
        <f t="shared" si="3"/>
        <v>200.64000000000001</v>
      </c>
      <c r="O12">
        <f t="shared" si="4"/>
        <v>40.5</v>
      </c>
      <c r="P12" s="57">
        <f t="shared" si="7"/>
        <v>241.14000000000001</v>
      </c>
      <c r="Q12" s="52"/>
      <c r="R12" s="57">
        <f t="shared" si="8"/>
        <v>248.3742</v>
      </c>
      <c r="S12" s="76">
        <f>'август 2018'!U12</f>
        <v>543.59280000000001</v>
      </c>
      <c r="T12" s="62">
        <f t="shared" si="6"/>
        <v>791.96699999999998</v>
      </c>
      <c r="U12" s="62">
        <f>T12</f>
        <v>791.96699999999998</v>
      </c>
      <c r="V12" s="52"/>
      <c r="W12" s="52">
        <f t="shared" si="5"/>
        <v>0</v>
      </c>
    </row>
    <row r="13" spans="1:23" ht="15" thickBot="1">
      <c r="A13" s="3">
        <v>1898866</v>
      </c>
      <c r="B13" s="83">
        <v>43370</v>
      </c>
      <c r="C13" s="4">
        <v>6</v>
      </c>
      <c r="D13" s="4">
        <v>2504</v>
      </c>
      <c r="E13" s="4">
        <v>1517</v>
      </c>
      <c r="F13" s="4">
        <v>648</v>
      </c>
      <c r="G13" s="4" t="s">
        <v>9</v>
      </c>
      <c r="H13" s="40">
        <f>E13-'май 2018'!E13</f>
        <v>131</v>
      </c>
      <c r="I13" s="42">
        <f>F13-'май 2018'!F13</f>
        <v>52</v>
      </c>
      <c r="J13" s="51">
        <v>1492</v>
      </c>
      <c r="K13" s="51">
        <v>637</v>
      </c>
      <c r="L13">
        <f t="shared" si="0"/>
        <v>25</v>
      </c>
      <c r="M13">
        <f t="shared" si="0"/>
        <v>11</v>
      </c>
      <c r="N13">
        <f t="shared" si="3"/>
        <v>152</v>
      </c>
      <c r="O13">
        <f t="shared" si="4"/>
        <v>24.75</v>
      </c>
      <c r="P13" s="57">
        <f t="shared" si="7"/>
        <v>176.75</v>
      </c>
      <c r="Q13" s="52"/>
      <c r="R13" s="71">
        <f t="shared" si="8"/>
        <v>182.05250000000001</v>
      </c>
      <c r="S13" s="76">
        <f>'август 2018'!U13</f>
        <v>-792.89789999999994</v>
      </c>
      <c r="T13" s="72">
        <f t="shared" si="6"/>
        <v>-610.84539999999993</v>
      </c>
      <c r="V13" s="52"/>
      <c r="W13" s="52">
        <f t="shared" si="5"/>
        <v>-610.84539999999993</v>
      </c>
    </row>
    <row r="14" spans="1:23" ht="15" thickBot="1">
      <c r="A14" s="3">
        <v>1899216</v>
      </c>
      <c r="B14" s="83">
        <v>43370</v>
      </c>
      <c r="C14" s="4">
        <v>7</v>
      </c>
      <c r="D14" s="4">
        <v>46165</v>
      </c>
      <c r="E14" s="4">
        <v>29414</v>
      </c>
      <c r="F14" s="4">
        <v>16277</v>
      </c>
      <c r="G14" s="4" t="s">
        <v>9</v>
      </c>
      <c r="H14" s="40">
        <f>E14-'май 2018'!E14</f>
        <v>694</v>
      </c>
      <c r="I14" s="42">
        <f>F14-'май 2018'!F14</f>
        <v>437</v>
      </c>
      <c r="J14" s="51">
        <v>29137</v>
      </c>
      <c r="K14" s="51">
        <v>16068</v>
      </c>
      <c r="L14">
        <f t="shared" si="0"/>
        <v>277</v>
      </c>
      <c r="M14">
        <f t="shared" si="0"/>
        <v>209</v>
      </c>
      <c r="N14">
        <f t="shared" si="3"/>
        <v>1684.16</v>
      </c>
      <c r="O14">
        <f t="shared" si="4"/>
        <v>470.25</v>
      </c>
      <c r="P14" s="57">
        <f t="shared" si="7"/>
        <v>2154.41</v>
      </c>
      <c r="Q14" s="52"/>
      <c r="R14" s="57">
        <f t="shared" si="8"/>
        <v>2219.0423000000001</v>
      </c>
      <c r="S14" s="76">
        <f>'август 2018'!U14</f>
        <v>0</v>
      </c>
      <c r="T14" s="62">
        <f t="shared" si="6"/>
        <v>2219.0423000000001</v>
      </c>
      <c r="U14" s="62">
        <f t="shared" si="6"/>
        <v>2219.0423000000001</v>
      </c>
      <c r="V14" s="52"/>
      <c r="W14" s="52">
        <f t="shared" si="5"/>
        <v>0</v>
      </c>
    </row>
    <row r="15" spans="1:23" ht="15" thickBot="1">
      <c r="A15" s="3">
        <v>1892234</v>
      </c>
      <c r="B15" s="83">
        <v>43370</v>
      </c>
      <c r="C15" s="4">
        <v>8</v>
      </c>
      <c r="D15" s="4">
        <v>2988</v>
      </c>
      <c r="E15" s="4">
        <v>2226</v>
      </c>
      <c r="F15" s="4">
        <v>682</v>
      </c>
      <c r="G15" s="4" t="s">
        <v>9</v>
      </c>
      <c r="H15" s="40">
        <f>E15-'май 2018'!E15</f>
        <v>156</v>
      </c>
      <c r="I15" s="42">
        <f>F15-'май 2018'!F15</f>
        <v>60</v>
      </c>
      <c r="J15" s="51">
        <v>2186</v>
      </c>
      <c r="K15" s="51">
        <v>660</v>
      </c>
      <c r="L15">
        <f t="shared" si="0"/>
        <v>40</v>
      </c>
      <c r="M15">
        <f t="shared" si="0"/>
        <v>22</v>
      </c>
      <c r="N15">
        <f t="shared" si="3"/>
        <v>243.2</v>
      </c>
      <c r="O15">
        <f t="shared" si="4"/>
        <v>49.5</v>
      </c>
      <c r="P15" s="57">
        <f t="shared" si="7"/>
        <v>292.7</v>
      </c>
      <c r="Q15" s="52"/>
      <c r="R15" s="57">
        <f t="shared" si="8"/>
        <v>301.48099999999999</v>
      </c>
      <c r="S15" s="76">
        <f>'август 2018'!U15</f>
        <v>0</v>
      </c>
      <c r="T15" s="77">
        <f t="shared" si="6"/>
        <v>301.48099999999999</v>
      </c>
      <c r="V15" s="52"/>
      <c r="W15" s="52">
        <f t="shared" si="5"/>
        <v>301.48099999999999</v>
      </c>
    </row>
    <row r="16" spans="1:23" ht="15" thickBot="1">
      <c r="A16" s="3">
        <v>1897340</v>
      </c>
      <c r="B16" s="83">
        <v>43370</v>
      </c>
      <c r="C16" s="4">
        <v>9</v>
      </c>
      <c r="D16" s="4">
        <v>24</v>
      </c>
      <c r="E16" s="4">
        <v>0</v>
      </c>
      <c r="F16" s="4">
        <v>0</v>
      </c>
      <c r="G16" s="4" t="s">
        <v>9</v>
      </c>
      <c r="H16" s="40">
        <f>E16-'май 2018'!E16</f>
        <v>0</v>
      </c>
      <c r="I16" s="42">
        <f>F16-'май 2018'!F16</f>
        <v>0</v>
      </c>
      <c r="J16" s="51">
        <v>0</v>
      </c>
      <c r="K16" s="51">
        <v>0</v>
      </c>
      <c r="L16">
        <f t="shared" si="0"/>
        <v>0</v>
      </c>
      <c r="M16">
        <f t="shared" si="0"/>
        <v>0</v>
      </c>
      <c r="N16">
        <f t="shared" si="3"/>
        <v>0</v>
      </c>
      <c r="O16">
        <f t="shared" si="4"/>
        <v>0</v>
      </c>
      <c r="P16" s="57">
        <f t="shared" si="7"/>
        <v>0</v>
      </c>
      <c r="Q16" s="52"/>
      <c r="R16" s="57">
        <f t="shared" si="8"/>
        <v>0</v>
      </c>
      <c r="S16" s="76">
        <f>'август 2018'!U16</f>
        <v>0</v>
      </c>
      <c r="T16" s="77">
        <f t="shared" si="6"/>
        <v>0</v>
      </c>
      <c r="V16" s="52"/>
      <c r="W16" s="52">
        <f t="shared" si="5"/>
        <v>0</v>
      </c>
    </row>
    <row r="17" spans="1:23" ht="15" thickBot="1">
      <c r="A17" s="3">
        <v>1897151</v>
      </c>
      <c r="B17" s="83">
        <v>43370</v>
      </c>
      <c r="C17" s="4" t="s">
        <v>12</v>
      </c>
      <c r="D17" s="4">
        <v>235</v>
      </c>
      <c r="E17" s="4">
        <v>6</v>
      </c>
      <c r="F17" s="4">
        <v>2</v>
      </c>
      <c r="G17" s="4" t="s">
        <v>9</v>
      </c>
      <c r="H17" s="40">
        <f>E17-'май 2018'!E17</f>
        <v>0</v>
      </c>
      <c r="I17" s="42">
        <f>F17-'май 2018'!F17</f>
        <v>0</v>
      </c>
      <c r="J17" s="51">
        <v>6</v>
      </c>
      <c r="K17" s="51">
        <v>2</v>
      </c>
      <c r="L17">
        <f t="shared" si="0"/>
        <v>0</v>
      </c>
      <c r="M17">
        <f t="shared" si="0"/>
        <v>0</v>
      </c>
      <c r="N17">
        <f t="shared" si="3"/>
        <v>0</v>
      </c>
      <c r="O17">
        <f t="shared" si="4"/>
        <v>0</v>
      </c>
      <c r="P17" s="57">
        <f t="shared" si="7"/>
        <v>0</v>
      </c>
      <c r="Q17" s="52"/>
      <c r="R17" s="57">
        <f t="shared" si="8"/>
        <v>0</v>
      </c>
      <c r="S17" s="76">
        <f>'август 2018'!U17</f>
        <v>40.1494</v>
      </c>
      <c r="T17" s="77">
        <f t="shared" si="6"/>
        <v>40.1494</v>
      </c>
      <c r="V17" s="52"/>
      <c r="W17" s="52">
        <f t="shared" si="5"/>
        <v>40.1494</v>
      </c>
    </row>
    <row r="18" spans="1:23" ht="15" thickBot="1">
      <c r="A18" s="3">
        <v>1897229</v>
      </c>
      <c r="B18" s="83">
        <v>43370</v>
      </c>
      <c r="C18" s="4">
        <v>10</v>
      </c>
      <c r="D18" s="4">
        <v>2348</v>
      </c>
      <c r="E18" s="4">
        <v>1689</v>
      </c>
      <c r="F18" s="4">
        <v>444</v>
      </c>
      <c r="G18" s="4" t="s">
        <v>9</v>
      </c>
      <c r="H18" s="40">
        <f>E18-'май 2018'!E18</f>
        <v>255</v>
      </c>
      <c r="I18" s="42">
        <f>F18-'май 2018'!F18</f>
        <v>58</v>
      </c>
      <c r="J18" s="51">
        <v>1610</v>
      </c>
      <c r="K18" s="51">
        <v>425</v>
      </c>
      <c r="L18">
        <f t="shared" si="0"/>
        <v>79</v>
      </c>
      <c r="M18">
        <f t="shared" si="0"/>
        <v>19</v>
      </c>
      <c r="N18">
        <f t="shared" si="3"/>
        <v>480.32</v>
      </c>
      <c r="O18">
        <f t="shared" si="4"/>
        <v>42.75</v>
      </c>
      <c r="P18" s="57">
        <f t="shared" si="7"/>
        <v>523.06999999999994</v>
      </c>
      <c r="Q18" s="52"/>
      <c r="R18" s="57">
        <f t="shared" si="8"/>
        <v>538.76209999999992</v>
      </c>
      <c r="S18" s="76">
        <f>'август 2018'!U18</f>
        <v>437.87360000000001</v>
      </c>
      <c r="T18" s="62">
        <f t="shared" si="6"/>
        <v>976.63569999999993</v>
      </c>
      <c r="U18" s="62">
        <f>T18</f>
        <v>976.63569999999993</v>
      </c>
      <c r="V18" s="52"/>
      <c r="W18" s="52">
        <f t="shared" si="5"/>
        <v>0</v>
      </c>
    </row>
    <row r="19" spans="1:23" ht="15" thickBot="1">
      <c r="A19" s="3">
        <v>1897104</v>
      </c>
      <c r="B19" s="83">
        <v>43370</v>
      </c>
      <c r="C19" s="4">
        <v>11</v>
      </c>
      <c r="D19" s="4">
        <v>21186</v>
      </c>
      <c r="E19" s="4">
        <v>12505</v>
      </c>
      <c r="F19" s="4">
        <v>8413</v>
      </c>
      <c r="G19" s="4" t="s">
        <v>9</v>
      </c>
      <c r="H19" s="40">
        <f>E19-'май 2018'!E19</f>
        <v>484</v>
      </c>
      <c r="I19" s="42">
        <f>F19-'май 2018'!F19</f>
        <v>329</v>
      </c>
      <c r="J19" s="51">
        <v>12307</v>
      </c>
      <c r="K19" s="51">
        <v>8267</v>
      </c>
      <c r="L19">
        <f t="shared" si="0"/>
        <v>198</v>
      </c>
      <c r="M19">
        <f t="shared" si="0"/>
        <v>146</v>
      </c>
      <c r="N19">
        <f t="shared" si="3"/>
        <v>1203.8399999999999</v>
      </c>
      <c r="O19">
        <f t="shared" si="4"/>
        <v>328.5</v>
      </c>
      <c r="P19" s="57">
        <f t="shared" si="7"/>
        <v>1532.34</v>
      </c>
      <c r="Q19" s="52"/>
      <c r="R19" s="57">
        <f t="shared" si="8"/>
        <v>1578.3101999999999</v>
      </c>
      <c r="S19" s="76">
        <f>'август 2018'!U19</f>
        <v>0</v>
      </c>
      <c r="T19" s="62">
        <f t="shared" si="6"/>
        <v>1578.3101999999999</v>
      </c>
      <c r="U19" s="62">
        <f t="shared" si="6"/>
        <v>1578.3101999999999</v>
      </c>
      <c r="V19" s="52"/>
      <c r="W19" s="52">
        <f t="shared" si="5"/>
        <v>0</v>
      </c>
    </row>
    <row r="20" spans="1:23" ht="15" thickBot="1">
      <c r="A20" s="3">
        <v>1897192</v>
      </c>
      <c r="B20" s="83">
        <v>43370</v>
      </c>
      <c r="C20" s="4">
        <v>12</v>
      </c>
      <c r="D20" s="4">
        <v>8367</v>
      </c>
      <c r="E20" s="4">
        <v>6074</v>
      </c>
      <c r="F20" s="4">
        <v>2097</v>
      </c>
      <c r="G20" s="4" t="s">
        <v>9</v>
      </c>
      <c r="H20" s="40">
        <f>E20-'май 2018'!E20</f>
        <v>448</v>
      </c>
      <c r="I20" s="42">
        <f>F20-'май 2018'!F20</f>
        <v>172</v>
      </c>
      <c r="J20" s="51">
        <v>5950</v>
      </c>
      <c r="K20" s="51">
        <v>2054</v>
      </c>
      <c r="L20">
        <f t="shared" si="0"/>
        <v>124</v>
      </c>
      <c r="M20">
        <f t="shared" si="0"/>
        <v>43</v>
      </c>
      <c r="N20">
        <f t="shared" si="3"/>
        <v>753.92</v>
      </c>
      <c r="O20">
        <f t="shared" si="4"/>
        <v>96.75</v>
      </c>
      <c r="P20" s="57">
        <f t="shared" si="7"/>
        <v>850.67</v>
      </c>
      <c r="Q20" s="52"/>
      <c r="R20" s="57">
        <f t="shared" si="8"/>
        <v>876.19009999999992</v>
      </c>
      <c r="S20" s="76">
        <f>'август 2018'!U20</f>
        <v>0</v>
      </c>
      <c r="T20" s="62">
        <f t="shared" si="6"/>
        <v>876.19009999999992</v>
      </c>
      <c r="U20" s="62">
        <f t="shared" si="6"/>
        <v>876.19009999999992</v>
      </c>
      <c r="V20" s="52">
        <v>1124</v>
      </c>
      <c r="W20" s="52">
        <f>T20-U20</f>
        <v>0</v>
      </c>
    </row>
    <row r="21" spans="1:23" ht="15" thickBot="1">
      <c r="A21" s="3">
        <v>1898874</v>
      </c>
      <c r="B21" s="83">
        <v>43370</v>
      </c>
      <c r="C21" s="4">
        <v>13</v>
      </c>
      <c r="D21" s="4">
        <v>20020</v>
      </c>
      <c r="E21" s="4">
        <v>13147</v>
      </c>
      <c r="F21" s="4">
        <v>5708</v>
      </c>
      <c r="G21" s="4" t="s">
        <v>9</v>
      </c>
      <c r="H21" s="40">
        <f>E21-'май 2018'!E21</f>
        <v>857</v>
      </c>
      <c r="I21" s="42">
        <f>F21-'май 2018'!F21</f>
        <v>468</v>
      </c>
      <c r="J21" s="51">
        <v>12937</v>
      </c>
      <c r="K21" s="51">
        <v>5599</v>
      </c>
      <c r="L21">
        <f t="shared" si="0"/>
        <v>210</v>
      </c>
      <c r="M21">
        <f t="shared" si="0"/>
        <v>109</v>
      </c>
      <c r="N21">
        <f t="shared" si="3"/>
        <v>1276.8</v>
      </c>
      <c r="O21">
        <f t="shared" si="4"/>
        <v>245.25</v>
      </c>
      <c r="P21" s="57">
        <f t="shared" si="7"/>
        <v>1522.05</v>
      </c>
      <c r="Q21" s="52"/>
      <c r="R21" s="57">
        <f t="shared" si="8"/>
        <v>1567.7114999999999</v>
      </c>
      <c r="S21" s="76">
        <f>'август 2018'!U21</f>
        <v>0</v>
      </c>
      <c r="T21" s="62">
        <f t="shared" si="6"/>
        <v>1567.7114999999999</v>
      </c>
      <c r="U21" s="62">
        <f t="shared" si="6"/>
        <v>1567.7114999999999</v>
      </c>
      <c r="V21" s="77"/>
      <c r="W21" s="52">
        <f t="shared" si="5"/>
        <v>0</v>
      </c>
    </row>
    <row r="22" spans="1:23" ht="15" thickBot="1">
      <c r="A22" s="3">
        <v>1892500</v>
      </c>
      <c r="B22" s="83">
        <v>43370</v>
      </c>
      <c r="C22" s="4" t="s">
        <v>13</v>
      </c>
      <c r="D22" s="4">
        <v>13526</v>
      </c>
      <c r="E22" s="4">
        <v>10263</v>
      </c>
      <c r="F22" s="4">
        <v>3128</v>
      </c>
      <c r="G22" s="4" t="s">
        <v>9</v>
      </c>
      <c r="H22" s="40">
        <f>E22-'май 2018'!E22</f>
        <v>9380</v>
      </c>
      <c r="I22" s="42">
        <f>F22-'май 2018'!F22</f>
        <v>2749</v>
      </c>
      <c r="J22" s="51">
        <v>10117</v>
      </c>
      <c r="K22" s="51">
        <v>3048</v>
      </c>
      <c r="L22">
        <f t="shared" si="0"/>
        <v>146</v>
      </c>
      <c r="M22">
        <f t="shared" si="0"/>
        <v>80</v>
      </c>
      <c r="N22">
        <f t="shared" si="3"/>
        <v>887.68000000000006</v>
      </c>
      <c r="O22">
        <f t="shared" si="4"/>
        <v>180</v>
      </c>
      <c r="P22" s="57">
        <f t="shared" si="7"/>
        <v>1067.68</v>
      </c>
      <c r="Q22" s="52">
        <v>1045</v>
      </c>
      <c r="R22" s="57">
        <f t="shared" si="8"/>
        <v>54.710400000000163</v>
      </c>
      <c r="S22" s="76">
        <f>'август 2018'!U22</f>
        <v>0</v>
      </c>
      <c r="T22" s="62">
        <f t="shared" si="6"/>
        <v>54.710400000000163</v>
      </c>
      <c r="U22" s="62">
        <f t="shared" si="6"/>
        <v>54.710400000000163</v>
      </c>
      <c r="V22" s="52">
        <v>945</v>
      </c>
      <c r="W22" s="52">
        <f t="shared" si="5"/>
        <v>0</v>
      </c>
    </row>
    <row r="23" spans="1:23" ht="15" thickBot="1">
      <c r="A23" s="3">
        <v>1897270</v>
      </c>
      <c r="B23" s="83">
        <v>43370</v>
      </c>
      <c r="C23" s="4">
        <v>14</v>
      </c>
      <c r="D23" s="4">
        <v>1348</v>
      </c>
      <c r="E23" s="4">
        <v>883</v>
      </c>
      <c r="F23" s="4">
        <v>379</v>
      </c>
      <c r="G23" s="4" t="s">
        <v>9</v>
      </c>
      <c r="H23" s="40">
        <f>E23-'май 2018'!E23</f>
        <v>-8800</v>
      </c>
      <c r="I23" s="42">
        <f>F23-'май 2018'!F23</f>
        <v>-2439</v>
      </c>
      <c r="J23" s="51">
        <v>883</v>
      </c>
      <c r="K23" s="51">
        <v>379</v>
      </c>
      <c r="L23">
        <f t="shared" si="0"/>
        <v>0</v>
      </c>
      <c r="M23">
        <f t="shared" si="0"/>
        <v>0</v>
      </c>
      <c r="N23">
        <f t="shared" si="3"/>
        <v>0</v>
      </c>
      <c r="O23">
        <f t="shared" si="4"/>
        <v>0</v>
      </c>
      <c r="P23" s="57">
        <f t="shared" si="7"/>
        <v>0</v>
      </c>
      <c r="Q23" s="52"/>
      <c r="R23" s="57">
        <f t="shared" si="8"/>
        <v>0</v>
      </c>
      <c r="S23" s="76">
        <f>'август 2018'!U23</f>
        <v>0</v>
      </c>
      <c r="T23" s="77">
        <f t="shared" si="6"/>
        <v>0</v>
      </c>
      <c r="V23" s="52"/>
      <c r="W23" s="52">
        <f t="shared" si="5"/>
        <v>0</v>
      </c>
    </row>
    <row r="24" spans="1:23" ht="15" thickBot="1">
      <c r="A24" s="3">
        <v>1893468</v>
      </c>
      <c r="B24" s="83">
        <v>43370</v>
      </c>
      <c r="C24" s="4">
        <v>15</v>
      </c>
      <c r="D24" s="4">
        <v>3085</v>
      </c>
      <c r="E24" s="4">
        <v>2506</v>
      </c>
      <c r="F24" s="4">
        <v>433</v>
      </c>
      <c r="G24" s="4" t="s">
        <v>9</v>
      </c>
      <c r="H24" s="40">
        <f>E24-'май 2018'!E24</f>
        <v>181</v>
      </c>
      <c r="I24" s="42">
        <f>F24-'май 2018'!F24</f>
        <v>80</v>
      </c>
      <c r="J24" s="51">
        <v>2453</v>
      </c>
      <c r="K24" s="51">
        <v>403</v>
      </c>
      <c r="L24">
        <f t="shared" si="0"/>
        <v>53</v>
      </c>
      <c r="M24">
        <f t="shared" si="0"/>
        <v>30</v>
      </c>
      <c r="N24">
        <f t="shared" si="3"/>
        <v>322.24</v>
      </c>
      <c r="O24">
        <f t="shared" si="4"/>
        <v>67.5</v>
      </c>
      <c r="P24" s="57">
        <f t="shared" si="7"/>
        <v>389.74</v>
      </c>
      <c r="Q24" s="52"/>
      <c r="R24" s="57">
        <f t="shared" si="8"/>
        <v>401.43220000000002</v>
      </c>
      <c r="S24" s="76">
        <f>'август 2018'!U24</f>
        <v>172.09240000000003</v>
      </c>
      <c r="T24" s="77">
        <f t="shared" si="6"/>
        <v>573.52460000000008</v>
      </c>
      <c r="V24" s="52"/>
      <c r="W24" s="52">
        <f t="shared" si="5"/>
        <v>573.52460000000008</v>
      </c>
    </row>
    <row r="25" spans="1:23" ht="15" thickBot="1">
      <c r="A25" s="3">
        <v>1897320</v>
      </c>
      <c r="B25" s="83">
        <v>43370</v>
      </c>
      <c r="C25" s="4">
        <v>16</v>
      </c>
      <c r="D25" s="4">
        <v>15376</v>
      </c>
      <c r="E25" s="4">
        <v>9650</v>
      </c>
      <c r="F25" s="4">
        <v>5667</v>
      </c>
      <c r="G25" s="4" t="s">
        <v>9</v>
      </c>
      <c r="H25" s="40">
        <f>E25-'май 2018'!E25</f>
        <v>1402</v>
      </c>
      <c r="I25" s="42">
        <f>F25-'май 2018'!F25</f>
        <v>852</v>
      </c>
      <c r="J25" s="51">
        <v>9180</v>
      </c>
      <c r="K25" s="51">
        <v>5368</v>
      </c>
      <c r="L25">
        <f t="shared" si="0"/>
        <v>470</v>
      </c>
      <c r="M25">
        <f t="shared" si="0"/>
        <v>299</v>
      </c>
      <c r="N25">
        <f t="shared" si="3"/>
        <v>2857.6</v>
      </c>
      <c r="O25">
        <f t="shared" si="4"/>
        <v>672.75</v>
      </c>
      <c r="P25" s="57">
        <f t="shared" si="7"/>
        <v>3530.35</v>
      </c>
      <c r="Q25" s="52"/>
      <c r="R25" s="57">
        <f t="shared" si="8"/>
        <v>3636.2604999999999</v>
      </c>
      <c r="S25" s="76">
        <f>'август 2018'!U25</f>
        <v>0</v>
      </c>
      <c r="T25" s="62">
        <f t="shared" si="6"/>
        <v>3636.2604999999999</v>
      </c>
      <c r="U25" s="62">
        <f t="shared" si="6"/>
        <v>3636.2604999999999</v>
      </c>
      <c r="V25" s="52"/>
      <c r="W25" s="52">
        <f t="shared" si="5"/>
        <v>0</v>
      </c>
    </row>
    <row r="26" spans="1:23" ht="15" thickBot="1">
      <c r="A26" s="3">
        <v>1897141</v>
      </c>
      <c r="B26" s="83">
        <v>43370</v>
      </c>
      <c r="C26" s="4">
        <v>17</v>
      </c>
      <c r="D26" s="4">
        <v>4766</v>
      </c>
      <c r="E26" s="4">
        <v>2582</v>
      </c>
      <c r="F26" s="4">
        <v>1131</v>
      </c>
      <c r="G26" s="4" t="s">
        <v>9</v>
      </c>
      <c r="H26" s="40">
        <f>E26-'май 2018'!E26</f>
        <v>315</v>
      </c>
      <c r="I26" s="42">
        <f>F26-'май 2018'!F26</f>
        <v>118</v>
      </c>
      <c r="J26" s="51">
        <v>2484</v>
      </c>
      <c r="K26" s="51">
        <v>1100</v>
      </c>
      <c r="L26">
        <f t="shared" si="0"/>
        <v>98</v>
      </c>
      <c r="M26">
        <f t="shared" si="0"/>
        <v>31</v>
      </c>
      <c r="N26">
        <f t="shared" si="3"/>
        <v>595.84</v>
      </c>
      <c r="O26">
        <f t="shared" si="4"/>
        <v>69.75</v>
      </c>
      <c r="P26" s="57">
        <f t="shared" si="7"/>
        <v>665.59</v>
      </c>
      <c r="Q26" s="52"/>
      <c r="R26" s="57">
        <f t="shared" si="8"/>
        <v>685.55770000000007</v>
      </c>
      <c r="S26" s="76">
        <f>'август 2018'!U26</f>
        <v>975.45119999999997</v>
      </c>
      <c r="T26" s="62">
        <f t="shared" si="6"/>
        <v>1661.0089</v>
      </c>
      <c r="U26" s="62">
        <f>T26</f>
        <v>1661.0089</v>
      </c>
      <c r="V26" s="52"/>
      <c r="W26" s="52">
        <f t="shared" si="5"/>
        <v>0</v>
      </c>
    </row>
    <row r="27" spans="1:23" ht="15" thickBot="1">
      <c r="A27" s="3">
        <v>1887572</v>
      </c>
      <c r="B27" s="83">
        <v>43370</v>
      </c>
      <c r="C27" s="4">
        <v>18</v>
      </c>
      <c r="D27" s="4">
        <v>1612</v>
      </c>
      <c r="E27" s="4">
        <v>996</v>
      </c>
      <c r="F27" s="4">
        <v>435</v>
      </c>
      <c r="G27" s="4" t="s">
        <v>9</v>
      </c>
      <c r="H27" s="40">
        <f>E27-'май 2018'!E27</f>
        <v>233</v>
      </c>
      <c r="I27" s="42">
        <f>F27-'май 2018'!F27</f>
        <v>111</v>
      </c>
      <c r="J27" s="51">
        <v>961</v>
      </c>
      <c r="K27" s="51">
        <v>419</v>
      </c>
      <c r="L27">
        <f t="shared" si="0"/>
        <v>35</v>
      </c>
      <c r="M27">
        <f t="shared" si="0"/>
        <v>16</v>
      </c>
      <c r="N27">
        <f t="shared" si="3"/>
        <v>212.8</v>
      </c>
      <c r="O27">
        <f t="shared" si="4"/>
        <v>36</v>
      </c>
      <c r="P27" s="57">
        <f t="shared" si="7"/>
        <v>248.8</v>
      </c>
      <c r="Q27" s="52"/>
      <c r="R27" s="57">
        <f t="shared" si="8"/>
        <v>256.26400000000001</v>
      </c>
      <c r="S27" s="76">
        <f>'август 2018'!U27</f>
        <v>0</v>
      </c>
      <c r="T27" s="62">
        <f t="shared" si="6"/>
        <v>256.26400000000001</v>
      </c>
      <c r="U27" s="62">
        <f t="shared" si="6"/>
        <v>256.26400000000001</v>
      </c>
      <c r="V27" s="52"/>
      <c r="W27" s="52">
        <f t="shared" si="5"/>
        <v>0</v>
      </c>
    </row>
    <row r="28" spans="1:23" ht="15" thickBot="1">
      <c r="A28" s="3">
        <v>1892454</v>
      </c>
      <c r="B28" s="83">
        <v>43370</v>
      </c>
      <c r="C28" s="4">
        <v>19</v>
      </c>
      <c r="D28" s="4">
        <v>879</v>
      </c>
      <c r="E28" s="4">
        <v>621</v>
      </c>
      <c r="F28" s="4">
        <v>151</v>
      </c>
      <c r="G28" s="4" t="s">
        <v>9</v>
      </c>
      <c r="H28" s="40">
        <f>E28-'май 2018'!E28</f>
        <v>92</v>
      </c>
      <c r="I28" s="42">
        <f>F28-'май 2018'!F28</f>
        <v>26</v>
      </c>
      <c r="J28" s="51">
        <v>601</v>
      </c>
      <c r="K28" s="51">
        <v>146</v>
      </c>
      <c r="L28">
        <f t="shared" si="0"/>
        <v>20</v>
      </c>
      <c r="M28">
        <f t="shared" si="0"/>
        <v>5</v>
      </c>
      <c r="N28">
        <f t="shared" si="3"/>
        <v>121.6</v>
      </c>
      <c r="O28">
        <f t="shared" si="4"/>
        <v>11.25</v>
      </c>
      <c r="P28" s="57">
        <f t="shared" si="7"/>
        <v>132.85</v>
      </c>
      <c r="Q28" s="52"/>
      <c r="R28" s="57">
        <f t="shared" si="8"/>
        <v>136.8355</v>
      </c>
      <c r="S28" s="76">
        <f>'август 2018'!U28</f>
        <v>208.7295</v>
      </c>
      <c r="T28" s="77">
        <f t="shared" si="6"/>
        <v>345.565</v>
      </c>
      <c r="V28" s="52"/>
      <c r="W28" s="52">
        <f t="shared" si="5"/>
        <v>345.565</v>
      </c>
    </row>
    <row r="29" spans="1:23" ht="15" thickBot="1">
      <c r="A29" s="3">
        <v>1898867</v>
      </c>
      <c r="B29" s="83">
        <v>43370.166666666664</v>
      </c>
      <c r="C29" s="4">
        <v>20</v>
      </c>
      <c r="D29" s="4">
        <v>164</v>
      </c>
      <c r="E29" s="4">
        <v>80</v>
      </c>
      <c r="F29" s="4">
        <v>66</v>
      </c>
      <c r="G29" s="4" t="s">
        <v>9</v>
      </c>
      <c r="H29" s="40">
        <f>E29-'май 2018'!E29</f>
        <v>0</v>
      </c>
      <c r="I29" s="42">
        <f>F29-'май 2018'!F29</f>
        <v>0</v>
      </c>
      <c r="J29" s="51">
        <v>80</v>
      </c>
      <c r="K29" s="51">
        <v>66</v>
      </c>
      <c r="L29">
        <f t="shared" si="0"/>
        <v>0</v>
      </c>
      <c r="M29">
        <f t="shared" si="0"/>
        <v>0</v>
      </c>
      <c r="N29">
        <f t="shared" si="3"/>
        <v>0</v>
      </c>
      <c r="O29">
        <f t="shared" si="4"/>
        <v>0</v>
      </c>
      <c r="P29" s="57">
        <f t="shared" si="7"/>
        <v>0</v>
      </c>
      <c r="Q29" s="52"/>
      <c r="R29" s="57">
        <f t="shared" si="8"/>
        <v>0</v>
      </c>
      <c r="S29" s="76">
        <f>'август 2018'!U29</f>
        <v>0</v>
      </c>
      <c r="T29" s="77">
        <f t="shared" si="6"/>
        <v>0</v>
      </c>
      <c r="V29" s="52"/>
      <c r="W29" s="52">
        <f t="shared" si="5"/>
        <v>0</v>
      </c>
    </row>
    <row r="30" spans="1:23" ht="15" thickBot="1">
      <c r="A30" s="3">
        <v>1897243</v>
      </c>
      <c r="B30" s="83">
        <v>43370</v>
      </c>
      <c r="C30" s="4">
        <v>21</v>
      </c>
      <c r="D30" s="4">
        <v>2829</v>
      </c>
      <c r="E30" s="4">
        <v>2158</v>
      </c>
      <c r="F30" s="4">
        <v>667</v>
      </c>
      <c r="G30" s="4" t="s">
        <v>9</v>
      </c>
      <c r="H30" s="40">
        <f>E30-'май 2018'!E30</f>
        <v>241</v>
      </c>
      <c r="I30" s="42">
        <f>F30-'май 2018'!F30</f>
        <v>61</v>
      </c>
      <c r="J30" s="51">
        <v>2129</v>
      </c>
      <c r="K30" s="51">
        <v>657</v>
      </c>
      <c r="L30">
        <f t="shared" si="0"/>
        <v>29</v>
      </c>
      <c r="M30">
        <f t="shared" si="0"/>
        <v>10</v>
      </c>
      <c r="N30">
        <f t="shared" si="3"/>
        <v>176.32</v>
      </c>
      <c r="O30">
        <f t="shared" si="4"/>
        <v>22.5</v>
      </c>
      <c r="P30" s="57">
        <f t="shared" si="7"/>
        <v>198.82</v>
      </c>
      <c r="Q30" s="52"/>
      <c r="R30" s="57">
        <f t="shared" si="8"/>
        <v>204.78459999999998</v>
      </c>
      <c r="S30" s="76">
        <f>'август 2018'!U30</f>
        <v>0</v>
      </c>
      <c r="T30" s="77">
        <f t="shared" si="6"/>
        <v>204.78459999999998</v>
      </c>
      <c r="V30" s="52"/>
      <c r="W30" s="52">
        <f t="shared" si="5"/>
        <v>204.78459999999998</v>
      </c>
    </row>
    <row r="31" spans="1:23" ht="15" thickBot="1">
      <c r="A31" s="3">
        <v>1898639</v>
      </c>
      <c r="B31" s="83">
        <v>43370</v>
      </c>
      <c r="C31" s="4">
        <v>22</v>
      </c>
      <c r="D31" s="4">
        <v>52212</v>
      </c>
      <c r="E31" s="4">
        <v>33355</v>
      </c>
      <c r="F31" s="4">
        <v>18596</v>
      </c>
      <c r="G31" s="4" t="s">
        <v>9</v>
      </c>
      <c r="H31" s="40">
        <f>E31-'май 2018'!E31</f>
        <v>1231</v>
      </c>
      <c r="I31" s="42">
        <f>F31-'май 2018'!F31</f>
        <v>620</v>
      </c>
      <c r="J31" s="51">
        <v>33059</v>
      </c>
      <c r="K31" s="51">
        <v>18399</v>
      </c>
      <c r="L31">
        <f t="shared" si="0"/>
        <v>296</v>
      </c>
      <c r="M31">
        <f t="shared" si="0"/>
        <v>197</v>
      </c>
      <c r="N31">
        <f t="shared" si="3"/>
        <v>1799.68</v>
      </c>
      <c r="O31">
        <f t="shared" si="4"/>
        <v>443.25</v>
      </c>
      <c r="P31" s="57">
        <f t="shared" si="7"/>
        <v>2242.9300000000003</v>
      </c>
      <c r="Q31" s="52"/>
      <c r="R31" s="57">
        <f t="shared" si="8"/>
        <v>2310.2179000000001</v>
      </c>
      <c r="S31" s="76">
        <f>'август 2018'!U31</f>
        <v>-12082.384099999999</v>
      </c>
      <c r="T31" s="68">
        <f t="shared" si="6"/>
        <v>-9772.1661999999997</v>
      </c>
      <c r="V31" s="52">
        <v>10500</v>
      </c>
      <c r="W31" s="52">
        <f t="shared" si="5"/>
        <v>-9772.1661999999997</v>
      </c>
    </row>
    <row r="32" spans="1:23" ht="15" thickBot="1">
      <c r="A32" s="3">
        <v>1892163</v>
      </c>
      <c r="B32" s="83">
        <v>43370</v>
      </c>
      <c r="C32" s="4">
        <v>23</v>
      </c>
      <c r="D32" s="4">
        <v>13612</v>
      </c>
      <c r="E32" s="4">
        <v>9832</v>
      </c>
      <c r="F32" s="4">
        <v>2259</v>
      </c>
      <c r="G32" s="4" t="s">
        <v>9</v>
      </c>
      <c r="H32" s="40">
        <f>E32-'май 2018'!E32</f>
        <v>1035</v>
      </c>
      <c r="I32" s="42">
        <f>F32-'май 2018'!F32</f>
        <v>224</v>
      </c>
      <c r="J32" s="51">
        <v>9599</v>
      </c>
      <c r="K32" s="51">
        <v>2196</v>
      </c>
      <c r="L32">
        <f t="shared" si="0"/>
        <v>233</v>
      </c>
      <c r="M32">
        <f t="shared" si="0"/>
        <v>63</v>
      </c>
      <c r="N32">
        <f t="shared" si="3"/>
        <v>1416.64</v>
      </c>
      <c r="O32">
        <f t="shared" si="4"/>
        <v>141.75</v>
      </c>
      <c r="P32" s="57">
        <f t="shared" si="7"/>
        <v>1558.39</v>
      </c>
      <c r="Q32" s="52"/>
      <c r="R32" s="57">
        <f t="shared" si="8"/>
        <v>1605.1417000000001</v>
      </c>
      <c r="S32" s="76">
        <f>'август 2018'!U32</f>
        <v>1770.5288</v>
      </c>
      <c r="T32" s="73">
        <f t="shared" si="6"/>
        <v>3375.6705000000002</v>
      </c>
      <c r="U32" s="73">
        <f>T32</f>
        <v>3375.6705000000002</v>
      </c>
      <c r="V32" s="52"/>
      <c r="W32" s="52">
        <f t="shared" si="5"/>
        <v>0</v>
      </c>
    </row>
    <row r="33" spans="1:23" ht="15" thickBot="1">
      <c r="A33" s="3">
        <v>1897193</v>
      </c>
      <c r="B33" s="83">
        <v>43370</v>
      </c>
      <c r="C33" s="4">
        <v>24</v>
      </c>
      <c r="D33" s="4">
        <v>3211</v>
      </c>
      <c r="E33" s="4">
        <v>1483</v>
      </c>
      <c r="F33" s="4">
        <v>450</v>
      </c>
      <c r="G33" s="4" t="s">
        <v>9</v>
      </c>
      <c r="H33" s="40">
        <f>E33-'май 2018'!E33</f>
        <v>66</v>
      </c>
      <c r="I33" s="42">
        <f>F33-'май 2018'!F33</f>
        <v>16</v>
      </c>
      <c r="J33" s="51">
        <v>1466</v>
      </c>
      <c r="K33" s="51">
        <v>445</v>
      </c>
      <c r="L33">
        <f t="shared" si="0"/>
        <v>17</v>
      </c>
      <c r="M33">
        <f t="shared" si="0"/>
        <v>5</v>
      </c>
      <c r="N33">
        <f t="shared" si="3"/>
        <v>103.36</v>
      </c>
      <c r="O33">
        <f t="shared" si="4"/>
        <v>11.25</v>
      </c>
      <c r="P33" s="57">
        <f t="shared" si="7"/>
        <v>114.61</v>
      </c>
      <c r="Q33" s="52"/>
      <c r="R33" s="57">
        <f t="shared" si="8"/>
        <v>118.0483</v>
      </c>
      <c r="S33" s="76">
        <f>'август 2018'!U33</f>
        <v>0</v>
      </c>
      <c r="T33" s="71">
        <f t="shared" si="6"/>
        <v>118.0483</v>
      </c>
      <c r="V33" s="52"/>
      <c r="W33" s="52">
        <f t="shared" si="5"/>
        <v>118.0483</v>
      </c>
    </row>
    <row r="34" spans="1:23" ht="15" thickBot="1">
      <c r="A34" s="3">
        <v>1896703</v>
      </c>
      <c r="B34" s="83">
        <v>43370</v>
      </c>
      <c r="C34" s="4">
        <v>25</v>
      </c>
      <c r="D34" s="4">
        <v>517</v>
      </c>
      <c r="E34" s="4">
        <v>363</v>
      </c>
      <c r="F34" s="4">
        <v>83</v>
      </c>
      <c r="G34" s="4" t="s">
        <v>9</v>
      </c>
      <c r="H34" s="40">
        <f>E34-'май 2018'!E34</f>
        <v>0</v>
      </c>
      <c r="I34" s="42">
        <f>F34-'май 2018'!F34</f>
        <v>0</v>
      </c>
      <c r="J34" s="51">
        <v>363</v>
      </c>
      <c r="K34" s="51">
        <v>83</v>
      </c>
      <c r="L34">
        <f t="shared" si="0"/>
        <v>0</v>
      </c>
      <c r="M34">
        <f t="shared" si="0"/>
        <v>0</v>
      </c>
      <c r="N34">
        <f t="shared" si="3"/>
        <v>0</v>
      </c>
      <c r="O34">
        <f t="shared" si="4"/>
        <v>0</v>
      </c>
      <c r="P34" s="57">
        <f t="shared" si="7"/>
        <v>0</v>
      </c>
      <c r="Q34" s="52"/>
      <c r="R34" s="71">
        <f t="shared" si="8"/>
        <v>0</v>
      </c>
      <c r="S34" s="76">
        <f>'август 2018'!U34</f>
        <v>746.31740000000002</v>
      </c>
      <c r="T34" s="71">
        <f t="shared" si="6"/>
        <v>746.31740000000002</v>
      </c>
      <c r="V34" s="52"/>
      <c r="W34" s="52">
        <f t="shared" si="5"/>
        <v>746.31740000000002</v>
      </c>
    </row>
    <row r="35" spans="1:23" ht="15" thickBot="1">
      <c r="A35" s="3">
        <v>1896759</v>
      </c>
      <c r="B35" s="83">
        <v>43370</v>
      </c>
      <c r="C35" s="4">
        <v>26</v>
      </c>
      <c r="D35" s="4">
        <v>8949</v>
      </c>
      <c r="E35" s="4">
        <v>5909</v>
      </c>
      <c r="F35" s="4">
        <v>2067</v>
      </c>
      <c r="G35" s="4" t="s">
        <v>9</v>
      </c>
      <c r="H35" s="40">
        <f>E35-'май 2018'!E35</f>
        <v>735</v>
      </c>
      <c r="I35" s="42">
        <f>F35-'май 2018'!F35</f>
        <v>228</v>
      </c>
      <c r="J35" s="51">
        <v>5788</v>
      </c>
      <c r="K35" s="51">
        <v>2021</v>
      </c>
      <c r="L35">
        <f t="shared" si="0"/>
        <v>121</v>
      </c>
      <c r="M35">
        <f t="shared" si="0"/>
        <v>46</v>
      </c>
      <c r="N35">
        <f t="shared" si="3"/>
        <v>735.68000000000006</v>
      </c>
      <c r="O35">
        <f t="shared" si="4"/>
        <v>103.5</v>
      </c>
      <c r="P35" s="57">
        <f t="shared" si="7"/>
        <v>839.18000000000006</v>
      </c>
      <c r="Q35" s="52"/>
      <c r="R35" s="57">
        <f t="shared" si="8"/>
        <v>864.35540000000003</v>
      </c>
      <c r="S35" s="76">
        <f>'август 2018'!U35</f>
        <v>-4.6382000000000971</v>
      </c>
      <c r="T35" s="73">
        <f t="shared" si="6"/>
        <v>859.71719999999993</v>
      </c>
      <c r="U35" s="73">
        <f>T35</f>
        <v>859.71719999999993</v>
      </c>
      <c r="V35" s="52">
        <v>140</v>
      </c>
      <c r="W35" s="52">
        <f t="shared" si="5"/>
        <v>0</v>
      </c>
    </row>
    <row r="36" spans="1:23" ht="15" thickBot="1">
      <c r="A36" s="3">
        <v>1890808</v>
      </c>
      <c r="B36" s="83">
        <v>43370</v>
      </c>
      <c r="C36" s="4">
        <v>27</v>
      </c>
      <c r="D36" s="4">
        <v>12829</v>
      </c>
      <c r="E36" s="4">
        <v>8798</v>
      </c>
      <c r="F36" s="4">
        <v>3525</v>
      </c>
      <c r="G36" s="4" t="s">
        <v>9</v>
      </c>
      <c r="H36" s="40">
        <f>E36-'май 2018'!E36</f>
        <v>631</v>
      </c>
      <c r="I36" s="42">
        <f>F36-'май 2018'!F36</f>
        <v>136</v>
      </c>
      <c r="J36" s="51">
        <v>8730</v>
      </c>
      <c r="K36" s="51">
        <v>3500</v>
      </c>
      <c r="L36">
        <f t="shared" si="0"/>
        <v>68</v>
      </c>
      <c r="M36">
        <f t="shared" si="0"/>
        <v>25</v>
      </c>
      <c r="N36">
        <f t="shared" si="3"/>
        <v>413.44</v>
      </c>
      <c r="O36">
        <f t="shared" si="4"/>
        <v>56.25</v>
      </c>
      <c r="P36" s="57">
        <f t="shared" si="7"/>
        <v>469.69</v>
      </c>
      <c r="Q36" s="52"/>
      <c r="R36" s="57">
        <f t="shared" si="8"/>
        <v>483.78070000000002</v>
      </c>
      <c r="S36" s="76">
        <f>'август 2018'!U36</f>
        <v>0</v>
      </c>
      <c r="T36" s="73">
        <f t="shared" si="6"/>
        <v>483.78070000000002</v>
      </c>
      <c r="U36" s="73">
        <f t="shared" si="6"/>
        <v>483.78070000000002</v>
      </c>
      <c r="V36" s="52">
        <v>2000</v>
      </c>
      <c r="W36" s="52">
        <f t="shared" si="5"/>
        <v>0</v>
      </c>
    </row>
    <row r="37" spans="1:23" ht="15" thickBot="1">
      <c r="A37" s="3">
        <v>1895265</v>
      </c>
      <c r="B37" s="83">
        <v>43370</v>
      </c>
      <c r="C37" s="4">
        <v>28</v>
      </c>
      <c r="D37" s="4">
        <v>13176</v>
      </c>
      <c r="E37" s="4">
        <v>7846</v>
      </c>
      <c r="F37" s="4">
        <v>4970</v>
      </c>
      <c r="G37" s="4" t="s">
        <v>9</v>
      </c>
      <c r="H37" s="40">
        <f>E37-'май 2018'!E37</f>
        <v>200</v>
      </c>
      <c r="I37" s="42">
        <f>F37-'май 2018'!F37</f>
        <v>107</v>
      </c>
      <c r="J37" s="51">
        <v>7827</v>
      </c>
      <c r="K37" s="51">
        <v>4958</v>
      </c>
      <c r="L37">
        <f t="shared" si="0"/>
        <v>19</v>
      </c>
      <c r="M37">
        <f t="shared" si="0"/>
        <v>12</v>
      </c>
      <c r="N37">
        <f t="shared" si="3"/>
        <v>115.52</v>
      </c>
      <c r="O37">
        <f t="shared" si="4"/>
        <v>27</v>
      </c>
      <c r="P37" s="57">
        <f t="shared" si="7"/>
        <v>142.51999999999998</v>
      </c>
      <c r="Q37" s="52"/>
      <c r="R37" s="57">
        <f t="shared" si="8"/>
        <v>146.79559999999998</v>
      </c>
      <c r="S37" s="76">
        <f>'август 2018'!U37</f>
        <v>-1770.7415000000001</v>
      </c>
      <c r="T37" s="72">
        <f t="shared" si="6"/>
        <v>-1623.9459000000002</v>
      </c>
      <c r="V37" s="52"/>
      <c r="W37" s="52">
        <f t="shared" si="5"/>
        <v>-1623.9459000000002</v>
      </c>
    </row>
    <row r="38" spans="1:23" ht="27" thickBot="1">
      <c r="A38" s="3">
        <v>2376874</v>
      </c>
      <c r="B38" s="83">
        <v>43370</v>
      </c>
      <c r="C38" s="4" t="s">
        <v>14</v>
      </c>
      <c r="D38" s="4">
        <v>4240</v>
      </c>
      <c r="E38" s="4">
        <v>2078</v>
      </c>
      <c r="F38" s="4">
        <v>1971</v>
      </c>
      <c r="G38" s="4" t="s">
        <v>9</v>
      </c>
      <c r="H38" s="40">
        <f>E38-'май 2018'!E38</f>
        <v>316</v>
      </c>
      <c r="I38" s="42">
        <f>F38-'май 2018'!F38</f>
        <v>299</v>
      </c>
      <c r="J38" s="51">
        <v>1905</v>
      </c>
      <c r="K38" s="51">
        <v>1790</v>
      </c>
      <c r="L38">
        <f t="shared" si="0"/>
        <v>173</v>
      </c>
      <c r="M38">
        <f t="shared" si="0"/>
        <v>181</v>
      </c>
      <c r="N38">
        <f t="shared" si="3"/>
        <v>1051.8399999999999</v>
      </c>
      <c r="O38">
        <f t="shared" si="4"/>
        <v>407.25</v>
      </c>
      <c r="P38" s="57">
        <f t="shared" si="7"/>
        <v>1459.09</v>
      </c>
      <c r="Q38" s="52"/>
      <c r="R38" s="57">
        <f t="shared" si="8"/>
        <v>1502.8626999999999</v>
      </c>
      <c r="S38" s="76">
        <f>'август 2018'!U38</f>
        <v>0</v>
      </c>
      <c r="T38" s="73">
        <f t="shared" si="6"/>
        <v>1502.8626999999999</v>
      </c>
      <c r="U38" s="73">
        <f t="shared" si="6"/>
        <v>1502.8626999999999</v>
      </c>
      <c r="V38" s="52">
        <v>497</v>
      </c>
      <c r="W38" s="52">
        <f t="shared" si="5"/>
        <v>0</v>
      </c>
    </row>
    <row r="39" spans="1:23" ht="15" thickBot="1">
      <c r="A39" s="3">
        <v>1897262</v>
      </c>
      <c r="B39" s="83">
        <v>43370</v>
      </c>
      <c r="C39" s="4">
        <v>30</v>
      </c>
      <c r="D39" s="4">
        <v>1423</v>
      </c>
      <c r="E39" s="4">
        <v>1071</v>
      </c>
      <c r="F39" s="4">
        <v>320</v>
      </c>
      <c r="G39" s="4" t="s">
        <v>9</v>
      </c>
      <c r="H39" s="40">
        <f>E39-'май 2018'!E40</f>
        <v>57</v>
      </c>
      <c r="I39" s="42">
        <f>F39-'май 2018'!F40</f>
        <v>6</v>
      </c>
      <c r="J39" s="51">
        <v>1039</v>
      </c>
      <c r="K39" s="51">
        <v>316</v>
      </c>
      <c r="L39">
        <f t="shared" si="0"/>
        <v>32</v>
      </c>
      <c r="M39">
        <f t="shared" si="0"/>
        <v>4</v>
      </c>
      <c r="N39">
        <f t="shared" si="3"/>
        <v>194.56</v>
      </c>
      <c r="O39">
        <f t="shared" si="4"/>
        <v>9</v>
      </c>
      <c r="P39" s="57">
        <f t="shared" si="7"/>
        <v>203.56</v>
      </c>
      <c r="Q39" s="52"/>
      <c r="R39" s="57">
        <f t="shared" si="8"/>
        <v>209.66679999999999</v>
      </c>
      <c r="S39" s="76">
        <f>'август 2018'!U39</f>
        <v>0</v>
      </c>
      <c r="T39" s="62">
        <f t="shared" si="6"/>
        <v>209.66679999999999</v>
      </c>
      <c r="U39" s="62">
        <f t="shared" si="6"/>
        <v>209.66679999999999</v>
      </c>
      <c r="V39" s="52"/>
      <c r="W39" s="52">
        <f t="shared" si="5"/>
        <v>0</v>
      </c>
    </row>
    <row r="40" spans="1:23" ht="15" thickBot="1">
      <c r="A40" s="3">
        <v>1892320</v>
      </c>
      <c r="B40" s="83">
        <v>43370</v>
      </c>
      <c r="C40" s="4">
        <v>31</v>
      </c>
      <c r="D40" s="4">
        <v>2202</v>
      </c>
      <c r="E40" s="4">
        <v>1378</v>
      </c>
      <c r="F40" s="4">
        <v>517</v>
      </c>
      <c r="G40" s="4" t="s">
        <v>9</v>
      </c>
      <c r="H40" s="40">
        <f>E40-'май 2018'!E41</f>
        <v>344</v>
      </c>
      <c r="I40" s="42">
        <f>F40-'май 2018'!F41</f>
        <v>128</v>
      </c>
      <c r="J40" s="51">
        <v>1290</v>
      </c>
      <c r="K40" s="51">
        <v>487</v>
      </c>
      <c r="L40">
        <f t="shared" si="0"/>
        <v>88</v>
      </c>
      <c r="M40">
        <f t="shared" si="0"/>
        <v>30</v>
      </c>
      <c r="N40">
        <f t="shared" si="3"/>
        <v>535.04</v>
      </c>
      <c r="O40">
        <f t="shared" si="4"/>
        <v>67.5</v>
      </c>
      <c r="P40" s="57">
        <f t="shared" si="7"/>
        <v>602.54</v>
      </c>
      <c r="Q40" s="52"/>
      <c r="R40" s="57">
        <f t="shared" si="8"/>
        <v>620.61619999999994</v>
      </c>
      <c r="S40" s="76">
        <f>'август 2018'!U40</f>
        <v>0</v>
      </c>
      <c r="T40" s="62">
        <f t="shared" si="6"/>
        <v>620.61619999999994</v>
      </c>
      <c r="U40" s="62">
        <f t="shared" si="6"/>
        <v>620.61619999999994</v>
      </c>
      <c r="V40" s="52"/>
      <c r="W40" s="52">
        <f t="shared" si="5"/>
        <v>0</v>
      </c>
    </row>
    <row r="41" spans="1:23" ht="15" thickBot="1">
      <c r="A41" s="3">
        <v>1898367</v>
      </c>
      <c r="B41" s="83">
        <v>43370</v>
      </c>
      <c r="C41" s="4">
        <v>32</v>
      </c>
      <c r="D41" s="4">
        <v>25776</v>
      </c>
      <c r="E41" s="4">
        <v>16220</v>
      </c>
      <c r="F41" s="4">
        <v>9478</v>
      </c>
      <c r="G41" s="4" t="s">
        <v>9</v>
      </c>
      <c r="H41" s="40">
        <f>E41-'май 2018'!E42</f>
        <v>1486</v>
      </c>
      <c r="I41" s="42">
        <f>F41-'май 2018'!F42</f>
        <v>1009</v>
      </c>
      <c r="J41" s="51">
        <v>15907</v>
      </c>
      <c r="K41" s="51">
        <v>9281</v>
      </c>
      <c r="L41">
        <f t="shared" si="0"/>
        <v>313</v>
      </c>
      <c r="M41">
        <f t="shared" si="0"/>
        <v>197</v>
      </c>
      <c r="N41">
        <f t="shared" si="3"/>
        <v>1903.04</v>
      </c>
      <c r="O41">
        <f t="shared" si="4"/>
        <v>443.25</v>
      </c>
      <c r="P41" s="57">
        <f t="shared" si="7"/>
        <v>2346.29</v>
      </c>
      <c r="Q41" s="52"/>
      <c r="R41" s="57">
        <f t="shared" si="8"/>
        <v>2416.6786999999999</v>
      </c>
      <c r="S41" s="76">
        <f>'август 2018'!U41</f>
        <v>0</v>
      </c>
      <c r="T41" s="62">
        <f t="shared" si="6"/>
        <v>2416.6786999999999</v>
      </c>
      <c r="U41" s="62">
        <f t="shared" si="6"/>
        <v>2416.6786999999999</v>
      </c>
      <c r="V41" s="52"/>
      <c r="W41" s="52">
        <f t="shared" si="5"/>
        <v>0</v>
      </c>
    </row>
    <row r="42" spans="1:23" ht="15" thickBot="1">
      <c r="A42" s="3">
        <v>1900264</v>
      </c>
      <c r="B42" s="83">
        <v>43370</v>
      </c>
      <c r="C42" s="4">
        <v>33</v>
      </c>
      <c r="D42" s="4">
        <v>31698</v>
      </c>
      <c r="E42" s="4">
        <v>20172</v>
      </c>
      <c r="F42" s="4">
        <v>11106</v>
      </c>
      <c r="G42" s="4" t="s">
        <v>9</v>
      </c>
      <c r="H42" s="40">
        <f>E42-'май 2018'!E43</f>
        <v>1700</v>
      </c>
      <c r="I42" s="42">
        <f>F42-'май 2018'!F43</f>
        <v>857</v>
      </c>
      <c r="J42" s="51">
        <v>19656</v>
      </c>
      <c r="K42" s="51">
        <v>10896</v>
      </c>
      <c r="L42">
        <f t="shared" si="0"/>
        <v>516</v>
      </c>
      <c r="M42">
        <f t="shared" si="0"/>
        <v>210</v>
      </c>
      <c r="N42">
        <f t="shared" si="3"/>
        <v>3137.28</v>
      </c>
      <c r="O42">
        <f t="shared" si="4"/>
        <v>472.5</v>
      </c>
      <c r="P42" s="57">
        <f t="shared" si="7"/>
        <v>3609.78</v>
      </c>
      <c r="Q42" s="52"/>
      <c r="R42" s="57">
        <f t="shared" si="8"/>
        <v>3718.0734000000002</v>
      </c>
      <c r="S42" s="76">
        <f>'август 2018'!U42</f>
        <v>0</v>
      </c>
      <c r="T42" s="62">
        <f t="shared" si="6"/>
        <v>3718.0734000000002</v>
      </c>
      <c r="U42" s="62">
        <f t="shared" si="6"/>
        <v>3718.0734000000002</v>
      </c>
      <c r="V42" s="52"/>
      <c r="W42" s="52">
        <f t="shared" si="5"/>
        <v>0</v>
      </c>
    </row>
    <row r="43" spans="1:23" ht="15" thickBot="1">
      <c r="A43" s="3">
        <v>1897076</v>
      </c>
      <c r="B43" s="83">
        <v>43370</v>
      </c>
      <c r="C43" s="4">
        <v>34</v>
      </c>
      <c r="D43" s="4">
        <v>508</v>
      </c>
      <c r="E43" s="4">
        <v>281</v>
      </c>
      <c r="F43" s="4">
        <v>115</v>
      </c>
      <c r="G43" s="4" t="s">
        <v>9</v>
      </c>
      <c r="H43" s="40">
        <f>E43-'май 2018'!E44</f>
        <v>0</v>
      </c>
      <c r="I43" s="42">
        <f>F43-'май 2018'!F44</f>
        <v>0</v>
      </c>
      <c r="J43" s="51">
        <v>281</v>
      </c>
      <c r="K43" s="51">
        <v>115</v>
      </c>
      <c r="L43">
        <f t="shared" si="0"/>
        <v>0</v>
      </c>
      <c r="M43">
        <f t="shared" si="0"/>
        <v>0</v>
      </c>
      <c r="N43">
        <f t="shared" si="3"/>
        <v>0</v>
      </c>
      <c r="O43">
        <f t="shared" si="4"/>
        <v>0</v>
      </c>
      <c r="P43" s="57">
        <f t="shared" si="7"/>
        <v>0</v>
      </c>
      <c r="Q43" s="52"/>
      <c r="R43" s="57">
        <f t="shared" si="8"/>
        <v>0</v>
      </c>
      <c r="S43" s="76">
        <f>'август 2018'!U43</f>
        <v>38.9649</v>
      </c>
      <c r="T43" s="62">
        <f t="shared" si="6"/>
        <v>38.9649</v>
      </c>
      <c r="U43" s="62">
        <f>T43</f>
        <v>38.9649</v>
      </c>
      <c r="V43" s="52"/>
      <c r="W43" s="52">
        <f t="shared" si="5"/>
        <v>0</v>
      </c>
    </row>
    <row r="44" spans="1:23" ht="15" thickBot="1">
      <c r="A44" s="3">
        <v>1896835</v>
      </c>
      <c r="B44" s="83">
        <v>43370</v>
      </c>
      <c r="C44" s="4">
        <v>35</v>
      </c>
      <c r="D44" s="4">
        <v>10735</v>
      </c>
      <c r="E44" s="4">
        <v>6590</v>
      </c>
      <c r="F44" s="4">
        <v>4113</v>
      </c>
      <c r="G44" s="4" t="s">
        <v>9</v>
      </c>
      <c r="H44" s="40">
        <f>E44-'май 2018'!E45</f>
        <v>929</v>
      </c>
      <c r="I44" s="42">
        <f>F44-'май 2018'!F45</f>
        <v>449</v>
      </c>
      <c r="J44" s="51">
        <v>6317</v>
      </c>
      <c r="K44" s="51">
        <v>3980</v>
      </c>
      <c r="L44">
        <f t="shared" si="0"/>
        <v>273</v>
      </c>
      <c r="M44">
        <f t="shared" si="0"/>
        <v>133</v>
      </c>
      <c r="N44">
        <f t="shared" si="3"/>
        <v>1659.84</v>
      </c>
      <c r="O44">
        <f t="shared" si="4"/>
        <v>299.25</v>
      </c>
      <c r="P44" s="57">
        <f t="shared" si="7"/>
        <v>1959.09</v>
      </c>
      <c r="Q44" s="52"/>
      <c r="R44" s="57">
        <f t="shared" si="8"/>
        <v>2017.8626999999999</v>
      </c>
      <c r="S44" s="76">
        <f>'август 2018'!U44</f>
        <v>6164.6735999999992</v>
      </c>
      <c r="T44" s="77">
        <f t="shared" si="6"/>
        <v>8182.5362999999988</v>
      </c>
      <c r="V44" s="52"/>
      <c r="W44" s="52">
        <f t="shared" si="5"/>
        <v>8182.5362999999988</v>
      </c>
    </row>
    <row r="45" spans="1:23" ht="15" thickBot="1">
      <c r="A45" s="3">
        <v>1899099</v>
      </c>
      <c r="B45" s="83">
        <v>43370</v>
      </c>
      <c r="C45" s="4">
        <v>36</v>
      </c>
      <c r="D45" s="4">
        <v>11133</v>
      </c>
      <c r="E45" s="4">
        <v>6826</v>
      </c>
      <c r="F45" s="4">
        <v>3187</v>
      </c>
      <c r="G45" s="4" t="s">
        <v>9</v>
      </c>
      <c r="H45" s="40">
        <f>E45-'май 2018'!E46</f>
        <v>420</v>
      </c>
      <c r="I45" s="42">
        <f>F45-'май 2018'!F46</f>
        <v>468</v>
      </c>
      <c r="J45" s="51">
        <v>6694</v>
      </c>
      <c r="K45" s="51">
        <v>3081</v>
      </c>
      <c r="L45">
        <f t="shared" si="0"/>
        <v>132</v>
      </c>
      <c r="M45">
        <f t="shared" si="0"/>
        <v>106</v>
      </c>
      <c r="N45">
        <f t="shared" si="3"/>
        <v>802.56000000000006</v>
      </c>
      <c r="O45">
        <f t="shared" si="4"/>
        <v>238.5</v>
      </c>
      <c r="P45" s="57">
        <f t="shared" si="7"/>
        <v>1041.06</v>
      </c>
      <c r="Q45" s="52"/>
      <c r="R45" s="57">
        <f>P45*3%</f>
        <v>31.231799999999996</v>
      </c>
      <c r="S45" s="76">
        <f>'август 2018'!U45</f>
        <v>0</v>
      </c>
      <c r="T45" s="77">
        <f t="shared" si="6"/>
        <v>31.231799999999996</v>
      </c>
      <c r="V45" s="52"/>
      <c r="W45" s="52">
        <f t="shared" si="5"/>
        <v>31.231799999999996</v>
      </c>
    </row>
    <row r="46" spans="1:23" ht="15" thickBot="1">
      <c r="A46" s="3">
        <v>1897163</v>
      </c>
      <c r="B46" s="83">
        <v>43370</v>
      </c>
      <c r="C46" s="4">
        <v>37</v>
      </c>
      <c r="D46" s="4">
        <v>28079</v>
      </c>
      <c r="E46" s="4">
        <v>17325</v>
      </c>
      <c r="F46" s="4">
        <v>10723</v>
      </c>
      <c r="G46" s="4" t="s">
        <v>9</v>
      </c>
      <c r="H46" s="40">
        <f>E46-'май 2018'!E47</f>
        <v>642</v>
      </c>
      <c r="I46" s="42">
        <f>F46-'май 2018'!F47</f>
        <v>278</v>
      </c>
      <c r="J46" s="51">
        <v>17141</v>
      </c>
      <c r="K46" s="51">
        <v>10640</v>
      </c>
      <c r="L46">
        <f t="shared" si="0"/>
        <v>184</v>
      </c>
      <c r="M46">
        <f t="shared" si="0"/>
        <v>83</v>
      </c>
      <c r="N46">
        <f t="shared" si="3"/>
        <v>1118.72</v>
      </c>
      <c r="O46">
        <f t="shared" si="4"/>
        <v>186.75</v>
      </c>
      <c r="P46" s="57">
        <f t="shared" si="7"/>
        <v>1305.47</v>
      </c>
      <c r="Q46" s="52"/>
      <c r="R46" s="57">
        <f t="shared" si="8"/>
        <v>1344.6341</v>
      </c>
      <c r="S46" s="76">
        <f>'август 2018'!U46</f>
        <v>0</v>
      </c>
      <c r="T46" s="62">
        <f t="shared" si="6"/>
        <v>1344.6341</v>
      </c>
      <c r="U46" s="62">
        <f t="shared" si="6"/>
        <v>1344.6341</v>
      </c>
      <c r="V46" s="52"/>
      <c r="W46" s="52">
        <f t="shared" si="5"/>
        <v>0</v>
      </c>
    </row>
    <row r="47" spans="1:23" ht="15" thickBot="1">
      <c r="A47" s="3">
        <v>1900263</v>
      </c>
      <c r="B47" s="83">
        <v>43370</v>
      </c>
      <c r="C47" s="4">
        <v>38</v>
      </c>
      <c r="D47" s="4">
        <v>4945</v>
      </c>
      <c r="E47" s="4">
        <v>3228</v>
      </c>
      <c r="F47" s="4">
        <v>1451</v>
      </c>
      <c r="G47" s="4" t="s">
        <v>9</v>
      </c>
      <c r="H47" s="40">
        <f>E47-'май 2018'!E48</f>
        <v>270</v>
      </c>
      <c r="I47" s="42">
        <f>F47-'май 2018'!F48</f>
        <v>133</v>
      </c>
      <c r="J47" s="51">
        <v>3150</v>
      </c>
      <c r="K47" s="51">
        <v>1411</v>
      </c>
      <c r="L47">
        <f t="shared" si="0"/>
        <v>78</v>
      </c>
      <c r="M47">
        <f t="shared" si="0"/>
        <v>40</v>
      </c>
      <c r="N47">
        <f t="shared" si="3"/>
        <v>474.24</v>
      </c>
      <c r="O47">
        <f t="shared" si="4"/>
        <v>90</v>
      </c>
      <c r="P47" s="57">
        <f t="shared" si="7"/>
        <v>564.24</v>
      </c>
      <c r="Q47" s="52"/>
      <c r="R47" s="57">
        <f t="shared" si="8"/>
        <v>581.16719999999998</v>
      </c>
      <c r="S47" s="76">
        <f>'август 2018'!U47</f>
        <v>520.41779999999994</v>
      </c>
      <c r="T47" s="77">
        <f t="shared" si="6"/>
        <v>1101.585</v>
      </c>
      <c r="V47" s="52"/>
      <c r="W47" s="52">
        <f t="shared" si="5"/>
        <v>1101.585</v>
      </c>
    </row>
    <row r="48" spans="1:23" ht="15" thickBot="1">
      <c r="A48" s="3">
        <v>1892264</v>
      </c>
      <c r="B48" s="83">
        <v>43370</v>
      </c>
      <c r="C48" s="4">
        <v>39</v>
      </c>
      <c r="D48" s="4">
        <v>18752</v>
      </c>
      <c r="E48" s="4">
        <v>12789</v>
      </c>
      <c r="F48" s="4">
        <v>5930</v>
      </c>
      <c r="G48" s="4" t="s">
        <v>9</v>
      </c>
      <c r="H48" s="40">
        <f>E48-'май 2018'!E49</f>
        <v>736</v>
      </c>
      <c r="I48" s="42">
        <f>F48-'май 2018'!F49</f>
        <v>399</v>
      </c>
      <c r="J48" s="51">
        <v>12578</v>
      </c>
      <c r="K48" s="51">
        <v>5834</v>
      </c>
      <c r="L48">
        <f t="shared" si="0"/>
        <v>211</v>
      </c>
      <c r="M48">
        <f t="shared" si="0"/>
        <v>96</v>
      </c>
      <c r="N48">
        <f t="shared" si="3"/>
        <v>1282.8800000000001</v>
      </c>
      <c r="O48">
        <f t="shared" si="4"/>
        <v>216</v>
      </c>
      <c r="P48" s="57">
        <f t="shared" si="7"/>
        <v>1498.88</v>
      </c>
      <c r="Q48" s="52">
        <v>-7012</v>
      </c>
      <c r="R48" s="57">
        <f t="shared" si="8"/>
        <v>8555.8464000000004</v>
      </c>
      <c r="S48" s="76">
        <f>'август 2018'!U48</f>
        <v>0</v>
      </c>
      <c r="T48" s="62">
        <f t="shared" si="6"/>
        <v>8555.8464000000004</v>
      </c>
      <c r="U48" s="62">
        <f>T48</f>
        <v>8555.8464000000004</v>
      </c>
      <c r="V48" s="52">
        <v>1444</v>
      </c>
      <c r="W48" s="52">
        <f t="shared" si="5"/>
        <v>0</v>
      </c>
    </row>
    <row r="49" spans="1:23" ht="15" thickBot="1">
      <c r="A49" s="3">
        <v>1893218</v>
      </c>
      <c r="B49" s="83">
        <v>43370</v>
      </c>
      <c r="C49" s="4">
        <v>40</v>
      </c>
      <c r="D49" s="4">
        <v>10341</v>
      </c>
      <c r="E49" s="4">
        <v>6985</v>
      </c>
      <c r="F49" s="4">
        <v>2910</v>
      </c>
      <c r="G49" s="4" t="s">
        <v>9</v>
      </c>
      <c r="H49" s="40">
        <f>E49-'май 2018'!E50</f>
        <v>735</v>
      </c>
      <c r="I49" s="42">
        <f>F49-'май 2018'!F50</f>
        <v>190</v>
      </c>
      <c r="J49" s="51">
        <v>6747</v>
      </c>
      <c r="K49" s="51">
        <v>2861</v>
      </c>
      <c r="L49">
        <f t="shared" si="0"/>
        <v>238</v>
      </c>
      <c r="M49">
        <f t="shared" si="0"/>
        <v>49</v>
      </c>
      <c r="N49">
        <f t="shared" si="3"/>
        <v>1447.04</v>
      </c>
      <c r="O49">
        <f t="shared" si="4"/>
        <v>110.25</v>
      </c>
      <c r="P49" s="57">
        <f t="shared" si="7"/>
        <v>1557.29</v>
      </c>
      <c r="Q49" s="52"/>
      <c r="R49" s="57">
        <f t="shared" si="8"/>
        <v>1604.0086999999999</v>
      </c>
      <c r="S49" s="76">
        <f>'август 2018'!U49</f>
        <v>0</v>
      </c>
      <c r="T49" s="62">
        <f t="shared" si="6"/>
        <v>1604.0086999999999</v>
      </c>
      <c r="U49" s="62">
        <f t="shared" si="6"/>
        <v>1604.0086999999999</v>
      </c>
      <c r="V49" s="52">
        <v>396</v>
      </c>
      <c r="W49" s="52">
        <f t="shared" si="5"/>
        <v>0</v>
      </c>
    </row>
    <row r="50" spans="1:23" ht="15" thickBot="1">
      <c r="A50" s="3">
        <v>1896949</v>
      </c>
      <c r="B50" s="83">
        <v>43370</v>
      </c>
      <c r="C50" s="4">
        <v>41</v>
      </c>
      <c r="D50" s="4">
        <v>4229</v>
      </c>
      <c r="E50" s="4">
        <v>2553</v>
      </c>
      <c r="F50" s="4">
        <v>1593</v>
      </c>
      <c r="G50" s="4" t="s">
        <v>9</v>
      </c>
      <c r="H50" s="40">
        <f>E50-'май 2018'!E51</f>
        <v>152</v>
      </c>
      <c r="I50" s="42">
        <f>F50-'май 2018'!F51</f>
        <v>76</v>
      </c>
      <c r="J50" s="51">
        <v>2494</v>
      </c>
      <c r="K50" s="51">
        <v>1570</v>
      </c>
      <c r="L50">
        <f t="shared" si="0"/>
        <v>59</v>
      </c>
      <c r="M50">
        <f t="shared" si="0"/>
        <v>23</v>
      </c>
      <c r="N50">
        <f t="shared" si="3"/>
        <v>358.72</v>
      </c>
      <c r="O50">
        <f t="shared" si="4"/>
        <v>51.75</v>
      </c>
      <c r="P50" s="57">
        <f t="shared" si="7"/>
        <v>410.47</v>
      </c>
      <c r="Q50" s="52"/>
      <c r="R50" s="57">
        <f t="shared" si="8"/>
        <v>422.78410000000002</v>
      </c>
      <c r="S50" s="76">
        <f>'август 2018'!U50</f>
        <v>277.36869999999999</v>
      </c>
      <c r="T50" s="62">
        <f t="shared" si="6"/>
        <v>700.15280000000007</v>
      </c>
      <c r="U50" s="62">
        <f>T50</f>
        <v>700.15280000000007</v>
      </c>
      <c r="V50" s="52"/>
      <c r="W50" s="52">
        <f t="shared" si="5"/>
        <v>0</v>
      </c>
    </row>
    <row r="51" spans="1:23" ht="15" thickBot="1">
      <c r="A51" s="3">
        <v>1899012</v>
      </c>
      <c r="B51" s="83">
        <v>43370</v>
      </c>
      <c r="C51" s="4">
        <v>42</v>
      </c>
      <c r="D51" s="4">
        <v>2698</v>
      </c>
      <c r="E51" s="4">
        <v>885</v>
      </c>
      <c r="F51" s="4">
        <v>656</v>
      </c>
      <c r="G51" s="4" t="s">
        <v>9</v>
      </c>
      <c r="H51" s="40">
        <f>E51-'май 2018'!E52</f>
        <v>124</v>
      </c>
      <c r="I51" s="42">
        <f>F51-'май 2018'!F52</f>
        <v>49</v>
      </c>
      <c r="J51" s="51">
        <v>853</v>
      </c>
      <c r="K51" s="51">
        <v>645</v>
      </c>
      <c r="L51">
        <f t="shared" si="0"/>
        <v>32</v>
      </c>
      <c r="M51">
        <f t="shared" si="0"/>
        <v>11</v>
      </c>
      <c r="N51">
        <f t="shared" si="3"/>
        <v>194.56</v>
      </c>
      <c r="O51">
        <f t="shared" si="4"/>
        <v>24.75</v>
      </c>
      <c r="P51" s="57">
        <f t="shared" si="7"/>
        <v>219.31</v>
      </c>
      <c r="Q51" s="52"/>
      <c r="R51" s="57">
        <f t="shared" si="8"/>
        <v>225.88929999999999</v>
      </c>
      <c r="S51" s="76">
        <f>'август 2018'!U51</f>
        <v>-355.7002</v>
      </c>
      <c r="T51" s="72">
        <f t="shared" si="6"/>
        <v>-129.8109</v>
      </c>
      <c r="V51" s="52"/>
      <c r="W51" s="52">
        <f t="shared" si="5"/>
        <v>-129.8109</v>
      </c>
    </row>
    <row r="52" spans="1:23" ht="15" thickBot="1">
      <c r="A52" s="3">
        <v>1899139</v>
      </c>
      <c r="B52" s="83">
        <v>43370</v>
      </c>
      <c r="C52" s="4">
        <v>43</v>
      </c>
      <c r="D52" s="4">
        <v>264</v>
      </c>
      <c r="E52" s="4">
        <v>169</v>
      </c>
      <c r="F52" s="4">
        <v>45</v>
      </c>
      <c r="G52" s="4" t="s">
        <v>9</v>
      </c>
      <c r="H52" s="40">
        <f>E52-'май 2018'!E53</f>
        <v>19</v>
      </c>
      <c r="I52" s="42">
        <f>F52-'май 2018'!F53</f>
        <v>4</v>
      </c>
      <c r="J52" s="51">
        <v>164</v>
      </c>
      <c r="K52" s="51">
        <v>43</v>
      </c>
      <c r="L52">
        <f t="shared" si="0"/>
        <v>5</v>
      </c>
      <c r="M52">
        <f t="shared" si="0"/>
        <v>2</v>
      </c>
      <c r="N52">
        <f t="shared" si="3"/>
        <v>30.4</v>
      </c>
      <c r="O52">
        <f t="shared" si="4"/>
        <v>4.5</v>
      </c>
      <c r="P52" s="57">
        <f t="shared" si="7"/>
        <v>34.9</v>
      </c>
      <c r="Q52" s="52"/>
      <c r="R52" s="57">
        <f t="shared" si="8"/>
        <v>35.946999999999996</v>
      </c>
      <c r="S52" s="76">
        <f>'август 2018'!U52</f>
        <v>175.94459999999998</v>
      </c>
      <c r="T52" s="77">
        <f t="shared" si="6"/>
        <v>211.89159999999998</v>
      </c>
      <c r="V52" s="52"/>
      <c r="W52" s="52">
        <f t="shared" si="5"/>
        <v>211.89159999999998</v>
      </c>
    </row>
    <row r="53" spans="1:23" ht="15" thickBot="1">
      <c r="A53" s="3">
        <v>1892450</v>
      </c>
      <c r="B53" s="83">
        <v>43370</v>
      </c>
      <c r="C53" s="4">
        <v>44</v>
      </c>
      <c r="D53" s="4">
        <v>2492</v>
      </c>
      <c r="E53" s="4">
        <v>1830</v>
      </c>
      <c r="F53" s="4">
        <v>633</v>
      </c>
      <c r="G53" s="4" t="s">
        <v>9</v>
      </c>
      <c r="H53" s="40">
        <f>E53-'май 2018'!E54</f>
        <v>175</v>
      </c>
      <c r="I53" s="42">
        <f>F53-'май 2018'!F54</f>
        <v>63</v>
      </c>
      <c r="J53" s="51">
        <v>1791</v>
      </c>
      <c r="K53" s="51">
        <v>620</v>
      </c>
      <c r="L53">
        <f t="shared" si="0"/>
        <v>39</v>
      </c>
      <c r="M53">
        <f t="shared" si="0"/>
        <v>13</v>
      </c>
      <c r="N53">
        <f t="shared" si="3"/>
        <v>237.12</v>
      </c>
      <c r="O53">
        <f t="shared" si="4"/>
        <v>29.25</v>
      </c>
      <c r="P53" s="57">
        <f t="shared" si="7"/>
        <v>266.37</v>
      </c>
      <c r="Q53" s="52"/>
      <c r="R53" s="57">
        <f t="shared" si="8"/>
        <v>274.36110000000002</v>
      </c>
      <c r="S53" s="76">
        <f>'август 2018'!U53</f>
        <v>0</v>
      </c>
      <c r="T53" s="62">
        <f t="shared" si="6"/>
        <v>274.36110000000002</v>
      </c>
      <c r="U53" s="62">
        <f t="shared" si="6"/>
        <v>274.36110000000002</v>
      </c>
      <c r="V53" s="52"/>
      <c r="W53" s="52">
        <f t="shared" si="5"/>
        <v>0</v>
      </c>
    </row>
    <row r="54" spans="1:23" ht="15" thickBot="1">
      <c r="A54" s="6">
        <v>1889809</v>
      </c>
      <c r="B54" s="83">
        <v>43370</v>
      </c>
      <c r="C54" s="4">
        <v>45</v>
      </c>
      <c r="D54" s="4">
        <v>27</v>
      </c>
      <c r="E54" s="4">
        <v>19</v>
      </c>
      <c r="F54" s="4">
        <v>1</v>
      </c>
      <c r="G54" s="8" t="s">
        <v>9</v>
      </c>
      <c r="H54" s="40">
        <f>E54-'май 2018'!E55</f>
        <v>3</v>
      </c>
      <c r="I54" s="42">
        <f>F54-'май 2018'!F55</f>
        <v>0</v>
      </c>
      <c r="J54" s="51">
        <v>18</v>
      </c>
      <c r="K54" s="51">
        <v>1</v>
      </c>
      <c r="L54">
        <f t="shared" si="0"/>
        <v>1</v>
      </c>
      <c r="M54">
        <f t="shared" si="0"/>
        <v>0</v>
      </c>
      <c r="N54">
        <f t="shared" si="3"/>
        <v>6.08</v>
      </c>
      <c r="O54">
        <f t="shared" si="4"/>
        <v>0</v>
      </c>
      <c r="P54" s="57">
        <f t="shared" si="7"/>
        <v>6.08</v>
      </c>
      <c r="Q54" s="52"/>
      <c r="R54" s="57">
        <f t="shared" si="8"/>
        <v>6.2624000000000004</v>
      </c>
      <c r="S54" s="76">
        <f>'август 2018'!U54</f>
        <v>109.9731</v>
      </c>
      <c r="T54" s="62">
        <f t="shared" si="6"/>
        <v>116.2355</v>
      </c>
      <c r="U54" s="62">
        <f>T54</f>
        <v>116.2355</v>
      </c>
      <c r="V54" s="52"/>
      <c r="W54" s="52">
        <f t="shared" si="5"/>
        <v>0</v>
      </c>
    </row>
    <row r="55" spans="1:23" ht="15" thickBot="1">
      <c r="A55" s="3">
        <v>1897191</v>
      </c>
      <c r="B55" s="83">
        <v>43370</v>
      </c>
      <c r="C55" s="4">
        <v>46</v>
      </c>
      <c r="D55" s="4">
        <v>6759</v>
      </c>
      <c r="E55" s="4">
        <v>4039</v>
      </c>
      <c r="F55" s="4">
        <v>2553</v>
      </c>
      <c r="G55" s="4" t="s">
        <v>9</v>
      </c>
      <c r="H55" s="40">
        <f>E55-'май 2018'!E56</f>
        <v>394</v>
      </c>
      <c r="I55" s="42">
        <f>F55-'май 2018'!F56</f>
        <v>230</v>
      </c>
      <c r="J55" s="51">
        <v>3923</v>
      </c>
      <c r="K55" s="51">
        <v>2488</v>
      </c>
      <c r="L55">
        <f t="shared" si="0"/>
        <v>116</v>
      </c>
      <c r="M55">
        <f t="shared" si="0"/>
        <v>65</v>
      </c>
      <c r="N55">
        <f t="shared" si="3"/>
        <v>705.28</v>
      </c>
      <c r="O55">
        <f t="shared" si="4"/>
        <v>146.25</v>
      </c>
      <c r="P55" s="57">
        <f t="shared" si="7"/>
        <v>851.53</v>
      </c>
      <c r="Q55" s="52"/>
      <c r="R55" s="57">
        <f t="shared" si="8"/>
        <v>877.07589999999993</v>
      </c>
      <c r="S55" s="76">
        <f>'август 2018'!U55</f>
        <v>0</v>
      </c>
      <c r="T55" s="77">
        <f t="shared" si="6"/>
        <v>877.07589999999993</v>
      </c>
      <c r="V55" s="52"/>
      <c r="W55" s="52">
        <f t="shared" si="5"/>
        <v>877.07589999999993</v>
      </c>
    </row>
    <row r="56" spans="1:23" ht="15" thickBot="1">
      <c r="A56" s="3">
        <v>1899158</v>
      </c>
      <c r="B56" s="83">
        <v>43370</v>
      </c>
      <c r="C56" s="4">
        <v>47</v>
      </c>
      <c r="D56" s="4">
        <v>10717</v>
      </c>
      <c r="E56" s="4">
        <v>6600</v>
      </c>
      <c r="F56" s="4">
        <v>2810</v>
      </c>
      <c r="G56" s="4" t="s">
        <v>9</v>
      </c>
      <c r="H56" s="40">
        <f>E56-'май 2018'!E57</f>
        <v>439</v>
      </c>
      <c r="I56" s="42">
        <f>F56-'май 2018'!F57</f>
        <v>152</v>
      </c>
      <c r="J56" s="51">
        <v>6583</v>
      </c>
      <c r="K56" s="51">
        <v>2802</v>
      </c>
      <c r="L56">
        <f t="shared" si="0"/>
        <v>17</v>
      </c>
      <c r="M56">
        <f t="shared" si="0"/>
        <v>8</v>
      </c>
      <c r="N56">
        <f t="shared" si="3"/>
        <v>103.36</v>
      </c>
      <c r="O56">
        <f t="shared" si="4"/>
        <v>18</v>
      </c>
      <c r="P56" s="57">
        <f t="shared" si="7"/>
        <v>121.36</v>
      </c>
      <c r="Q56" s="52"/>
      <c r="R56" s="57">
        <f t="shared" si="8"/>
        <v>125.0008</v>
      </c>
      <c r="S56" s="76">
        <f>'август 2018'!U56</f>
        <v>0</v>
      </c>
      <c r="T56" s="77">
        <f t="shared" si="6"/>
        <v>125.0008</v>
      </c>
      <c r="V56" s="52"/>
      <c r="W56" s="52">
        <f t="shared" si="5"/>
        <v>125.0008</v>
      </c>
    </row>
    <row r="57" spans="1:23" ht="15" thickBot="1">
      <c r="A57" s="3">
        <v>1896868</v>
      </c>
      <c r="B57" s="83">
        <v>43370</v>
      </c>
      <c r="C57" s="4">
        <v>49</v>
      </c>
      <c r="D57" s="4">
        <v>3158</v>
      </c>
      <c r="E57" s="4">
        <v>1977</v>
      </c>
      <c r="F57" s="4">
        <v>645</v>
      </c>
      <c r="G57" s="4" t="s">
        <v>9</v>
      </c>
      <c r="H57" s="40">
        <f>E57-'май 2018'!E59</f>
        <v>349</v>
      </c>
      <c r="I57" s="42">
        <f>F57-'май 2018'!F59</f>
        <v>144</v>
      </c>
      <c r="J57" s="51">
        <v>1888</v>
      </c>
      <c r="K57" s="51">
        <v>599</v>
      </c>
      <c r="L57">
        <f t="shared" si="0"/>
        <v>89</v>
      </c>
      <c r="M57">
        <f t="shared" si="0"/>
        <v>46</v>
      </c>
      <c r="N57">
        <f t="shared" si="3"/>
        <v>541.12</v>
      </c>
      <c r="O57">
        <f t="shared" si="4"/>
        <v>103.5</v>
      </c>
      <c r="P57" s="57">
        <f t="shared" si="7"/>
        <v>644.62</v>
      </c>
      <c r="Q57" s="52"/>
      <c r="R57" s="57">
        <f t="shared" si="8"/>
        <v>663.95860000000005</v>
      </c>
      <c r="S57" s="76">
        <f>'август 2018'!U57</f>
        <v>0</v>
      </c>
      <c r="T57" s="71">
        <f t="shared" si="6"/>
        <v>663.95860000000005</v>
      </c>
      <c r="V57" s="52"/>
      <c r="W57" s="52">
        <f t="shared" si="5"/>
        <v>663.95860000000005</v>
      </c>
    </row>
    <row r="58" spans="1:23" ht="15" thickBot="1">
      <c r="A58" s="3">
        <v>1899231</v>
      </c>
      <c r="B58" s="83">
        <v>43370</v>
      </c>
      <c r="C58" s="4">
        <v>50</v>
      </c>
      <c r="D58" s="4">
        <v>6217</v>
      </c>
      <c r="E58" s="4">
        <v>3453</v>
      </c>
      <c r="F58" s="4">
        <v>2205</v>
      </c>
      <c r="G58" s="4" t="s">
        <v>9</v>
      </c>
      <c r="H58" s="40">
        <f>E58-'май 2018'!E60</f>
        <v>251</v>
      </c>
      <c r="I58" s="42">
        <f>F58-'май 2018'!F60</f>
        <v>158</v>
      </c>
      <c r="J58" s="51">
        <v>3389</v>
      </c>
      <c r="K58" s="51">
        <v>2163</v>
      </c>
      <c r="L58">
        <f t="shared" si="0"/>
        <v>64</v>
      </c>
      <c r="M58">
        <f t="shared" si="0"/>
        <v>42</v>
      </c>
      <c r="N58">
        <f t="shared" si="3"/>
        <v>389.12</v>
      </c>
      <c r="O58">
        <f t="shared" si="4"/>
        <v>94.5</v>
      </c>
      <c r="P58" s="57">
        <f t="shared" si="7"/>
        <v>483.62</v>
      </c>
      <c r="Q58" s="52"/>
      <c r="R58" s="57">
        <f t="shared" si="8"/>
        <v>498.12860000000001</v>
      </c>
      <c r="S58" s="76">
        <f>'август 2018'!U58</f>
        <v>570.51699999999994</v>
      </c>
      <c r="T58" s="62">
        <f t="shared" si="6"/>
        <v>1068.6455999999998</v>
      </c>
      <c r="U58" s="62">
        <f>T58</f>
        <v>1068.6455999999998</v>
      </c>
      <c r="V58" s="52"/>
      <c r="W58" s="52">
        <f t="shared" si="5"/>
        <v>0</v>
      </c>
    </row>
    <row r="59" spans="1:23" ht="15" thickBot="1">
      <c r="A59" s="3">
        <v>1893425</v>
      </c>
      <c r="B59" s="83">
        <v>43370</v>
      </c>
      <c r="C59" s="4">
        <v>51</v>
      </c>
      <c r="D59" s="4">
        <v>18863</v>
      </c>
      <c r="E59" s="4">
        <v>12668</v>
      </c>
      <c r="F59" s="4">
        <v>5891</v>
      </c>
      <c r="G59" s="4" t="s">
        <v>9</v>
      </c>
      <c r="H59" s="40">
        <f>E59-'май 2018'!E61</f>
        <v>877</v>
      </c>
      <c r="I59" s="42">
        <f>F59-'май 2018'!F61</f>
        <v>418</v>
      </c>
      <c r="J59" s="51">
        <v>12410</v>
      </c>
      <c r="K59" s="51">
        <v>5798</v>
      </c>
      <c r="L59">
        <f t="shared" si="0"/>
        <v>258</v>
      </c>
      <c r="M59">
        <f t="shared" si="0"/>
        <v>93</v>
      </c>
      <c r="N59">
        <f t="shared" si="3"/>
        <v>1568.64</v>
      </c>
      <c r="O59">
        <f t="shared" si="4"/>
        <v>209.25</v>
      </c>
      <c r="P59" s="57">
        <f t="shared" si="7"/>
        <v>1777.89</v>
      </c>
      <c r="Q59" s="52"/>
      <c r="R59" s="57">
        <f t="shared" si="8"/>
        <v>1831.2267000000002</v>
      </c>
      <c r="S59" s="76">
        <f>'август 2018'!U59</f>
        <v>0</v>
      </c>
      <c r="T59" s="62">
        <f>R59+S59</f>
        <v>1831.2267000000002</v>
      </c>
      <c r="U59" s="62">
        <f>S59+T59</f>
        <v>1831.2267000000002</v>
      </c>
      <c r="V59" s="52"/>
      <c r="W59" s="52">
        <f t="shared" si="5"/>
        <v>0</v>
      </c>
    </row>
    <row r="60" spans="1:23" ht="15" thickBot="1">
      <c r="A60" s="3">
        <v>1887493</v>
      </c>
      <c r="B60" s="83">
        <v>43370</v>
      </c>
      <c r="C60" s="4">
        <v>52</v>
      </c>
      <c r="D60" s="4">
        <v>7485</v>
      </c>
      <c r="E60" s="4">
        <v>4886</v>
      </c>
      <c r="F60" s="4">
        <v>2163</v>
      </c>
      <c r="G60" s="4" t="s">
        <v>9</v>
      </c>
      <c r="H60" s="40">
        <f>E60-'май 2018'!E62</f>
        <v>503</v>
      </c>
      <c r="I60" s="42">
        <f>F60-'май 2018'!F62</f>
        <v>233</v>
      </c>
      <c r="J60" s="51">
        <v>4824</v>
      </c>
      <c r="K60" s="51">
        <v>2147</v>
      </c>
      <c r="L60">
        <f t="shared" si="0"/>
        <v>62</v>
      </c>
      <c r="M60">
        <f t="shared" si="0"/>
        <v>16</v>
      </c>
      <c r="N60">
        <f t="shared" si="3"/>
        <v>376.96</v>
      </c>
      <c r="O60">
        <f t="shared" si="4"/>
        <v>36</v>
      </c>
      <c r="P60" s="57">
        <f t="shared" si="7"/>
        <v>412.96</v>
      </c>
      <c r="Q60" s="52">
        <v>1000</v>
      </c>
      <c r="R60" s="54">
        <f t="shared" si="8"/>
        <v>-574.65120000000002</v>
      </c>
      <c r="S60" s="76">
        <f>'август 2018'!U60</f>
        <v>-42.7577</v>
      </c>
      <c r="T60" s="72">
        <f t="shared" si="6"/>
        <v>-617.40890000000002</v>
      </c>
      <c r="V60" s="52"/>
      <c r="W60" s="52">
        <f t="shared" si="5"/>
        <v>-617.40890000000002</v>
      </c>
    </row>
    <row r="61" spans="1:23" ht="15" thickBot="1">
      <c r="A61" s="3">
        <v>1899001</v>
      </c>
      <c r="B61" s="83">
        <v>43370</v>
      </c>
      <c r="C61" s="4">
        <v>53</v>
      </c>
      <c r="D61" s="4">
        <v>54696</v>
      </c>
      <c r="E61" s="4">
        <v>34699</v>
      </c>
      <c r="F61" s="4">
        <v>18439</v>
      </c>
      <c r="G61" s="4" t="s">
        <v>9</v>
      </c>
      <c r="H61" s="40">
        <f>E61-'май 2018'!E63</f>
        <v>598</v>
      </c>
      <c r="I61" s="42">
        <f>F61-'май 2018'!F63</f>
        <v>932</v>
      </c>
      <c r="J61" s="51">
        <v>34538</v>
      </c>
      <c r="K61" s="51">
        <v>18201</v>
      </c>
      <c r="L61">
        <f t="shared" si="0"/>
        <v>161</v>
      </c>
      <c r="M61">
        <f t="shared" si="0"/>
        <v>238</v>
      </c>
      <c r="N61">
        <f t="shared" si="3"/>
        <v>978.88</v>
      </c>
      <c r="O61">
        <f t="shared" si="4"/>
        <v>535.5</v>
      </c>
      <c r="P61" s="57">
        <f t="shared" si="7"/>
        <v>1514.38</v>
      </c>
      <c r="Q61" s="52"/>
      <c r="R61" s="57">
        <f t="shared" si="8"/>
        <v>1559.8114</v>
      </c>
      <c r="S61" s="76">
        <f>'август 2018'!U61</f>
        <v>0</v>
      </c>
      <c r="T61" s="62">
        <f t="shared" si="6"/>
        <v>1559.8114</v>
      </c>
      <c r="U61" s="62">
        <f t="shared" si="6"/>
        <v>1559.8114</v>
      </c>
      <c r="V61" s="52"/>
      <c r="W61" s="52">
        <f t="shared" si="5"/>
        <v>0</v>
      </c>
    </row>
    <row r="62" spans="1:23" ht="15" thickBot="1">
      <c r="A62" s="3">
        <v>1897503</v>
      </c>
      <c r="B62" s="83">
        <v>43370</v>
      </c>
      <c r="C62" s="4">
        <v>54</v>
      </c>
      <c r="D62" s="4">
        <v>426</v>
      </c>
      <c r="E62" s="4">
        <v>229</v>
      </c>
      <c r="F62" s="4">
        <v>184</v>
      </c>
      <c r="G62" s="4" t="s">
        <v>9</v>
      </c>
      <c r="H62" s="40">
        <f>E62-'май 2018'!E64</f>
        <v>3</v>
      </c>
      <c r="I62" s="42">
        <f>F62-'май 2018'!F64</f>
        <v>8</v>
      </c>
      <c r="J62" s="51">
        <v>226</v>
      </c>
      <c r="K62" s="51">
        <v>176</v>
      </c>
      <c r="L62">
        <f t="shared" si="0"/>
        <v>3</v>
      </c>
      <c r="M62">
        <f t="shared" si="0"/>
        <v>8</v>
      </c>
      <c r="N62">
        <f t="shared" si="3"/>
        <v>18.240000000000002</v>
      </c>
      <c r="O62">
        <f t="shared" si="4"/>
        <v>18</v>
      </c>
      <c r="P62" s="57">
        <f t="shared" si="7"/>
        <v>36.24</v>
      </c>
      <c r="Q62" s="52"/>
      <c r="R62" s="57">
        <f t="shared" si="8"/>
        <v>37.327200000000005</v>
      </c>
      <c r="S62" s="76">
        <f>'август 2018'!U62</f>
        <v>0</v>
      </c>
      <c r="T62" s="77">
        <f t="shared" si="6"/>
        <v>37.327200000000005</v>
      </c>
      <c r="V62" s="52"/>
      <c r="W62" s="52">
        <f t="shared" si="5"/>
        <v>37.327200000000005</v>
      </c>
    </row>
    <row r="63" spans="1:23" ht="15" thickBot="1">
      <c r="A63" s="3">
        <v>1892300</v>
      </c>
      <c r="B63" s="83">
        <v>43370</v>
      </c>
      <c r="C63" s="4">
        <v>55</v>
      </c>
      <c r="D63" s="4">
        <v>8095</v>
      </c>
      <c r="E63" s="4">
        <v>5798</v>
      </c>
      <c r="F63" s="4">
        <v>2253</v>
      </c>
      <c r="G63" s="4" t="s">
        <v>9</v>
      </c>
      <c r="H63" s="40">
        <f>E63-'май 2018'!E65</f>
        <v>501</v>
      </c>
      <c r="I63" s="42">
        <f>F63-'май 2018'!F65</f>
        <v>248</v>
      </c>
      <c r="J63" s="51">
        <v>5713</v>
      </c>
      <c r="K63" s="51">
        <v>2210</v>
      </c>
      <c r="L63">
        <f t="shared" si="0"/>
        <v>85</v>
      </c>
      <c r="M63">
        <f t="shared" si="0"/>
        <v>43</v>
      </c>
      <c r="N63">
        <f t="shared" si="3"/>
        <v>516.79999999999995</v>
      </c>
      <c r="O63">
        <f t="shared" si="4"/>
        <v>96.75</v>
      </c>
      <c r="P63" s="57">
        <f t="shared" si="7"/>
        <v>613.54999999999995</v>
      </c>
      <c r="Q63" s="52"/>
      <c r="R63" s="57">
        <f t="shared" si="8"/>
        <v>631.95650000000001</v>
      </c>
      <c r="S63" s="76">
        <f>'август 2018'!U63</f>
        <v>0</v>
      </c>
      <c r="T63" s="62">
        <f t="shared" si="6"/>
        <v>631.95650000000001</v>
      </c>
      <c r="U63" s="62">
        <f t="shared" si="6"/>
        <v>631.95650000000001</v>
      </c>
      <c r="V63" s="52"/>
      <c r="W63" s="52">
        <f t="shared" si="5"/>
        <v>0</v>
      </c>
    </row>
    <row r="64" spans="1:23" ht="15" thickBot="1">
      <c r="A64" s="3">
        <v>1898851</v>
      </c>
      <c r="B64" s="83">
        <v>43370</v>
      </c>
      <c r="C64" s="4">
        <v>56</v>
      </c>
      <c r="D64" s="4">
        <v>21719</v>
      </c>
      <c r="E64" s="4">
        <v>14334</v>
      </c>
      <c r="F64" s="4">
        <v>6687</v>
      </c>
      <c r="G64" s="4" t="s">
        <v>9</v>
      </c>
      <c r="H64" s="40">
        <f>E64-'май 2018'!E66</f>
        <v>1272</v>
      </c>
      <c r="I64" s="42">
        <f>F64-'май 2018'!F66</f>
        <v>512</v>
      </c>
      <c r="J64" s="51">
        <v>14029</v>
      </c>
      <c r="K64" s="51">
        <v>6563</v>
      </c>
      <c r="L64">
        <f t="shared" si="0"/>
        <v>305</v>
      </c>
      <c r="M64">
        <f t="shared" si="0"/>
        <v>124</v>
      </c>
      <c r="N64">
        <f t="shared" si="3"/>
        <v>1854.4</v>
      </c>
      <c r="O64">
        <f t="shared" si="4"/>
        <v>279</v>
      </c>
      <c r="P64" s="57">
        <f t="shared" si="7"/>
        <v>2133.4</v>
      </c>
      <c r="Q64" s="52"/>
      <c r="R64" s="57">
        <f t="shared" si="8"/>
        <v>2197.402</v>
      </c>
      <c r="S64" s="76">
        <f>'август 2018'!U64</f>
        <v>0</v>
      </c>
      <c r="T64" s="62">
        <f t="shared" si="6"/>
        <v>2197.402</v>
      </c>
      <c r="U64" s="62">
        <f t="shared" si="6"/>
        <v>2197.402</v>
      </c>
      <c r="V64" s="52"/>
      <c r="W64" s="52">
        <f t="shared" si="5"/>
        <v>0</v>
      </c>
    </row>
    <row r="65" spans="1:23" ht="15" thickBot="1">
      <c r="A65" s="3">
        <v>1900126</v>
      </c>
      <c r="B65" s="83">
        <v>43370</v>
      </c>
      <c r="C65" s="4">
        <v>57</v>
      </c>
      <c r="D65" s="4">
        <v>5039</v>
      </c>
      <c r="E65" s="4">
        <v>3917</v>
      </c>
      <c r="F65" s="4">
        <v>1066</v>
      </c>
      <c r="G65" s="4" t="s">
        <v>9</v>
      </c>
      <c r="H65" s="40">
        <f>E65-'май 2018'!E67</f>
        <v>244</v>
      </c>
      <c r="I65" s="42">
        <f>F65-'май 2018'!F67</f>
        <v>62</v>
      </c>
      <c r="J65" s="51">
        <v>3869</v>
      </c>
      <c r="K65" s="51">
        <v>1055</v>
      </c>
      <c r="L65">
        <f t="shared" si="0"/>
        <v>48</v>
      </c>
      <c r="M65">
        <f t="shared" si="0"/>
        <v>11</v>
      </c>
      <c r="N65">
        <f t="shared" si="3"/>
        <v>291.84000000000003</v>
      </c>
      <c r="O65">
        <f t="shared" si="4"/>
        <v>24.75</v>
      </c>
      <c r="P65" s="57">
        <f t="shared" si="7"/>
        <v>316.59000000000003</v>
      </c>
      <c r="Q65" s="52"/>
      <c r="R65" s="57">
        <f t="shared" si="8"/>
        <v>326.08770000000004</v>
      </c>
      <c r="S65" s="76">
        <f>'август 2018'!U65</f>
        <v>0</v>
      </c>
      <c r="T65" s="62">
        <f t="shared" si="6"/>
        <v>326.08770000000004</v>
      </c>
      <c r="U65" s="62">
        <f t="shared" si="6"/>
        <v>326.08770000000004</v>
      </c>
      <c r="V65" s="52"/>
      <c r="W65" s="52">
        <f t="shared" si="5"/>
        <v>0</v>
      </c>
    </row>
    <row r="66" spans="1:23" ht="15" thickBot="1">
      <c r="A66" s="3">
        <v>1899583</v>
      </c>
      <c r="B66" s="83">
        <v>43370</v>
      </c>
      <c r="C66" s="4">
        <v>58</v>
      </c>
      <c r="D66" s="4">
        <v>1624</v>
      </c>
      <c r="E66" s="4">
        <v>875</v>
      </c>
      <c r="F66" s="4">
        <v>550</v>
      </c>
      <c r="G66" s="4" t="s">
        <v>9</v>
      </c>
      <c r="H66" s="40">
        <f>E66-'май 2018'!E68</f>
        <v>103</v>
      </c>
      <c r="I66" s="42">
        <f>F66-'май 2018'!F68</f>
        <v>72</v>
      </c>
      <c r="J66" s="51">
        <v>848</v>
      </c>
      <c r="K66" s="51">
        <v>531</v>
      </c>
      <c r="L66">
        <f t="shared" si="0"/>
        <v>27</v>
      </c>
      <c r="M66">
        <f t="shared" si="0"/>
        <v>19</v>
      </c>
      <c r="N66">
        <f t="shared" si="3"/>
        <v>164.16</v>
      </c>
      <c r="O66">
        <f t="shared" si="4"/>
        <v>42.75</v>
      </c>
      <c r="P66" s="57">
        <f t="shared" si="7"/>
        <v>206.91</v>
      </c>
      <c r="Q66" s="52"/>
      <c r="R66" s="57">
        <f t="shared" si="8"/>
        <v>213.1173</v>
      </c>
      <c r="S66" s="76">
        <f>'август 2018'!U66</f>
        <v>187.37760000000003</v>
      </c>
      <c r="T66" s="77">
        <f t="shared" si="6"/>
        <v>400.49490000000003</v>
      </c>
      <c r="V66" s="52"/>
      <c r="W66" s="52">
        <f t="shared" si="5"/>
        <v>400.49490000000003</v>
      </c>
    </row>
    <row r="67" spans="1:23" ht="15" thickBot="1">
      <c r="A67" s="3">
        <v>1895451</v>
      </c>
      <c r="B67" s="83">
        <v>43370</v>
      </c>
      <c r="C67" s="4">
        <v>59</v>
      </c>
      <c r="D67" s="4">
        <v>575</v>
      </c>
      <c r="E67" s="4">
        <v>384</v>
      </c>
      <c r="F67" s="4">
        <v>175</v>
      </c>
      <c r="G67" s="4" t="s">
        <v>9</v>
      </c>
      <c r="H67" s="40">
        <f>E67-'май 2018'!E69</f>
        <v>26</v>
      </c>
      <c r="I67" s="42">
        <f>F67-'май 2018'!F69</f>
        <v>7</v>
      </c>
      <c r="J67" s="51">
        <v>381</v>
      </c>
      <c r="K67" s="51">
        <v>175</v>
      </c>
      <c r="L67">
        <f t="shared" si="0"/>
        <v>3</v>
      </c>
      <c r="M67">
        <f t="shared" si="0"/>
        <v>0</v>
      </c>
      <c r="N67">
        <f t="shared" si="3"/>
        <v>18.240000000000002</v>
      </c>
      <c r="O67">
        <f t="shared" si="4"/>
        <v>0</v>
      </c>
      <c r="P67" s="57">
        <f t="shared" si="7"/>
        <v>18.240000000000002</v>
      </c>
      <c r="Q67" s="52"/>
      <c r="R67" s="57">
        <f t="shared" si="8"/>
        <v>18.787200000000002</v>
      </c>
      <c r="S67" s="76">
        <f>'август 2018'!U67</f>
        <v>0</v>
      </c>
      <c r="T67" s="77">
        <f t="shared" si="6"/>
        <v>18.787200000000002</v>
      </c>
      <c r="V67" s="52"/>
      <c r="W67" s="52">
        <f t="shared" si="5"/>
        <v>18.787200000000002</v>
      </c>
    </row>
    <row r="68" spans="1:23" ht="15" thickBot="1">
      <c r="A68" s="3">
        <v>1893420</v>
      </c>
      <c r="B68" s="83">
        <v>43370</v>
      </c>
      <c r="C68" s="4">
        <v>60</v>
      </c>
      <c r="D68" s="4">
        <v>1612</v>
      </c>
      <c r="E68" s="4">
        <v>960</v>
      </c>
      <c r="F68" s="4">
        <v>318</v>
      </c>
      <c r="G68" s="4" t="s">
        <v>9</v>
      </c>
      <c r="H68" s="40">
        <f>E68-'май 2018'!E70</f>
        <v>33</v>
      </c>
      <c r="I68" s="42">
        <f>F68-'май 2018'!F70</f>
        <v>0</v>
      </c>
      <c r="J68" s="51">
        <v>948</v>
      </c>
      <c r="K68" s="51">
        <v>318</v>
      </c>
      <c r="L68">
        <f t="shared" si="0"/>
        <v>12</v>
      </c>
      <c r="M68">
        <f t="shared" si="0"/>
        <v>0</v>
      </c>
      <c r="N68">
        <f t="shared" si="3"/>
        <v>72.960000000000008</v>
      </c>
      <c r="O68">
        <f t="shared" si="4"/>
        <v>0</v>
      </c>
      <c r="P68" s="57">
        <f t="shared" si="7"/>
        <v>72.960000000000008</v>
      </c>
      <c r="Q68" s="52"/>
      <c r="R68" s="57">
        <f t="shared" si="8"/>
        <v>75.148800000000008</v>
      </c>
      <c r="S68" s="76">
        <f>'август 2018'!U68</f>
        <v>128.33799999999999</v>
      </c>
      <c r="T68" s="77">
        <f t="shared" si="6"/>
        <v>203.48680000000002</v>
      </c>
      <c r="V68" s="52"/>
      <c r="W68" s="52">
        <f t="shared" si="5"/>
        <v>203.48680000000002</v>
      </c>
    </row>
    <row r="69" spans="1:23" ht="15" thickBot="1">
      <c r="A69" s="3">
        <v>1896958</v>
      </c>
      <c r="B69" s="83">
        <v>43370</v>
      </c>
      <c r="C69" s="4" t="s">
        <v>15</v>
      </c>
      <c r="D69" s="4">
        <v>3263</v>
      </c>
      <c r="E69" s="4">
        <v>2133</v>
      </c>
      <c r="F69" s="4">
        <v>619</v>
      </c>
      <c r="G69" s="4" t="s">
        <v>9</v>
      </c>
      <c r="H69" s="40">
        <f>E69-'май 2018'!E71</f>
        <v>120</v>
      </c>
      <c r="I69" s="42">
        <f>F69-'май 2018'!F71</f>
        <v>60</v>
      </c>
      <c r="J69" s="51">
        <v>2112</v>
      </c>
      <c r="K69" s="51">
        <v>610</v>
      </c>
      <c r="L69">
        <f t="shared" ref="L69:M129" si="9">E69-J69</f>
        <v>21</v>
      </c>
      <c r="M69">
        <f t="shared" si="9"/>
        <v>9</v>
      </c>
      <c r="N69">
        <f t="shared" si="3"/>
        <v>127.68</v>
      </c>
      <c r="O69">
        <f t="shared" si="4"/>
        <v>20.25</v>
      </c>
      <c r="P69" s="57">
        <f t="shared" si="7"/>
        <v>147.93</v>
      </c>
      <c r="Q69" s="52"/>
      <c r="R69" s="57">
        <f t="shared" si="8"/>
        <v>152.36790000000002</v>
      </c>
      <c r="S69" s="76">
        <f>'август 2018'!U69</f>
        <v>0</v>
      </c>
      <c r="T69" s="62">
        <f t="shared" si="6"/>
        <v>152.36790000000002</v>
      </c>
      <c r="U69" s="62">
        <f t="shared" si="6"/>
        <v>152.36790000000002</v>
      </c>
      <c r="V69" s="52"/>
      <c r="W69" s="52">
        <f t="shared" si="5"/>
        <v>0</v>
      </c>
    </row>
    <row r="70" spans="1:23" ht="15" thickBot="1">
      <c r="A70" s="3">
        <v>1897047</v>
      </c>
      <c r="B70" s="83">
        <v>43370</v>
      </c>
      <c r="C70" s="4">
        <v>61</v>
      </c>
      <c r="D70" s="4">
        <v>2929</v>
      </c>
      <c r="E70" s="4">
        <v>1725</v>
      </c>
      <c r="F70" s="4">
        <v>528</v>
      </c>
      <c r="G70" s="4" t="s">
        <v>9</v>
      </c>
      <c r="H70" s="40">
        <f>E70-'май 2018'!E72</f>
        <v>143</v>
      </c>
      <c r="I70" s="42">
        <f>F70-'май 2018'!F72</f>
        <v>42</v>
      </c>
      <c r="J70" s="51">
        <v>1655</v>
      </c>
      <c r="K70" s="51">
        <v>502</v>
      </c>
      <c r="L70">
        <f t="shared" si="9"/>
        <v>70</v>
      </c>
      <c r="M70">
        <f t="shared" si="9"/>
        <v>26</v>
      </c>
      <c r="N70">
        <f t="shared" si="3"/>
        <v>425.6</v>
      </c>
      <c r="O70">
        <f t="shared" si="4"/>
        <v>58.5</v>
      </c>
      <c r="P70" s="57">
        <f t="shared" si="7"/>
        <v>484.1</v>
      </c>
      <c r="Q70" s="52">
        <v>569</v>
      </c>
      <c r="R70" s="54">
        <f t="shared" si="8"/>
        <v>-70.376999999999953</v>
      </c>
      <c r="S70" s="76">
        <f>'август 2018'!U70</f>
        <v>0</v>
      </c>
      <c r="T70" s="72">
        <f t="shared" si="6"/>
        <v>-70.376999999999953</v>
      </c>
      <c r="V70" s="52"/>
      <c r="W70" s="52">
        <f t="shared" si="5"/>
        <v>-70.376999999999953</v>
      </c>
    </row>
    <row r="71" spans="1:23" ht="15" thickBot="1">
      <c r="A71" s="3">
        <v>5038385</v>
      </c>
      <c r="B71" s="83">
        <v>43370</v>
      </c>
      <c r="C71" s="4">
        <v>62</v>
      </c>
      <c r="D71" s="4">
        <v>23474</v>
      </c>
      <c r="E71" s="4">
        <v>13863</v>
      </c>
      <c r="F71" s="4">
        <v>8121</v>
      </c>
      <c r="G71" s="4" t="s">
        <v>16</v>
      </c>
      <c r="H71" s="40">
        <f>E71-'май 2018'!E73</f>
        <v>356</v>
      </c>
      <c r="I71" s="42">
        <f>F71-'май 2018'!F73</f>
        <v>168</v>
      </c>
      <c r="J71" s="51">
        <v>13831</v>
      </c>
      <c r="K71" s="51">
        <v>8107</v>
      </c>
      <c r="L71">
        <f t="shared" si="9"/>
        <v>32</v>
      </c>
      <c r="M71">
        <f t="shared" si="9"/>
        <v>14</v>
      </c>
      <c r="N71">
        <f t="shared" si="3"/>
        <v>194.56</v>
      </c>
      <c r="O71">
        <f t="shared" si="4"/>
        <v>31.5</v>
      </c>
      <c r="P71" s="57">
        <f t="shared" si="7"/>
        <v>226.06</v>
      </c>
      <c r="Q71" s="52"/>
      <c r="R71" s="57">
        <f t="shared" si="8"/>
        <v>232.84180000000001</v>
      </c>
      <c r="S71" s="76">
        <f>'август 2018'!U71</f>
        <v>0</v>
      </c>
      <c r="T71" s="62">
        <f t="shared" si="6"/>
        <v>232.84180000000001</v>
      </c>
      <c r="U71" s="62">
        <f t="shared" si="6"/>
        <v>232.84180000000001</v>
      </c>
      <c r="V71" s="52"/>
      <c r="W71" s="52">
        <f t="shared" si="5"/>
        <v>0</v>
      </c>
    </row>
    <row r="72" spans="1:23" ht="15" thickBot="1">
      <c r="A72" s="3">
        <v>1851821</v>
      </c>
      <c r="B72" s="83">
        <v>43370</v>
      </c>
      <c r="C72" s="4" t="s">
        <v>17</v>
      </c>
      <c r="D72" s="4">
        <v>7713</v>
      </c>
      <c r="E72" s="4">
        <v>6196</v>
      </c>
      <c r="F72" s="4">
        <v>1492</v>
      </c>
      <c r="G72" s="4" t="s">
        <v>9</v>
      </c>
      <c r="H72" s="40">
        <f>E72-'май 2018'!E74</f>
        <v>4700</v>
      </c>
      <c r="I72" s="42">
        <f>F72-'май 2018'!F74</f>
        <v>876</v>
      </c>
      <c r="J72" s="51">
        <v>5980</v>
      </c>
      <c r="K72" s="51">
        <v>1434</v>
      </c>
      <c r="L72">
        <f t="shared" si="9"/>
        <v>216</v>
      </c>
      <c r="M72">
        <f t="shared" si="9"/>
        <v>58</v>
      </c>
      <c r="N72">
        <f t="shared" ref="N72:N135" si="10">L72*6.08</f>
        <v>1313.28</v>
      </c>
      <c r="O72">
        <f t="shared" ref="O72:O135" si="11">M72*2.25</f>
        <v>130.5</v>
      </c>
      <c r="P72" s="57">
        <f t="shared" si="7"/>
        <v>1443.78</v>
      </c>
      <c r="Q72" s="52"/>
      <c r="R72" s="57">
        <f t="shared" si="8"/>
        <v>1487.0934</v>
      </c>
      <c r="S72" s="76">
        <f>'август 2018'!U72</f>
        <v>-27.375200000000007</v>
      </c>
      <c r="T72" s="71">
        <f t="shared" si="6"/>
        <v>1459.7182</v>
      </c>
      <c r="V72" s="52"/>
      <c r="W72" s="52">
        <f t="shared" ref="W72:W135" si="12">T72-U72</f>
        <v>1459.7182</v>
      </c>
    </row>
    <row r="73" spans="1:23" ht="15" thickBot="1">
      <c r="A73" s="3">
        <v>1832248</v>
      </c>
      <c r="B73" s="83">
        <v>43370</v>
      </c>
      <c r="C73" s="4">
        <v>63</v>
      </c>
      <c r="D73" s="4">
        <v>2392</v>
      </c>
      <c r="E73" s="4">
        <v>1686</v>
      </c>
      <c r="F73" s="4">
        <v>671</v>
      </c>
      <c r="G73" s="4" t="s">
        <v>9</v>
      </c>
      <c r="H73" s="40">
        <f>E73-'май 2018'!E75</f>
        <v>-3546</v>
      </c>
      <c r="I73" s="42">
        <f>F73-'май 2018'!F75</f>
        <v>-504</v>
      </c>
      <c r="J73" s="51">
        <v>1648</v>
      </c>
      <c r="K73" s="51">
        <v>658</v>
      </c>
      <c r="L73">
        <f t="shared" si="9"/>
        <v>38</v>
      </c>
      <c r="M73">
        <f t="shared" si="9"/>
        <v>13</v>
      </c>
      <c r="N73">
        <f t="shared" si="10"/>
        <v>231.04</v>
      </c>
      <c r="O73">
        <f t="shared" si="11"/>
        <v>29.25</v>
      </c>
      <c r="P73" s="57">
        <f t="shared" si="7"/>
        <v>260.28999999999996</v>
      </c>
      <c r="Q73" s="52"/>
      <c r="R73" s="57">
        <f t="shared" si="8"/>
        <v>268.09869999999995</v>
      </c>
      <c r="S73" s="76">
        <f>'август 2018'!U73</f>
        <v>-392.16269999999986</v>
      </c>
      <c r="T73" s="72">
        <f t="shared" ref="T73:U136" si="13">R73+S73</f>
        <v>-124.06399999999991</v>
      </c>
      <c r="V73" s="52"/>
      <c r="W73" s="52">
        <f t="shared" si="12"/>
        <v>-124.06399999999991</v>
      </c>
    </row>
    <row r="74" spans="1:23" ht="15" thickBot="1">
      <c r="A74" s="3">
        <v>1854020</v>
      </c>
      <c r="B74" s="83">
        <v>43370</v>
      </c>
      <c r="C74" s="4">
        <v>64</v>
      </c>
      <c r="D74" s="4">
        <v>15825</v>
      </c>
      <c r="E74" s="4">
        <v>10002</v>
      </c>
      <c r="F74" s="4">
        <v>5714</v>
      </c>
      <c r="G74" s="4" t="s">
        <v>9</v>
      </c>
      <c r="H74" s="40">
        <f>E74-'май 2018'!E76</f>
        <v>39</v>
      </c>
      <c r="I74" s="42">
        <f>F74-'май 2018'!F76</f>
        <v>3</v>
      </c>
      <c r="J74" s="51">
        <v>9988</v>
      </c>
      <c r="K74" s="51">
        <v>5713</v>
      </c>
      <c r="L74">
        <f t="shared" si="9"/>
        <v>14</v>
      </c>
      <c r="M74">
        <f t="shared" si="9"/>
        <v>1</v>
      </c>
      <c r="N74">
        <f t="shared" si="10"/>
        <v>85.12</v>
      </c>
      <c r="O74">
        <f t="shared" si="11"/>
        <v>2.25</v>
      </c>
      <c r="P74" s="57">
        <f t="shared" si="7"/>
        <v>87.37</v>
      </c>
      <c r="Q74" s="52"/>
      <c r="R74" s="57">
        <f t="shared" si="8"/>
        <v>89.991100000000003</v>
      </c>
      <c r="S74" s="76">
        <f>'август 2018'!U74</f>
        <v>0</v>
      </c>
      <c r="T74" s="71">
        <f t="shared" si="13"/>
        <v>89.991100000000003</v>
      </c>
      <c r="U74" s="77"/>
      <c r="V74" s="52"/>
      <c r="W74" s="52">
        <f t="shared" si="12"/>
        <v>89.991100000000003</v>
      </c>
    </row>
    <row r="75" spans="1:23" ht="15" thickBot="1">
      <c r="A75" s="3">
        <v>1899103</v>
      </c>
      <c r="B75" s="83">
        <v>43370</v>
      </c>
      <c r="C75" s="4">
        <v>65</v>
      </c>
      <c r="D75" s="4">
        <v>13735</v>
      </c>
      <c r="E75" s="4">
        <v>8720</v>
      </c>
      <c r="F75" s="4">
        <v>4446</v>
      </c>
      <c r="G75" s="4" t="s">
        <v>9</v>
      </c>
      <c r="H75" s="40">
        <f>E75-'май 2018'!E77</f>
        <v>950</v>
      </c>
      <c r="I75" s="42">
        <f>F75-'май 2018'!F77</f>
        <v>647</v>
      </c>
      <c r="J75" s="51">
        <v>8617</v>
      </c>
      <c r="K75" s="51">
        <v>4376</v>
      </c>
      <c r="L75">
        <f t="shared" si="9"/>
        <v>103</v>
      </c>
      <c r="M75">
        <f t="shared" si="9"/>
        <v>70</v>
      </c>
      <c r="N75">
        <f t="shared" si="10"/>
        <v>626.24</v>
      </c>
      <c r="O75">
        <f t="shared" si="11"/>
        <v>157.5</v>
      </c>
      <c r="P75" s="57">
        <f t="shared" ref="P75:P138" si="14">N75+O75</f>
        <v>783.74</v>
      </c>
      <c r="Q75" s="52"/>
      <c r="R75" s="57">
        <f t="shared" ref="R75:R138" si="15">P75+P75*3%-Q75</f>
        <v>807.25220000000002</v>
      </c>
      <c r="S75" s="76">
        <f>'август 2018'!U75</f>
        <v>0</v>
      </c>
      <c r="T75" s="73">
        <f t="shared" si="13"/>
        <v>807.25220000000002</v>
      </c>
      <c r="U75" s="73">
        <f t="shared" si="13"/>
        <v>807.25220000000002</v>
      </c>
      <c r="V75" s="52"/>
      <c r="W75" s="52">
        <f t="shared" si="12"/>
        <v>0</v>
      </c>
    </row>
    <row r="76" spans="1:23" ht="15" thickBot="1">
      <c r="A76" s="3">
        <v>1897162</v>
      </c>
      <c r="B76" s="83">
        <v>43370</v>
      </c>
      <c r="C76" s="4">
        <v>66</v>
      </c>
      <c r="D76" s="4">
        <v>10460</v>
      </c>
      <c r="E76" s="4">
        <v>5661</v>
      </c>
      <c r="F76" s="4">
        <v>4399</v>
      </c>
      <c r="G76" s="4" t="s">
        <v>9</v>
      </c>
      <c r="H76" s="40">
        <f>E76-'май 2018'!E78</f>
        <v>602</v>
      </c>
      <c r="I76" s="42">
        <f>F76-'май 2018'!F78</f>
        <v>425</v>
      </c>
      <c r="J76" s="51">
        <v>5461</v>
      </c>
      <c r="K76" s="51">
        <v>4250</v>
      </c>
      <c r="L76">
        <f t="shared" si="9"/>
        <v>200</v>
      </c>
      <c r="M76">
        <f t="shared" si="9"/>
        <v>149</v>
      </c>
      <c r="N76">
        <f t="shared" si="10"/>
        <v>1216</v>
      </c>
      <c r="O76">
        <f t="shared" si="11"/>
        <v>335.25</v>
      </c>
      <c r="P76" s="57">
        <f t="shared" si="14"/>
        <v>1551.25</v>
      </c>
      <c r="Q76" s="52"/>
      <c r="R76" s="57">
        <f t="shared" si="15"/>
        <v>1597.7874999999999</v>
      </c>
      <c r="S76" s="76">
        <f>'август 2018'!U76</f>
        <v>-1925.3395</v>
      </c>
      <c r="T76" s="72">
        <f t="shared" si="13"/>
        <v>-327.55200000000013</v>
      </c>
      <c r="V76" s="52"/>
      <c r="W76" s="52">
        <f t="shared" si="12"/>
        <v>-327.55200000000013</v>
      </c>
    </row>
    <row r="77" spans="1:23" ht="15" thickBot="1">
      <c r="A77" s="3">
        <v>1897281</v>
      </c>
      <c r="B77" s="83">
        <v>43370</v>
      </c>
      <c r="C77" s="4">
        <v>67</v>
      </c>
      <c r="D77" s="4">
        <v>2483</v>
      </c>
      <c r="E77" s="4">
        <v>1581</v>
      </c>
      <c r="F77" s="4">
        <v>576</v>
      </c>
      <c r="G77" s="4" t="s">
        <v>9</v>
      </c>
      <c r="H77" s="40">
        <f>E77-'май 2018'!E79</f>
        <v>215</v>
      </c>
      <c r="I77" s="42">
        <f>F77-'май 2018'!F79</f>
        <v>97</v>
      </c>
      <c r="J77" s="51">
        <v>1524</v>
      </c>
      <c r="K77" s="51">
        <v>534</v>
      </c>
      <c r="L77">
        <f t="shared" si="9"/>
        <v>57</v>
      </c>
      <c r="M77">
        <f t="shared" si="9"/>
        <v>42</v>
      </c>
      <c r="N77">
        <f t="shared" si="10"/>
        <v>346.56</v>
      </c>
      <c r="O77">
        <f t="shared" si="11"/>
        <v>94.5</v>
      </c>
      <c r="P77" s="57">
        <f t="shared" si="14"/>
        <v>441.06</v>
      </c>
      <c r="Q77" s="52"/>
      <c r="R77" s="57">
        <f t="shared" si="15"/>
        <v>454.29180000000002</v>
      </c>
      <c r="S77" s="76">
        <f>'август 2018'!U77</f>
        <v>322.8329</v>
      </c>
      <c r="T77" s="73">
        <f t="shared" si="13"/>
        <v>777.12470000000008</v>
      </c>
      <c r="U77" s="73">
        <f>T77</f>
        <v>777.12470000000008</v>
      </c>
      <c r="V77" s="52"/>
      <c r="W77" s="52">
        <f t="shared" si="12"/>
        <v>0</v>
      </c>
    </row>
    <row r="78" spans="1:23" ht="15" thickBot="1">
      <c r="A78" s="3">
        <v>1896605</v>
      </c>
      <c r="B78" s="83">
        <v>43370</v>
      </c>
      <c r="C78" s="4">
        <v>68</v>
      </c>
      <c r="D78" s="4">
        <v>1640</v>
      </c>
      <c r="E78" s="4">
        <v>1143</v>
      </c>
      <c r="F78" s="4">
        <v>448</v>
      </c>
      <c r="G78" s="4" t="s">
        <v>9</v>
      </c>
      <c r="H78" s="40">
        <f>E78-'май 2018'!E80</f>
        <v>142</v>
      </c>
      <c r="I78" s="42">
        <f>F78-'май 2018'!F80</f>
        <v>52</v>
      </c>
      <c r="J78" s="51">
        <v>1112</v>
      </c>
      <c r="K78" s="51">
        <v>437</v>
      </c>
      <c r="L78">
        <f t="shared" si="9"/>
        <v>31</v>
      </c>
      <c r="M78">
        <f t="shared" si="9"/>
        <v>11</v>
      </c>
      <c r="N78">
        <f t="shared" si="10"/>
        <v>188.48</v>
      </c>
      <c r="O78">
        <f t="shared" si="11"/>
        <v>24.75</v>
      </c>
      <c r="P78" s="57">
        <f t="shared" si="14"/>
        <v>213.23</v>
      </c>
      <c r="Q78" s="52"/>
      <c r="R78" s="57">
        <f t="shared" si="15"/>
        <v>219.62689999999998</v>
      </c>
      <c r="S78" s="76">
        <f>'август 2018'!U78</f>
        <v>0</v>
      </c>
      <c r="T78" s="71">
        <f t="shared" si="13"/>
        <v>219.62689999999998</v>
      </c>
      <c r="V78" s="52"/>
      <c r="W78" s="52">
        <f t="shared" si="12"/>
        <v>219.62689999999998</v>
      </c>
    </row>
    <row r="79" spans="1:23" ht="15" thickBot="1">
      <c r="A79" s="3">
        <v>1897959</v>
      </c>
      <c r="B79" s="83">
        <v>43370</v>
      </c>
      <c r="C79" s="4">
        <v>69</v>
      </c>
      <c r="D79" s="4">
        <v>1017</v>
      </c>
      <c r="E79" s="4">
        <v>482</v>
      </c>
      <c r="F79" s="4">
        <v>535</v>
      </c>
      <c r="G79" s="4" t="s">
        <v>9</v>
      </c>
      <c r="H79" s="40">
        <f>E79-'май 2018'!E81</f>
        <v>16</v>
      </c>
      <c r="I79" s="42">
        <f>F79-'май 2018'!F81</f>
        <v>25</v>
      </c>
      <c r="J79" s="51">
        <v>482</v>
      </c>
      <c r="K79" s="51">
        <v>535</v>
      </c>
      <c r="L79">
        <f t="shared" si="9"/>
        <v>0</v>
      </c>
      <c r="M79">
        <f t="shared" si="9"/>
        <v>0</v>
      </c>
      <c r="N79">
        <f t="shared" si="10"/>
        <v>0</v>
      </c>
      <c r="O79">
        <f t="shared" si="11"/>
        <v>0</v>
      </c>
      <c r="P79" s="57">
        <f t="shared" si="14"/>
        <v>0</v>
      </c>
      <c r="Q79" s="52"/>
      <c r="R79" s="57">
        <f t="shared" si="15"/>
        <v>0</v>
      </c>
      <c r="S79" s="76">
        <f>'август 2018'!U79</f>
        <v>-2242.0751999999998</v>
      </c>
      <c r="T79" s="72">
        <f t="shared" si="13"/>
        <v>-2242.0751999999998</v>
      </c>
      <c r="V79" s="52"/>
      <c r="W79" s="52">
        <f t="shared" si="12"/>
        <v>-2242.0751999999998</v>
      </c>
    </row>
    <row r="80" spans="1:23" ht="15" thickBot="1">
      <c r="A80" s="3">
        <v>1899086</v>
      </c>
      <c r="B80" s="83">
        <v>43370</v>
      </c>
      <c r="C80" s="4">
        <v>70</v>
      </c>
      <c r="D80" s="4">
        <v>23217</v>
      </c>
      <c r="E80" s="4">
        <v>15631</v>
      </c>
      <c r="F80" s="4">
        <v>7344</v>
      </c>
      <c r="G80" s="4" t="s">
        <v>9</v>
      </c>
      <c r="H80" s="40">
        <f>E80-'май 2018'!E82</f>
        <v>1011</v>
      </c>
      <c r="I80" s="42">
        <f>F80-'май 2018'!F82</f>
        <v>306</v>
      </c>
      <c r="J80" s="51">
        <v>15267</v>
      </c>
      <c r="K80" s="51">
        <v>7225</v>
      </c>
      <c r="L80">
        <f t="shared" si="9"/>
        <v>364</v>
      </c>
      <c r="M80">
        <f t="shared" si="9"/>
        <v>119</v>
      </c>
      <c r="N80">
        <f t="shared" si="10"/>
        <v>2213.12</v>
      </c>
      <c r="O80">
        <f t="shared" si="11"/>
        <v>267.75</v>
      </c>
      <c r="P80" s="57">
        <f t="shared" si="14"/>
        <v>2480.87</v>
      </c>
      <c r="Q80" s="52">
        <v>471</v>
      </c>
      <c r="R80" s="57">
        <f t="shared" si="15"/>
        <v>2084.2961</v>
      </c>
      <c r="S80" s="76">
        <f>'август 2018'!U80</f>
        <v>0</v>
      </c>
      <c r="T80" s="77">
        <f>R80-S80</f>
        <v>2084.2961</v>
      </c>
      <c r="V80" s="52"/>
      <c r="W80" s="52">
        <f t="shared" si="12"/>
        <v>2084.2961</v>
      </c>
    </row>
    <row r="81" spans="1:23" ht="15" thickBot="1">
      <c r="A81" s="3">
        <v>1897136</v>
      </c>
      <c r="B81" s="83">
        <v>43370</v>
      </c>
      <c r="C81" s="4">
        <v>71</v>
      </c>
      <c r="D81" s="4">
        <v>23133</v>
      </c>
      <c r="E81" s="4">
        <v>13859</v>
      </c>
      <c r="F81" s="4">
        <v>7703</v>
      </c>
      <c r="G81" s="4" t="s">
        <v>9</v>
      </c>
      <c r="H81" s="40">
        <f>E81-'май 2018'!E83</f>
        <v>704</v>
      </c>
      <c r="I81" s="42">
        <f>F81-'май 2018'!F83</f>
        <v>228</v>
      </c>
      <c r="J81" s="51">
        <v>13684</v>
      </c>
      <c r="K81" s="51">
        <v>7649</v>
      </c>
      <c r="L81">
        <f t="shared" si="9"/>
        <v>175</v>
      </c>
      <c r="M81">
        <f t="shared" si="9"/>
        <v>54</v>
      </c>
      <c r="N81">
        <f t="shared" si="10"/>
        <v>1064</v>
      </c>
      <c r="O81">
        <f t="shared" si="11"/>
        <v>121.5</v>
      </c>
      <c r="P81" s="57">
        <f t="shared" si="14"/>
        <v>1185.5</v>
      </c>
      <c r="Q81" s="52"/>
      <c r="R81" s="57">
        <f t="shared" si="15"/>
        <v>1221.0650000000001</v>
      </c>
      <c r="S81" s="76">
        <f>'август 2018'!U81</f>
        <v>0</v>
      </c>
      <c r="T81" s="62">
        <f t="shared" si="13"/>
        <v>1221.0650000000001</v>
      </c>
      <c r="U81" s="62">
        <f t="shared" si="13"/>
        <v>1221.0650000000001</v>
      </c>
      <c r="V81" s="52"/>
      <c r="W81" s="52">
        <f t="shared" si="12"/>
        <v>0</v>
      </c>
    </row>
    <row r="82" spans="1:23" ht="15" thickBot="1">
      <c r="A82" s="3">
        <v>1898827</v>
      </c>
      <c r="B82" s="83">
        <v>43370</v>
      </c>
      <c r="C82" s="4">
        <v>72</v>
      </c>
      <c r="D82" s="4">
        <v>3937</v>
      </c>
      <c r="E82" s="4">
        <v>2324</v>
      </c>
      <c r="F82" s="4">
        <v>954</v>
      </c>
      <c r="G82" s="4" t="s">
        <v>9</v>
      </c>
      <c r="H82" s="40">
        <f>E82-'май 2018'!E84</f>
        <v>294</v>
      </c>
      <c r="I82" s="42">
        <f>F82-'май 2018'!F84</f>
        <v>120</v>
      </c>
      <c r="J82" s="51">
        <v>2241</v>
      </c>
      <c r="K82" s="51">
        <v>929</v>
      </c>
      <c r="L82">
        <f t="shared" si="9"/>
        <v>83</v>
      </c>
      <c r="M82">
        <f t="shared" si="9"/>
        <v>25</v>
      </c>
      <c r="N82">
        <f t="shared" si="10"/>
        <v>504.64</v>
      </c>
      <c r="O82">
        <f t="shared" si="11"/>
        <v>56.25</v>
      </c>
      <c r="P82" s="57">
        <f t="shared" si="14"/>
        <v>560.89</v>
      </c>
      <c r="Q82" s="52"/>
      <c r="R82" s="57">
        <f t="shared" si="15"/>
        <v>577.71669999999995</v>
      </c>
      <c r="S82" s="76">
        <f>'август 2018'!U82</f>
        <v>471.25590000000005</v>
      </c>
      <c r="T82" s="62">
        <f t="shared" si="13"/>
        <v>1048.9726000000001</v>
      </c>
      <c r="U82" s="62">
        <f>T82</f>
        <v>1048.9726000000001</v>
      </c>
      <c r="V82" s="52">
        <v>200</v>
      </c>
      <c r="W82" s="52">
        <f t="shared" si="12"/>
        <v>0</v>
      </c>
    </row>
    <row r="83" spans="1:23" ht="15" thickBot="1">
      <c r="A83" s="3">
        <v>1894002</v>
      </c>
      <c r="B83" s="83">
        <v>43370</v>
      </c>
      <c r="C83" s="4">
        <v>73</v>
      </c>
      <c r="D83" s="4">
        <v>127</v>
      </c>
      <c r="E83" s="4">
        <v>90</v>
      </c>
      <c r="F83" s="4">
        <v>23</v>
      </c>
      <c r="G83" s="4" t="s">
        <v>9</v>
      </c>
      <c r="H83" s="40">
        <f>E83-'май 2018'!E85</f>
        <v>8</v>
      </c>
      <c r="I83" s="42">
        <f>F83-'май 2018'!F85</f>
        <v>3</v>
      </c>
      <c r="J83" s="51">
        <v>89</v>
      </c>
      <c r="K83" s="51">
        <v>22</v>
      </c>
      <c r="L83">
        <f t="shared" si="9"/>
        <v>1</v>
      </c>
      <c r="M83">
        <f t="shared" si="9"/>
        <v>1</v>
      </c>
      <c r="N83">
        <f t="shared" si="10"/>
        <v>6.08</v>
      </c>
      <c r="O83">
        <f t="shared" si="11"/>
        <v>2.25</v>
      </c>
      <c r="P83" s="57">
        <f t="shared" si="14"/>
        <v>8.33</v>
      </c>
      <c r="Q83" s="52"/>
      <c r="R83" s="57">
        <f t="shared" si="15"/>
        <v>8.5799000000000003</v>
      </c>
      <c r="S83" s="76">
        <f>'август 2018'!U83</f>
        <v>48.307000000000002</v>
      </c>
      <c r="T83" s="77">
        <f t="shared" si="13"/>
        <v>56.886900000000004</v>
      </c>
      <c r="V83" s="52"/>
      <c r="W83" s="52">
        <f t="shared" si="12"/>
        <v>56.886900000000004</v>
      </c>
    </row>
    <row r="84" spans="1:23" ht="15" thickBot="1">
      <c r="A84" s="3">
        <v>1895005</v>
      </c>
      <c r="B84" s="83">
        <v>43370</v>
      </c>
      <c r="C84" s="4">
        <v>74</v>
      </c>
      <c r="D84" s="4">
        <v>4223</v>
      </c>
      <c r="E84" s="4">
        <v>3419</v>
      </c>
      <c r="F84" s="4">
        <v>774</v>
      </c>
      <c r="G84" s="4" t="s">
        <v>9</v>
      </c>
      <c r="H84" s="40">
        <f>E84-'май 2018'!E86</f>
        <v>476</v>
      </c>
      <c r="I84" s="42">
        <f>F84-'май 2018'!F86</f>
        <v>79</v>
      </c>
      <c r="J84" s="51">
        <v>3394</v>
      </c>
      <c r="K84" s="51">
        <v>769</v>
      </c>
      <c r="L84">
        <f t="shared" si="9"/>
        <v>25</v>
      </c>
      <c r="M84">
        <f t="shared" si="9"/>
        <v>5</v>
      </c>
      <c r="N84">
        <f t="shared" si="10"/>
        <v>152</v>
      </c>
      <c r="O84">
        <f t="shared" si="11"/>
        <v>11.25</v>
      </c>
      <c r="P84" s="57">
        <f t="shared" si="14"/>
        <v>163.25</v>
      </c>
      <c r="Q84" s="52"/>
      <c r="R84" s="57">
        <f t="shared" si="15"/>
        <v>168.14750000000001</v>
      </c>
      <c r="S84" s="76">
        <f>'август 2018'!U84</f>
        <v>947.19830000000002</v>
      </c>
      <c r="T84" s="62">
        <f t="shared" si="13"/>
        <v>1115.3458000000001</v>
      </c>
      <c r="U84" s="62">
        <f>T84</f>
        <v>1115.3458000000001</v>
      </c>
      <c r="V84" s="52"/>
      <c r="W84" s="52">
        <f t="shared" si="12"/>
        <v>0</v>
      </c>
    </row>
    <row r="85" spans="1:23" ht="15" thickBot="1">
      <c r="A85" s="3">
        <v>1895262</v>
      </c>
      <c r="B85" s="83">
        <v>43370</v>
      </c>
      <c r="C85" s="4">
        <v>75</v>
      </c>
      <c r="D85" s="4">
        <v>10145</v>
      </c>
      <c r="E85" s="4">
        <v>6275</v>
      </c>
      <c r="F85" s="4">
        <v>3630</v>
      </c>
      <c r="G85" s="4" t="s">
        <v>9</v>
      </c>
      <c r="H85" s="40">
        <f>E85-'май 2018'!E87</f>
        <v>315</v>
      </c>
      <c r="I85" s="42">
        <f>F85-'май 2018'!F87</f>
        <v>175</v>
      </c>
      <c r="J85" s="51">
        <v>6189</v>
      </c>
      <c r="K85" s="51">
        <v>3583</v>
      </c>
      <c r="L85">
        <f t="shared" si="9"/>
        <v>86</v>
      </c>
      <c r="M85">
        <f t="shared" si="9"/>
        <v>47</v>
      </c>
      <c r="N85">
        <f t="shared" si="10"/>
        <v>522.88</v>
      </c>
      <c r="O85">
        <f t="shared" si="11"/>
        <v>105.75</v>
      </c>
      <c r="P85" s="57">
        <f t="shared" si="14"/>
        <v>628.63</v>
      </c>
      <c r="Q85" s="52"/>
      <c r="R85" s="57">
        <f t="shared" si="15"/>
        <v>647.48889999999994</v>
      </c>
      <c r="S85" s="76">
        <f>'август 2018'!U85</f>
        <v>-1874.3045999999999</v>
      </c>
      <c r="T85" s="72">
        <f t="shared" si="13"/>
        <v>-1226.8157000000001</v>
      </c>
      <c r="V85" s="52"/>
      <c r="W85" s="52">
        <f t="shared" si="12"/>
        <v>-1226.8157000000001</v>
      </c>
    </row>
    <row r="86" spans="1:23" ht="15" thickBot="1">
      <c r="A86" s="3">
        <v>1897097</v>
      </c>
      <c r="B86" s="83">
        <v>43370</v>
      </c>
      <c r="C86" s="4">
        <v>76</v>
      </c>
      <c r="D86" s="4">
        <v>3529</v>
      </c>
      <c r="E86" s="4">
        <v>2019</v>
      </c>
      <c r="F86" s="4">
        <v>1197</v>
      </c>
      <c r="G86" s="4" t="s">
        <v>9</v>
      </c>
      <c r="H86" s="40">
        <f>E86-'май 2018'!E88</f>
        <v>182</v>
      </c>
      <c r="I86" s="42">
        <f>F86-'май 2018'!F88</f>
        <v>88</v>
      </c>
      <c r="J86" s="51">
        <v>1968</v>
      </c>
      <c r="K86" s="51">
        <v>1174</v>
      </c>
      <c r="L86">
        <f t="shared" si="9"/>
        <v>51</v>
      </c>
      <c r="M86">
        <f t="shared" si="9"/>
        <v>23</v>
      </c>
      <c r="N86">
        <f t="shared" si="10"/>
        <v>310.08</v>
      </c>
      <c r="O86">
        <f t="shared" si="11"/>
        <v>51.75</v>
      </c>
      <c r="P86" s="57">
        <f t="shared" si="14"/>
        <v>361.83</v>
      </c>
      <c r="Q86" s="52"/>
      <c r="R86" s="57">
        <f t="shared" si="15"/>
        <v>372.68489999999997</v>
      </c>
      <c r="S86" s="76">
        <f>'август 2018'!U86</f>
        <v>0</v>
      </c>
      <c r="T86" s="62">
        <f t="shared" si="13"/>
        <v>372.68489999999997</v>
      </c>
      <c r="U86" s="62">
        <f t="shared" si="13"/>
        <v>372.68489999999997</v>
      </c>
      <c r="V86" s="52"/>
      <c r="W86" s="52">
        <f t="shared" si="12"/>
        <v>0</v>
      </c>
    </row>
    <row r="87" spans="1:23" ht="15" thickBot="1">
      <c r="A87" s="3">
        <v>1899921</v>
      </c>
      <c r="B87" s="83">
        <v>43370</v>
      </c>
      <c r="C87" s="4">
        <v>77</v>
      </c>
      <c r="D87" s="4">
        <v>25174</v>
      </c>
      <c r="E87" s="4">
        <v>13906</v>
      </c>
      <c r="F87" s="4">
        <v>9458</v>
      </c>
      <c r="G87" s="4" t="s">
        <v>9</v>
      </c>
      <c r="H87" s="40">
        <f>E87-'май 2018'!E89</f>
        <v>818</v>
      </c>
      <c r="I87" s="42">
        <f>F87-'май 2018'!F89</f>
        <v>569</v>
      </c>
      <c r="J87" s="51">
        <v>13667</v>
      </c>
      <c r="K87" s="51">
        <v>9288</v>
      </c>
      <c r="L87">
        <f t="shared" si="9"/>
        <v>239</v>
      </c>
      <c r="M87">
        <f t="shared" si="9"/>
        <v>170</v>
      </c>
      <c r="N87">
        <f t="shared" si="10"/>
        <v>1453.1200000000001</v>
      </c>
      <c r="O87">
        <f t="shared" si="11"/>
        <v>382.5</v>
      </c>
      <c r="P87" s="57">
        <f t="shared" si="14"/>
        <v>1835.6200000000001</v>
      </c>
      <c r="Q87" s="52"/>
      <c r="R87" s="57">
        <f t="shared" si="15"/>
        <v>1890.6886000000002</v>
      </c>
      <c r="S87" s="76">
        <f>'август 2018'!U87</f>
        <v>5006.8197</v>
      </c>
      <c r="T87" s="77">
        <f t="shared" si="13"/>
        <v>6897.5083000000004</v>
      </c>
      <c r="V87" s="52"/>
      <c r="W87" s="52">
        <f t="shared" si="12"/>
        <v>6897.5083000000004</v>
      </c>
    </row>
    <row r="88" spans="1:23" ht="15" thickBot="1">
      <c r="A88" s="3">
        <v>5039191</v>
      </c>
      <c r="B88" s="83">
        <v>43370</v>
      </c>
      <c r="C88" s="4">
        <v>78</v>
      </c>
      <c r="D88" s="4">
        <v>9466</v>
      </c>
      <c r="E88" s="4">
        <v>2168</v>
      </c>
      <c r="F88" s="4">
        <v>906</v>
      </c>
      <c r="G88" s="4" t="s">
        <v>16</v>
      </c>
      <c r="H88" s="40">
        <f>E88-'май 2018'!E90</f>
        <v>35</v>
      </c>
      <c r="I88" s="42">
        <f>F88-'май 2018'!F90</f>
        <v>47</v>
      </c>
      <c r="J88" s="51">
        <v>2167</v>
      </c>
      <c r="K88" s="51">
        <v>906</v>
      </c>
      <c r="L88">
        <f t="shared" si="9"/>
        <v>1</v>
      </c>
      <c r="M88">
        <f t="shared" si="9"/>
        <v>0</v>
      </c>
      <c r="N88">
        <f t="shared" si="10"/>
        <v>6.08</v>
      </c>
      <c r="O88">
        <f t="shared" si="11"/>
        <v>0</v>
      </c>
      <c r="P88" s="57">
        <f t="shared" si="14"/>
        <v>6.08</v>
      </c>
      <c r="Q88" s="52"/>
      <c r="R88" s="57">
        <f t="shared" si="15"/>
        <v>6.2624000000000004</v>
      </c>
      <c r="S88" s="76">
        <f>'август 2018'!U88</f>
        <v>1827.9719</v>
      </c>
      <c r="T88" s="71">
        <f t="shared" si="13"/>
        <v>1834.2343000000001</v>
      </c>
      <c r="V88" s="52"/>
      <c r="W88" s="52">
        <f t="shared" si="12"/>
        <v>1834.2343000000001</v>
      </c>
    </row>
    <row r="89" spans="1:23" ht="15" thickBot="1">
      <c r="A89" s="3">
        <v>1849142</v>
      </c>
      <c r="B89" s="83">
        <v>43370</v>
      </c>
      <c r="C89" s="4">
        <v>79</v>
      </c>
      <c r="D89" s="4">
        <v>40149</v>
      </c>
      <c r="E89" s="4">
        <v>22616</v>
      </c>
      <c r="F89" s="4">
        <v>15432</v>
      </c>
      <c r="G89" s="4" t="s">
        <v>9</v>
      </c>
      <c r="H89" s="40">
        <f>E89-'май 2018'!E91</f>
        <v>266</v>
      </c>
      <c r="I89" s="42">
        <f>F89-'май 2018'!F91</f>
        <v>185</v>
      </c>
      <c r="J89" s="51">
        <v>22564</v>
      </c>
      <c r="K89" s="51">
        <v>15374</v>
      </c>
      <c r="L89">
        <f t="shared" si="9"/>
        <v>52</v>
      </c>
      <c r="M89">
        <f t="shared" si="9"/>
        <v>58</v>
      </c>
      <c r="N89">
        <f t="shared" si="10"/>
        <v>316.16000000000003</v>
      </c>
      <c r="O89">
        <f t="shared" si="11"/>
        <v>130.5</v>
      </c>
      <c r="P89" s="57">
        <f t="shared" si="14"/>
        <v>446.66</v>
      </c>
      <c r="Q89" s="52"/>
      <c r="R89" s="57">
        <f t="shared" si="15"/>
        <v>460.05980000000005</v>
      </c>
      <c r="S89" s="76">
        <f>'август 2018'!U89</f>
        <v>0</v>
      </c>
      <c r="T89" s="62">
        <f t="shared" si="13"/>
        <v>460.05980000000005</v>
      </c>
      <c r="U89" s="62">
        <f t="shared" si="13"/>
        <v>460.05980000000005</v>
      </c>
      <c r="V89" s="52"/>
      <c r="W89" s="52">
        <f t="shared" si="12"/>
        <v>0</v>
      </c>
    </row>
    <row r="90" spans="1:23" ht="15" thickBot="1">
      <c r="A90" s="3">
        <v>1847675</v>
      </c>
      <c r="B90" s="83">
        <v>43370</v>
      </c>
      <c r="C90" s="4">
        <v>80</v>
      </c>
      <c r="D90" s="4">
        <v>263</v>
      </c>
      <c r="E90" s="4">
        <v>154</v>
      </c>
      <c r="F90" s="4">
        <v>37</v>
      </c>
      <c r="G90" s="4" t="s">
        <v>9</v>
      </c>
      <c r="H90" s="40">
        <f>E90-'май 2018'!E92</f>
        <v>1</v>
      </c>
      <c r="I90" s="42">
        <f>F90-'май 2018'!F92</f>
        <v>0</v>
      </c>
      <c r="J90" s="51">
        <v>154</v>
      </c>
      <c r="K90" s="51">
        <v>37</v>
      </c>
      <c r="L90">
        <f t="shared" si="9"/>
        <v>0</v>
      </c>
      <c r="M90">
        <f t="shared" si="9"/>
        <v>0</v>
      </c>
      <c r="N90">
        <f t="shared" si="10"/>
        <v>0</v>
      </c>
      <c r="O90">
        <f t="shared" si="11"/>
        <v>0</v>
      </c>
      <c r="P90" s="57">
        <f t="shared" si="14"/>
        <v>0</v>
      </c>
      <c r="Q90" s="52"/>
      <c r="R90" s="57">
        <f t="shared" si="15"/>
        <v>0</v>
      </c>
      <c r="S90" s="76">
        <f>'август 2018'!U90</f>
        <v>0</v>
      </c>
      <c r="T90" s="77">
        <f t="shared" si="13"/>
        <v>0</v>
      </c>
      <c r="V90" s="52"/>
      <c r="W90" s="52">
        <f t="shared" si="12"/>
        <v>0</v>
      </c>
    </row>
    <row r="91" spans="1:23" ht="15" thickBot="1">
      <c r="A91" s="3">
        <v>1900131</v>
      </c>
      <c r="B91" s="83">
        <v>43370</v>
      </c>
      <c r="C91" s="4">
        <v>81</v>
      </c>
      <c r="D91" s="4">
        <v>1547</v>
      </c>
      <c r="E91" s="4">
        <v>1260</v>
      </c>
      <c r="F91" s="4">
        <v>257</v>
      </c>
      <c r="G91" s="4" t="s">
        <v>9</v>
      </c>
      <c r="H91" s="40">
        <f>E91-'май 2018'!E93</f>
        <v>131</v>
      </c>
      <c r="I91" s="42">
        <f>F91-'май 2018'!F93</f>
        <v>25</v>
      </c>
      <c r="J91" s="51">
        <v>1241</v>
      </c>
      <c r="K91" s="51">
        <v>254</v>
      </c>
      <c r="L91">
        <f t="shared" si="9"/>
        <v>19</v>
      </c>
      <c r="M91">
        <f t="shared" si="9"/>
        <v>3</v>
      </c>
      <c r="N91">
        <f t="shared" si="10"/>
        <v>115.52</v>
      </c>
      <c r="O91">
        <f t="shared" si="11"/>
        <v>6.75</v>
      </c>
      <c r="P91" s="57">
        <f t="shared" si="14"/>
        <v>122.27</v>
      </c>
      <c r="Q91" s="52"/>
      <c r="R91" s="57">
        <f t="shared" si="15"/>
        <v>125.93809999999999</v>
      </c>
      <c r="S91" s="76">
        <f>'август 2018'!U91</f>
        <v>920.96419999999989</v>
      </c>
      <c r="T91" s="62">
        <f t="shared" si="13"/>
        <v>1046.9023</v>
      </c>
      <c r="U91" s="62">
        <f>T91</f>
        <v>1046.9023</v>
      </c>
      <c r="V91" s="52"/>
      <c r="W91" s="52">
        <f t="shared" si="12"/>
        <v>0</v>
      </c>
    </row>
    <row r="92" spans="1:23" ht="15" thickBot="1">
      <c r="A92" s="3">
        <v>1898572</v>
      </c>
      <c r="B92" s="83">
        <v>43370</v>
      </c>
      <c r="C92" s="4">
        <v>82</v>
      </c>
      <c r="D92" s="4">
        <v>298</v>
      </c>
      <c r="E92" s="4">
        <v>256</v>
      </c>
      <c r="F92" s="4">
        <v>10</v>
      </c>
      <c r="G92" s="4" t="s">
        <v>9</v>
      </c>
      <c r="H92" s="40">
        <f>E92-'май 2018'!E94</f>
        <v>13</v>
      </c>
      <c r="I92" s="42">
        <f>F92-'май 2018'!F94</f>
        <v>1</v>
      </c>
      <c r="J92" s="51">
        <v>250</v>
      </c>
      <c r="K92" s="51">
        <v>10</v>
      </c>
      <c r="L92">
        <f t="shared" si="9"/>
        <v>6</v>
      </c>
      <c r="M92">
        <f t="shared" si="9"/>
        <v>0</v>
      </c>
      <c r="N92">
        <f t="shared" si="10"/>
        <v>36.480000000000004</v>
      </c>
      <c r="O92">
        <f t="shared" si="11"/>
        <v>0</v>
      </c>
      <c r="P92" s="57">
        <f t="shared" si="14"/>
        <v>36.480000000000004</v>
      </c>
      <c r="Q92" s="52"/>
      <c r="R92" s="57">
        <f t="shared" si="15"/>
        <v>37.574400000000004</v>
      </c>
      <c r="S92" s="76">
        <f>'август 2018'!U92</f>
        <v>14.8423</v>
      </c>
      <c r="T92" s="77">
        <f t="shared" si="13"/>
        <v>52.416700000000006</v>
      </c>
      <c r="V92" s="52"/>
      <c r="W92" s="52">
        <f t="shared" si="12"/>
        <v>52.416700000000006</v>
      </c>
    </row>
    <row r="93" spans="1:23" ht="15" thickBot="1">
      <c r="A93" s="3">
        <v>1892292</v>
      </c>
      <c r="B93" s="83">
        <v>43370</v>
      </c>
      <c r="C93" s="4">
        <v>83</v>
      </c>
      <c r="D93" s="4">
        <v>8014</v>
      </c>
      <c r="E93" s="4">
        <v>5336</v>
      </c>
      <c r="F93" s="4">
        <v>2377</v>
      </c>
      <c r="G93" s="4" t="s">
        <v>9</v>
      </c>
      <c r="H93" s="40">
        <f>E93-'май 2018'!E95</f>
        <v>450</v>
      </c>
      <c r="I93" s="42">
        <f>F93-'май 2018'!F95</f>
        <v>205</v>
      </c>
      <c r="J93" s="51">
        <v>5238</v>
      </c>
      <c r="K93" s="51">
        <v>2332</v>
      </c>
      <c r="L93">
        <f t="shared" si="9"/>
        <v>98</v>
      </c>
      <c r="M93">
        <f t="shared" si="9"/>
        <v>45</v>
      </c>
      <c r="N93">
        <f t="shared" si="10"/>
        <v>595.84</v>
      </c>
      <c r="O93">
        <f t="shared" si="11"/>
        <v>101.25</v>
      </c>
      <c r="P93" s="57">
        <f t="shared" si="14"/>
        <v>697.09</v>
      </c>
      <c r="Q93" s="52"/>
      <c r="R93" s="57">
        <f t="shared" si="15"/>
        <v>718.0027</v>
      </c>
      <c r="S93" s="76">
        <f>'август 2018'!U93</f>
        <v>0</v>
      </c>
      <c r="T93" s="77">
        <f t="shared" si="13"/>
        <v>718.0027</v>
      </c>
      <c r="V93" s="52"/>
      <c r="W93" s="52">
        <f t="shared" si="12"/>
        <v>718.0027</v>
      </c>
    </row>
    <row r="94" spans="1:23" ht="15" thickBot="1">
      <c r="A94" s="3">
        <v>1892681</v>
      </c>
      <c r="B94" s="83">
        <v>43370</v>
      </c>
      <c r="C94" s="4">
        <v>84</v>
      </c>
      <c r="D94" s="4">
        <v>1</v>
      </c>
      <c r="E94" s="4">
        <v>0</v>
      </c>
      <c r="F94" s="4">
        <v>0</v>
      </c>
      <c r="G94" s="4" t="s">
        <v>9</v>
      </c>
      <c r="H94" s="40">
        <f>E94-'май 2018'!E96</f>
        <v>0</v>
      </c>
      <c r="I94" s="42">
        <f>F94-'май 2018'!F96</f>
        <v>0</v>
      </c>
      <c r="J94" s="51">
        <v>0</v>
      </c>
      <c r="K94" s="51">
        <v>0</v>
      </c>
      <c r="L94">
        <f t="shared" si="9"/>
        <v>0</v>
      </c>
      <c r="M94">
        <f t="shared" si="9"/>
        <v>0</v>
      </c>
      <c r="N94">
        <f t="shared" si="10"/>
        <v>0</v>
      </c>
      <c r="O94">
        <f t="shared" si="11"/>
        <v>0</v>
      </c>
      <c r="P94" s="57">
        <f t="shared" si="14"/>
        <v>0</v>
      </c>
      <c r="Q94" s="52"/>
      <c r="R94" s="57">
        <f t="shared" si="15"/>
        <v>0</v>
      </c>
      <c r="S94" s="76">
        <f>'август 2018'!U94</f>
        <v>0</v>
      </c>
      <c r="T94" s="77">
        <f t="shared" si="13"/>
        <v>0</v>
      </c>
      <c r="V94" s="52"/>
      <c r="W94" s="52">
        <f t="shared" si="12"/>
        <v>0</v>
      </c>
    </row>
    <row r="95" spans="1:23" ht="15" thickBot="1">
      <c r="A95" s="3">
        <v>1899849</v>
      </c>
      <c r="B95" s="83">
        <v>43370</v>
      </c>
      <c r="C95" s="4">
        <v>85</v>
      </c>
      <c r="D95" s="4">
        <v>7301</v>
      </c>
      <c r="E95" s="4">
        <v>3554</v>
      </c>
      <c r="F95" s="4">
        <v>3568</v>
      </c>
      <c r="G95" s="4" t="s">
        <v>9</v>
      </c>
      <c r="H95" s="40">
        <f>E95-'май 2018'!E97</f>
        <v>327</v>
      </c>
      <c r="I95" s="42">
        <f>F95-'май 2018'!F97</f>
        <v>170</v>
      </c>
      <c r="J95" s="51">
        <v>3481</v>
      </c>
      <c r="K95" s="51">
        <v>3549</v>
      </c>
      <c r="L95">
        <f t="shared" si="9"/>
        <v>73</v>
      </c>
      <c r="M95">
        <f t="shared" si="9"/>
        <v>19</v>
      </c>
      <c r="N95">
        <f t="shared" si="10"/>
        <v>443.84000000000003</v>
      </c>
      <c r="O95">
        <f t="shared" si="11"/>
        <v>42.75</v>
      </c>
      <c r="P95" s="57">
        <f t="shared" si="14"/>
        <v>486.59000000000003</v>
      </c>
      <c r="Q95" s="52"/>
      <c r="R95" s="57">
        <f t="shared" si="15"/>
        <v>501.18770000000001</v>
      </c>
      <c r="S95" s="76">
        <f>'август 2018'!U95</f>
        <v>0</v>
      </c>
      <c r="T95" s="77">
        <f t="shared" si="13"/>
        <v>501.18770000000001</v>
      </c>
      <c r="V95" s="52"/>
      <c r="W95" s="52">
        <f t="shared" si="12"/>
        <v>501.18770000000001</v>
      </c>
    </row>
    <row r="96" spans="1:23" ht="15" thickBot="1">
      <c r="A96" s="3">
        <v>1899104</v>
      </c>
      <c r="B96" s="83">
        <v>43370</v>
      </c>
      <c r="C96" s="4">
        <v>86</v>
      </c>
      <c r="D96" s="4">
        <v>2690</v>
      </c>
      <c r="E96" s="4">
        <v>1978</v>
      </c>
      <c r="F96" s="4">
        <v>299</v>
      </c>
      <c r="G96" s="4" t="s">
        <v>9</v>
      </c>
      <c r="H96" s="40">
        <f>E96-'май 2018'!E98</f>
        <v>134</v>
      </c>
      <c r="I96" s="42">
        <f>F96-'май 2018'!F98</f>
        <v>35</v>
      </c>
      <c r="J96" s="51">
        <v>1924</v>
      </c>
      <c r="K96" s="51">
        <v>278</v>
      </c>
      <c r="L96">
        <f t="shared" si="9"/>
        <v>54</v>
      </c>
      <c r="M96">
        <f t="shared" si="9"/>
        <v>21</v>
      </c>
      <c r="N96">
        <f t="shared" si="10"/>
        <v>328.32</v>
      </c>
      <c r="O96">
        <f t="shared" si="11"/>
        <v>47.25</v>
      </c>
      <c r="P96" s="57">
        <f t="shared" si="14"/>
        <v>375.57</v>
      </c>
      <c r="Q96" s="52"/>
      <c r="R96" s="57">
        <f t="shared" si="15"/>
        <v>386.83709999999996</v>
      </c>
      <c r="S96" s="76">
        <f>'август 2018'!U96</f>
        <v>0</v>
      </c>
      <c r="T96" s="77">
        <f t="shared" si="13"/>
        <v>386.83709999999996</v>
      </c>
      <c r="V96" s="52"/>
      <c r="W96" s="52">
        <f t="shared" si="12"/>
        <v>386.83709999999996</v>
      </c>
    </row>
    <row r="97" spans="1:23" ht="15" thickBot="1">
      <c r="A97" s="3">
        <v>1889774</v>
      </c>
      <c r="B97" s="83">
        <v>43370</v>
      </c>
      <c r="C97" s="4">
        <v>87</v>
      </c>
      <c r="D97" s="4">
        <v>337</v>
      </c>
      <c r="E97" s="4">
        <v>189</v>
      </c>
      <c r="F97" s="4">
        <v>92</v>
      </c>
      <c r="G97" s="4" t="s">
        <v>9</v>
      </c>
      <c r="H97" s="40">
        <f>E97-'май 2018'!E99</f>
        <v>8</v>
      </c>
      <c r="I97" s="42">
        <f>F97-'май 2018'!F99</f>
        <v>4</v>
      </c>
      <c r="J97" s="51">
        <v>187</v>
      </c>
      <c r="K97" s="51">
        <v>91</v>
      </c>
      <c r="L97">
        <f t="shared" si="9"/>
        <v>2</v>
      </c>
      <c r="M97">
        <f t="shared" si="9"/>
        <v>1</v>
      </c>
      <c r="N97">
        <f t="shared" si="10"/>
        <v>12.16</v>
      </c>
      <c r="O97">
        <f t="shared" si="11"/>
        <v>2.25</v>
      </c>
      <c r="P97" s="57">
        <f t="shared" si="14"/>
        <v>14.41</v>
      </c>
      <c r="Q97" s="52"/>
      <c r="R97" s="57">
        <f t="shared" si="15"/>
        <v>14.8423</v>
      </c>
      <c r="S97" s="76">
        <f>'август 2018'!U97</f>
        <v>0</v>
      </c>
      <c r="T97" s="77">
        <f t="shared" si="13"/>
        <v>14.8423</v>
      </c>
      <c r="V97" s="52"/>
      <c r="W97" s="52">
        <f t="shared" si="12"/>
        <v>14.8423</v>
      </c>
    </row>
    <row r="98" spans="1:23" ht="15" thickBot="1">
      <c r="A98" s="3">
        <v>1898261</v>
      </c>
      <c r="B98" s="83">
        <v>43370</v>
      </c>
      <c r="C98" s="4">
        <v>88</v>
      </c>
      <c r="D98" s="4">
        <v>7214</v>
      </c>
      <c r="E98" s="4">
        <v>4260</v>
      </c>
      <c r="F98" s="4">
        <v>2572</v>
      </c>
      <c r="G98" s="4" t="s">
        <v>9</v>
      </c>
      <c r="H98" s="40">
        <f>E98-'май 2018'!E100</f>
        <v>372</v>
      </c>
      <c r="I98" s="42">
        <f>F98-'май 2018'!F100</f>
        <v>141</v>
      </c>
      <c r="J98" s="51">
        <v>4146</v>
      </c>
      <c r="K98" s="51">
        <v>2526</v>
      </c>
      <c r="L98">
        <f t="shared" si="9"/>
        <v>114</v>
      </c>
      <c r="M98">
        <f t="shared" si="9"/>
        <v>46</v>
      </c>
      <c r="N98">
        <f t="shared" si="10"/>
        <v>693.12</v>
      </c>
      <c r="O98">
        <f t="shared" si="11"/>
        <v>103.5</v>
      </c>
      <c r="P98" s="57">
        <f t="shared" si="14"/>
        <v>796.62</v>
      </c>
      <c r="Q98" s="52">
        <v>2092</v>
      </c>
      <c r="R98" s="54">
        <f t="shared" si="15"/>
        <v>-1271.4814000000001</v>
      </c>
      <c r="S98" s="76">
        <f>'август 2018'!U98</f>
        <v>0</v>
      </c>
      <c r="T98" s="72">
        <f t="shared" si="13"/>
        <v>-1271.4814000000001</v>
      </c>
      <c r="V98" s="52"/>
      <c r="W98" s="52">
        <f t="shared" si="12"/>
        <v>-1271.4814000000001</v>
      </c>
    </row>
    <row r="99" spans="1:23" ht="15" thickBot="1">
      <c r="A99" s="3">
        <v>1898826</v>
      </c>
      <c r="B99" s="83">
        <v>43370</v>
      </c>
      <c r="C99" s="4">
        <v>89</v>
      </c>
      <c r="D99" s="4">
        <v>11732</v>
      </c>
      <c r="E99" s="4">
        <v>7539</v>
      </c>
      <c r="F99" s="4">
        <v>3151</v>
      </c>
      <c r="G99" s="4" t="s">
        <v>9</v>
      </c>
      <c r="H99" s="40">
        <f>E99-'май 2018'!E101</f>
        <v>658</v>
      </c>
      <c r="I99" s="42">
        <f>F99-'май 2018'!F101</f>
        <v>300</v>
      </c>
      <c r="J99" s="51">
        <v>7371</v>
      </c>
      <c r="K99" s="51">
        <v>3088</v>
      </c>
      <c r="L99">
        <f t="shared" si="9"/>
        <v>168</v>
      </c>
      <c r="M99">
        <f t="shared" si="9"/>
        <v>63</v>
      </c>
      <c r="N99">
        <f t="shared" si="10"/>
        <v>1021.44</v>
      </c>
      <c r="O99">
        <f t="shared" si="11"/>
        <v>141.75</v>
      </c>
      <c r="P99" s="57">
        <f t="shared" si="14"/>
        <v>1163.19</v>
      </c>
      <c r="Q99" s="52"/>
      <c r="R99" s="57">
        <f t="shared" si="15"/>
        <v>1198.0857000000001</v>
      </c>
      <c r="S99" s="76">
        <f>'август 2018'!U99</f>
        <v>1164.8991000000001</v>
      </c>
      <c r="T99" s="62">
        <f t="shared" si="13"/>
        <v>2362.9848000000002</v>
      </c>
      <c r="U99" s="62">
        <f>T99</f>
        <v>2362.9848000000002</v>
      </c>
      <c r="V99" s="52"/>
      <c r="W99" s="52">
        <f t="shared" si="12"/>
        <v>0</v>
      </c>
    </row>
    <row r="100" spans="1:23" ht="15" thickBot="1">
      <c r="A100" s="3">
        <v>1898836</v>
      </c>
      <c r="B100" s="83">
        <v>43370</v>
      </c>
      <c r="C100" s="4">
        <v>90</v>
      </c>
      <c r="D100" s="4">
        <v>3271</v>
      </c>
      <c r="E100" s="4">
        <v>2117</v>
      </c>
      <c r="F100" s="4">
        <v>1074</v>
      </c>
      <c r="G100" s="4" t="s">
        <v>9</v>
      </c>
      <c r="H100" s="40">
        <f>E100-'май 2018'!E102</f>
        <v>0</v>
      </c>
      <c r="I100" s="42">
        <f>F100-'май 2018'!F102</f>
        <v>0</v>
      </c>
      <c r="J100" s="51">
        <v>2117</v>
      </c>
      <c r="K100" s="51">
        <v>1074</v>
      </c>
      <c r="L100">
        <f t="shared" si="9"/>
        <v>0</v>
      </c>
      <c r="M100">
        <f t="shared" si="9"/>
        <v>0</v>
      </c>
      <c r="N100">
        <f t="shared" si="10"/>
        <v>0</v>
      </c>
      <c r="O100">
        <f t="shared" si="11"/>
        <v>0</v>
      </c>
      <c r="P100" s="57">
        <f t="shared" si="14"/>
        <v>0</v>
      </c>
      <c r="Q100" s="52"/>
      <c r="R100" s="57">
        <f t="shared" si="15"/>
        <v>0</v>
      </c>
      <c r="S100" s="76">
        <f>'август 2018'!U100</f>
        <v>0</v>
      </c>
      <c r="T100" s="62">
        <f t="shared" si="13"/>
        <v>0</v>
      </c>
      <c r="V100" s="52"/>
      <c r="W100" s="52">
        <f t="shared" si="12"/>
        <v>0</v>
      </c>
    </row>
    <row r="101" spans="1:23" ht="15" thickBot="1">
      <c r="A101" s="3">
        <v>1897224</v>
      </c>
      <c r="B101" s="83">
        <v>43370</v>
      </c>
      <c r="C101" s="4">
        <v>91</v>
      </c>
      <c r="D101" s="4">
        <v>10159</v>
      </c>
      <c r="E101" s="4">
        <v>6108</v>
      </c>
      <c r="F101" s="4">
        <v>3920</v>
      </c>
      <c r="G101" s="4" t="s">
        <v>9</v>
      </c>
      <c r="H101" s="40">
        <f>E101-'май 2018'!E103</f>
        <v>316</v>
      </c>
      <c r="I101" s="42">
        <f>F101-'май 2018'!F103</f>
        <v>141</v>
      </c>
      <c r="J101" s="51">
        <v>6026</v>
      </c>
      <c r="K101" s="51">
        <v>3889</v>
      </c>
      <c r="L101">
        <f t="shared" si="9"/>
        <v>82</v>
      </c>
      <c r="M101">
        <f t="shared" si="9"/>
        <v>31</v>
      </c>
      <c r="N101">
        <f t="shared" si="10"/>
        <v>498.56</v>
      </c>
      <c r="O101">
        <f t="shared" si="11"/>
        <v>69.75</v>
      </c>
      <c r="P101" s="57">
        <f t="shared" si="14"/>
        <v>568.30999999999995</v>
      </c>
      <c r="Q101" s="52">
        <v>2000</v>
      </c>
      <c r="R101" s="54">
        <f>P101+P101*3%-Q101</f>
        <v>-1414.6406999999999</v>
      </c>
      <c r="S101" s="76">
        <f>'август 2018'!U101</f>
        <v>0</v>
      </c>
      <c r="T101" s="72">
        <f t="shared" si="13"/>
        <v>-1414.6406999999999</v>
      </c>
      <c r="V101" s="52"/>
      <c r="W101" s="52">
        <f t="shared" si="12"/>
        <v>-1414.6406999999999</v>
      </c>
    </row>
    <row r="102" spans="1:23" ht="27" thickBot="1">
      <c r="A102" s="34">
        <v>1898075</v>
      </c>
      <c r="B102" s="83">
        <v>43370</v>
      </c>
      <c r="C102" s="4" t="s">
        <v>18</v>
      </c>
      <c r="D102" s="4">
        <v>13418</v>
      </c>
      <c r="E102" s="4">
        <v>8377</v>
      </c>
      <c r="F102" s="4">
        <v>2521</v>
      </c>
      <c r="G102" s="36" t="s">
        <v>9</v>
      </c>
      <c r="H102" s="38">
        <f>E102-'май 2018'!E104</f>
        <v>18</v>
      </c>
      <c r="I102" s="39">
        <f>F102-'май 2018'!F104</f>
        <v>13</v>
      </c>
      <c r="J102" s="51">
        <v>8371</v>
      </c>
      <c r="K102" s="51">
        <v>2514</v>
      </c>
      <c r="L102">
        <f t="shared" si="9"/>
        <v>6</v>
      </c>
      <c r="M102">
        <f t="shared" si="9"/>
        <v>7</v>
      </c>
      <c r="N102">
        <f t="shared" si="10"/>
        <v>36.480000000000004</v>
      </c>
      <c r="O102">
        <f t="shared" si="11"/>
        <v>15.75</v>
      </c>
      <c r="P102" s="57">
        <f t="shared" si="14"/>
        <v>52.230000000000004</v>
      </c>
      <c r="Q102" s="52"/>
      <c r="R102" s="57">
        <f t="shared" si="15"/>
        <v>53.796900000000001</v>
      </c>
      <c r="S102" s="76">
        <f>'август 2018'!U102</f>
        <v>188.26339999999999</v>
      </c>
      <c r="T102" s="77">
        <f t="shared" si="13"/>
        <v>242.06029999999998</v>
      </c>
      <c r="V102" s="52"/>
      <c r="W102" s="52">
        <f t="shared" si="12"/>
        <v>242.06029999999998</v>
      </c>
    </row>
    <row r="103" spans="1:23" ht="15" thickBot="1">
      <c r="A103" s="3">
        <v>1740325</v>
      </c>
      <c r="B103" s="83">
        <v>43370</v>
      </c>
      <c r="C103" s="4">
        <v>93</v>
      </c>
      <c r="D103" s="4">
        <v>5628</v>
      </c>
      <c r="E103" s="4">
        <v>3812</v>
      </c>
      <c r="F103" s="4">
        <v>1249</v>
      </c>
      <c r="G103" s="4" t="s">
        <v>9</v>
      </c>
      <c r="H103" s="40">
        <f>E103-'май 2018'!E105</f>
        <v>491</v>
      </c>
      <c r="I103" s="42">
        <f>F103-'май 2018'!F105</f>
        <v>131</v>
      </c>
      <c r="J103" s="51">
        <v>3763</v>
      </c>
      <c r="K103" s="51">
        <v>1237</v>
      </c>
      <c r="L103">
        <f t="shared" si="9"/>
        <v>49</v>
      </c>
      <c r="M103">
        <f t="shared" si="9"/>
        <v>12</v>
      </c>
      <c r="N103">
        <f t="shared" si="10"/>
        <v>297.92</v>
      </c>
      <c r="O103">
        <f t="shared" si="11"/>
        <v>27</v>
      </c>
      <c r="P103" s="57">
        <f t="shared" si="14"/>
        <v>324.92</v>
      </c>
      <c r="Q103" s="52"/>
      <c r="R103" s="57">
        <f t="shared" si="15"/>
        <v>334.66759999999999</v>
      </c>
      <c r="S103" s="76">
        <f>'август 2018'!U103</f>
        <v>1488.4736</v>
      </c>
      <c r="T103" s="77">
        <f t="shared" si="13"/>
        <v>1823.1412</v>
      </c>
      <c r="V103" s="52"/>
      <c r="W103" s="52">
        <f t="shared" si="12"/>
        <v>1823.1412</v>
      </c>
    </row>
    <row r="104" spans="1:23" ht="15" thickBot="1">
      <c r="A104" s="3">
        <v>1832541</v>
      </c>
      <c r="B104" s="83">
        <v>43370</v>
      </c>
      <c r="C104" s="4">
        <v>94</v>
      </c>
      <c r="D104" s="4">
        <v>4283</v>
      </c>
      <c r="E104" s="4">
        <v>1884</v>
      </c>
      <c r="F104" s="4">
        <v>658</v>
      </c>
      <c r="G104" s="4" t="s">
        <v>9</v>
      </c>
      <c r="H104" s="40">
        <f>E104-'май 2018'!E106</f>
        <v>2</v>
      </c>
      <c r="I104" s="42">
        <f>F104-'май 2018'!F106</f>
        <v>0</v>
      </c>
      <c r="J104" s="51">
        <v>1882</v>
      </c>
      <c r="K104" s="51">
        <v>658</v>
      </c>
      <c r="L104">
        <f t="shared" si="9"/>
        <v>2</v>
      </c>
      <c r="M104">
        <f t="shared" si="9"/>
        <v>0</v>
      </c>
      <c r="N104">
        <f t="shared" si="10"/>
        <v>12.16</v>
      </c>
      <c r="O104">
        <f t="shared" si="11"/>
        <v>0</v>
      </c>
      <c r="P104" s="57">
        <f t="shared" si="14"/>
        <v>12.16</v>
      </c>
      <c r="Q104" s="52"/>
      <c r="R104" s="57">
        <f t="shared" si="15"/>
        <v>12.524800000000001</v>
      </c>
      <c r="S104" s="76">
        <f>'август 2018'!U104</f>
        <v>0</v>
      </c>
      <c r="T104" s="77">
        <f t="shared" si="13"/>
        <v>12.524800000000001</v>
      </c>
      <c r="V104" s="52"/>
      <c r="W104" s="52">
        <f t="shared" si="12"/>
        <v>12.524800000000001</v>
      </c>
    </row>
    <row r="105" spans="1:23" ht="15" thickBot="1">
      <c r="A105" s="3">
        <v>1848195</v>
      </c>
      <c r="B105" s="83">
        <v>43370</v>
      </c>
      <c r="C105" s="4">
        <v>95</v>
      </c>
      <c r="D105" s="4">
        <v>7683</v>
      </c>
      <c r="E105" s="4">
        <v>5759</v>
      </c>
      <c r="F105" s="4">
        <v>1842</v>
      </c>
      <c r="G105" s="4" t="s">
        <v>9</v>
      </c>
      <c r="H105" s="40">
        <f>E105-'май 2018'!E107</f>
        <v>714</v>
      </c>
      <c r="I105" s="42">
        <f>F105-'май 2018'!F107</f>
        <v>250</v>
      </c>
      <c r="J105" s="51">
        <v>5645</v>
      </c>
      <c r="K105" s="51">
        <v>1816</v>
      </c>
      <c r="L105">
        <f t="shared" si="9"/>
        <v>114</v>
      </c>
      <c r="M105">
        <f t="shared" si="9"/>
        <v>26</v>
      </c>
      <c r="N105">
        <f t="shared" si="10"/>
        <v>693.12</v>
      </c>
      <c r="O105">
        <f t="shared" si="11"/>
        <v>58.5</v>
      </c>
      <c r="P105" s="57">
        <f t="shared" si="14"/>
        <v>751.62</v>
      </c>
      <c r="Q105" s="52"/>
      <c r="R105" s="57">
        <f t="shared" si="15"/>
        <v>774.16859999999997</v>
      </c>
      <c r="S105" s="76">
        <f>'август 2018'!U105</f>
        <v>1566.8257000000001</v>
      </c>
      <c r="T105" s="77">
        <f t="shared" si="13"/>
        <v>2340.9943000000003</v>
      </c>
      <c r="V105" s="52"/>
      <c r="W105" s="52">
        <f t="shared" si="12"/>
        <v>2340.9943000000003</v>
      </c>
    </row>
    <row r="106" spans="1:23" ht="15" thickBot="1">
      <c r="A106" s="3">
        <v>1743508</v>
      </c>
      <c r="B106" s="83">
        <v>43370</v>
      </c>
      <c r="C106" s="4">
        <v>96</v>
      </c>
      <c r="D106" s="4">
        <v>4466</v>
      </c>
      <c r="E106" s="4">
        <v>2972</v>
      </c>
      <c r="F106" s="4">
        <v>1440</v>
      </c>
      <c r="G106" s="4" t="s">
        <v>9</v>
      </c>
      <c r="H106" s="40">
        <f>E106-'май 2018'!E108</f>
        <v>201</v>
      </c>
      <c r="I106" s="42">
        <f>F106-'май 2018'!F108</f>
        <v>101</v>
      </c>
      <c r="J106" s="51">
        <v>2924</v>
      </c>
      <c r="K106" s="51">
        <v>1413</v>
      </c>
      <c r="L106">
        <f t="shared" si="9"/>
        <v>48</v>
      </c>
      <c r="M106">
        <f t="shared" si="9"/>
        <v>27</v>
      </c>
      <c r="N106">
        <f t="shared" si="10"/>
        <v>291.84000000000003</v>
      </c>
      <c r="O106">
        <f t="shared" si="11"/>
        <v>60.75</v>
      </c>
      <c r="P106" s="57">
        <f t="shared" si="14"/>
        <v>352.59000000000003</v>
      </c>
      <c r="Q106" s="52"/>
      <c r="R106" s="57">
        <f t="shared" si="15"/>
        <v>363.16770000000002</v>
      </c>
      <c r="S106" s="76">
        <f>'август 2018'!U106</f>
        <v>-523.74150000000009</v>
      </c>
      <c r="T106" s="72">
        <f t="shared" si="13"/>
        <v>-160.57380000000006</v>
      </c>
      <c r="V106" s="52"/>
      <c r="W106" s="52">
        <f t="shared" si="12"/>
        <v>-160.57380000000006</v>
      </c>
    </row>
    <row r="107" spans="1:23" ht="15" thickBot="1">
      <c r="A107" s="3">
        <v>3832789</v>
      </c>
      <c r="B107" s="83">
        <v>43370</v>
      </c>
      <c r="C107" s="4" t="s">
        <v>19</v>
      </c>
      <c r="D107" s="4">
        <v>4</v>
      </c>
      <c r="E107" s="4">
        <v>2</v>
      </c>
      <c r="F107" s="4">
        <v>0</v>
      </c>
      <c r="G107" s="4" t="s">
        <v>9</v>
      </c>
      <c r="H107" s="40">
        <f>E107-'май 2018'!E110</f>
        <v>2</v>
      </c>
      <c r="I107" s="42">
        <f>F107-'май 2018'!F110</f>
        <v>0</v>
      </c>
      <c r="J107" s="51">
        <v>2</v>
      </c>
      <c r="K107" s="51">
        <v>0</v>
      </c>
      <c r="L107">
        <f t="shared" si="9"/>
        <v>0</v>
      </c>
      <c r="M107">
        <f t="shared" si="9"/>
        <v>0</v>
      </c>
      <c r="N107">
        <f t="shared" si="10"/>
        <v>0</v>
      </c>
      <c r="O107">
        <f t="shared" si="11"/>
        <v>0</v>
      </c>
      <c r="P107" s="57">
        <f t="shared" si="14"/>
        <v>0</v>
      </c>
      <c r="Q107" s="52"/>
      <c r="R107" s="57">
        <f t="shared" si="15"/>
        <v>0</v>
      </c>
      <c r="S107" s="76">
        <f>'август 2018'!U107</f>
        <v>141.07910000000001</v>
      </c>
      <c r="T107" s="71">
        <f t="shared" si="13"/>
        <v>141.07910000000001</v>
      </c>
      <c r="V107" s="52"/>
      <c r="W107" s="52">
        <f t="shared" si="12"/>
        <v>141.07910000000001</v>
      </c>
    </row>
    <row r="108" spans="1:23" ht="15" thickBot="1">
      <c r="A108" s="3">
        <v>3835219</v>
      </c>
      <c r="B108" s="83">
        <v>43370</v>
      </c>
      <c r="C108" s="4" t="s">
        <v>20</v>
      </c>
      <c r="D108" s="4">
        <v>2933</v>
      </c>
      <c r="E108" s="4">
        <v>2115</v>
      </c>
      <c r="F108" s="4">
        <v>810</v>
      </c>
      <c r="G108" s="4" t="s">
        <v>9</v>
      </c>
      <c r="H108" s="40">
        <f>E108-'май 2018'!E112</f>
        <v>945</v>
      </c>
      <c r="I108" s="42">
        <f>F108-'май 2018'!F112</f>
        <v>346</v>
      </c>
      <c r="J108" s="51">
        <v>1955</v>
      </c>
      <c r="K108" s="51">
        <v>761</v>
      </c>
      <c r="L108">
        <f t="shared" si="9"/>
        <v>160</v>
      </c>
      <c r="M108">
        <f t="shared" si="9"/>
        <v>49</v>
      </c>
      <c r="N108">
        <f t="shared" si="10"/>
        <v>972.8</v>
      </c>
      <c r="O108">
        <f t="shared" si="11"/>
        <v>110.25</v>
      </c>
      <c r="P108" s="57">
        <f t="shared" si="14"/>
        <v>1083.05</v>
      </c>
      <c r="Q108" s="52"/>
      <c r="R108" s="57">
        <f t="shared" si="15"/>
        <v>1115.5415</v>
      </c>
      <c r="S108" s="76">
        <f>'август 2018'!U108</f>
        <v>1534.3807000000002</v>
      </c>
      <c r="T108" s="71">
        <f t="shared" si="13"/>
        <v>2649.9222</v>
      </c>
      <c r="V108" s="52"/>
      <c r="W108" s="52">
        <f t="shared" si="12"/>
        <v>2649.9222</v>
      </c>
    </row>
    <row r="109" spans="1:23" ht="15" thickBot="1">
      <c r="A109" s="3">
        <v>1899042</v>
      </c>
      <c r="B109" s="83">
        <v>43370</v>
      </c>
      <c r="C109" s="4">
        <v>99</v>
      </c>
      <c r="D109" s="4">
        <v>30568</v>
      </c>
      <c r="E109" s="4">
        <v>15594</v>
      </c>
      <c r="F109" s="4">
        <v>8855</v>
      </c>
      <c r="G109" s="4" t="s">
        <v>9</v>
      </c>
      <c r="H109" s="40">
        <f>E109-'май 2018'!E113</f>
        <v>925</v>
      </c>
      <c r="I109" s="42">
        <f>F109-'май 2018'!F113</f>
        <v>564</v>
      </c>
      <c r="J109" s="51">
        <v>15379</v>
      </c>
      <c r="K109" s="51">
        <v>8732</v>
      </c>
      <c r="L109">
        <f t="shared" si="9"/>
        <v>215</v>
      </c>
      <c r="M109">
        <f t="shared" si="9"/>
        <v>123</v>
      </c>
      <c r="N109">
        <f t="shared" si="10"/>
        <v>1307.2</v>
      </c>
      <c r="O109">
        <f t="shared" si="11"/>
        <v>276.75</v>
      </c>
      <c r="P109" s="57">
        <f t="shared" si="14"/>
        <v>1583.95</v>
      </c>
      <c r="Q109" s="52"/>
      <c r="R109" s="71">
        <f t="shared" si="15"/>
        <v>1631.4684999999999</v>
      </c>
      <c r="S109" s="76">
        <f>'август 2018'!U109</f>
        <v>0</v>
      </c>
      <c r="T109" s="71">
        <f t="shared" si="13"/>
        <v>1631.4684999999999</v>
      </c>
      <c r="V109" s="52"/>
      <c r="W109" s="52">
        <f t="shared" si="12"/>
        <v>1631.4684999999999</v>
      </c>
    </row>
    <row r="110" spans="1:23" ht="15" thickBot="1">
      <c r="A110" s="3">
        <v>1740317</v>
      </c>
      <c r="B110" s="83">
        <v>43274</v>
      </c>
      <c r="C110" s="4">
        <v>100</v>
      </c>
      <c r="D110" s="4">
        <v>8213</v>
      </c>
      <c r="E110" s="4">
        <v>3649</v>
      </c>
      <c r="F110" s="4">
        <v>1236</v>
      </c>
      <c r="G110" s="4" t="s">
        <v>9</v>
      </c>
      <c r="H110" s="40">
        <f>E110-'май 2018'!E114</f>
        <v>127</v>
      </c>
      <c r="I110" s="42">
        <f>F110-'май 2018'!F114</f>
        <v>30</v>
      </c>
      <c r="J110" s="51">
        <v>3649</v>
      </c>
      <c r="K110" s="51">
        <v>1236</v>
      </c>
      <c r="L110">
        <f t="shared" si="9"/>
        <v>0</v>
      </c>
      <c r="M110">
        <f t="shared" si="9"/>
        <v>0</v>
      </c>
      <c r="N110">
        <f t="shared" si="10"/>
        <v>0</v>
      </c>
      <c r="O110">
        <f t="shared" si="11"/>
        <v>0</v>
      </c>
      <c r="P110" s="57">
        <f t="shared" si="14"/>
        <v>0</v>
      </c>
      <c r="Q110" s="52"/>
      <c r="R110" s="57">
        <f t="shared" si="15"/>
        <v>0</v>
      </c>
      <c r="S110" s="76">
        <f>'август 2018'!U110</f>
        <v>0</v>
      </c>
      <c r="T110" s="71">
        <f t="shared" si="13"/>
        <v>0</v>
      </c>
      <c r="V110" s="52"/>
      <c r="W110" s="52">
        <f t="shared" si="12"/>
        <v>0</v>
      </c>
    </row>
    <row r="111" spans="1:23" ht="27" thickBot="1">
      <c r="A111" s="3">
        <v>3855924</v>
      </c>
      <c r="B111" s="83">
        <v>43370</v>
      </c>
      <c r="C111" s="4" t="s">
        <v>39</v>
      </c>
      <c r="D111" s="4">
        <v>477</v>
      </c>
      <c r="E111" s="4">
        <v>340</v>
      </c>
      <c r="F111" s="4">
        <v>71</v>
      </c>
      <c r="G111" s="4" t="s">
        <v>9</v>
      </c>
      <c r="H111" s="40">
        <f>E111-'май 2018'!E115</f>
        <v>340</v>
      </c>
      <c r="I111" s="42">
        <f>F111-'май 2018'!F115</f>
        <v>71</v>
      </c>
      <c r="J111" s="51">
        <v>264</v>
      </c>
      <c r="K111" s="51">
        <v>56</v>
      </c>
      <c r="L111">
        <f t="shared" si="9"/>
        <v>76</v>
      </c>
      <c r="M111">
        <f t="shared" si="9"/>
        <v>15</v>
      </c>
      <c r="N111">
        <f t="shared" si="10"/>
        <v>462.08</v>
      </c>
      <c r="O111">
        <f t="shared" si="11"/>
        <v>33.75</v>
      </c>
      <c r="P111" s="57">
        <f t="shared" si="14"/>
        <v>495.83</v>
      </c>
      <c r="Q111" s="52"/>
      <c r="R111" s="57">
        <f t="shared" si="15"/>
        <v>510.70490000000001</v>
      </c>
      <c r="S111" s="76">
        <f>'август 2018'!U111</f>
        <v>0</v>
      </c>
      <c r="T111" s="73">
        <f t="shared" si="13"/>
        <v>510.70490000000001</v>
      </c>
      <c r="U111" s="73">
        <v>500</v>
      </c>
      <c r="V111" s="52">
        <v>-11</v>
      </c>
      <c r="W111" s="52">
        <f t="shared" si="12"/>
        <v>10.704900000000009</v>
      </c>
    </row>
    <row r="112" spans="1:23" ht="15" thickBot="1">
      <c r="A112" s="6">
        <v>1893330</v>
      </c>
      <c r="B112" s="83">
        <v>43370</v>
      </c>
      <c r="C112" s="4">
        <v>101</v>
      </c>
      <c r="D112" s="4">
        <v>4905</v>
      </c>
      <c r="E112" s="4">
        <v>3545</v>
      </c>
      <c r="F112" s="4">
        <v>1273</v>
      </c>
      <c r="G112" s="8" t="s">
        <v>9</v>
      </c>
      <c r="H112" s="40">
        <f>E112-'май 2018'!E116</f>
        <v>118</v>
      </c>
      <c r="I112" s="42">
        <f>F112-'май 2018'!F116</f>
        <v>38</v>
      </c>
      <c r="J112" s="51">
        <v>3516</v>
      </c>
      <c r="K112" s="51">
        <v>1262</v>
      </c>
      <c r="L112">
        <f t="shared" si="9"/>
        <v>29</v>
      </c>
      <c r="M112">
        <f t="shared" si="9"/>
        <v>11</v>
      </c>
      <c r="N112">
        <f t="shared" si="10"/>
        <v>176.32</v>
      </c>
      <c r="O112">
        <f t="shared" si="11"/>
        <v>24.75</v>
      </c>
      <c r="P112" s="57">
        <f t="shared" si="14"/>
        <v>201.07</v>
      </c>
      <c r="Q112" s="52"/>
      <c r="R112" s="57">
        <f t="shared" si="15"/>
        <v>207.10210000000001</v>
      </c>
      <c r="S112" s="76">
        <f>'август 2018'!U112</f>
        <v>0</v>
      </c>
      <c r="T112" s="73">
        <f t="shared" si="13"/>
        <v>207.10210000000001</v>
      </c>
      <c r="U112" s="73">
        <f t="shared" si="13"/>
        <v>207.10210000000001</v>
      </c>
      <c r="V112" s="52"/>
      <c r="W112" s="52">
        <f t="shared" si="12"/>
        <v>0</v>
      </c>
    </row>
    <row r="113" spans="1:23" ht="15" thickBot="1">
      <c r="A113" s="3">
        <v>1896381</v>
      </c>
      <c r="B113" s="83">
        <v>43370</v>
      </c>
      <c r="C113" s="4">
        <v>102</v>
      </c>
      <c r="D113" s="4">
        <v>3656</v>
      </c>
      <c r="E113" s="4">
        <v>2259</v>
      </c>
      <c r="F113" s="4">
        <v>919</v>
      </c>
      <c r="G113" s="4" t="s">
        <v>9</v>
      </c>
      <c r="H113" s="40">
        <f>E113-'май 2018'!E117</f>
        <v>121</v>
      </c>
      <c r="I113" s="42">
        <f>F113-'май 2018'!F117</f>
        <v>53</v>
      </c>
      <c r="J113" s="51">
        <v>2237</v>
      </c>
      <c r="K113" s="51">
        <v>911</v>
      </c>
      <c r="L113">
        <f t="shared" si="9"/>
        <v>22</v>
      </c>
      <c r="M113">
        <f t="shared" si="9"/>
        <v>8</v>
      </c>
      <c r="N113">
        <f t="shared" si="10"/>
        <v>133.76</v>
      </c>
      <c r="O113">
        <f t="shared" si="11"/>
        <v>18</v>
      </c>
      <c r="P113" s="57">
        <f t="shared" si="14"/>
        <v>151.76</v>
      </c>
      <c r="Q113" s="52"/>
      <c r="R113" s="57">
        <f t="shared" si="15"/>
        <v>156.31279999999998</v>
      </c>
      <c r="S113" s="76">
        <f>'август 2018'!U113</f>
        <v>-133.15819999999999</v>
      </c>
      <c r="T113" s="71">
        <f t="shared" si="13"/>
        <v>23.154599999999988</v>
      </c>
      <c r="V113" s="52"/>
      <c r="W113" s="52">
        <f t="shared" si="12"/>
        <v>23.154599999999988</v>
      </c>
    </row>
    <row r="114" spans="1:23" ht="15" thickBot="1">
      <c r="A114" s="3">
        <v>1898961</v>
      </c>
      <c r="B114" s="83">
        <v>43370</v>
      </c>
      <c r="C114" s="4">
        <v>103</v>
      </c>
      <c r="D114" s="4">
        <v>77</v>
      </c>
      <c r="E114" s="4">
        <v>62</v>
      </c>
      <c r="F114" s="4">
        <v>15</v>
      </c>
      <c r="G114" s="4" t="s">
        <v>9</v>
      </c>
      <c r="H114" s="40">
        <f>E114-'май 2018'!E118</f>
        <v>2</v>
      </c>
      <c r="I114" s="42">
        <f>F114-'май 2018'!F118</f>
        <v>0</v>
      </c>
      <c r="J114" s="51">
        <v>62</v>
      </c>
      <c r="K114" s="51">
        <v>15</v>
      </c>
      <c r="L114">
        <f t="shared" si="9"/>
        <v>0</v>
      </c>
      <c r="M114">
        <f t="shared" si="9"/>
        <v>0</v>
      </c>
      <c r="N114">
        <f t="shared" si="10"/>
        <v>0</v>
      </c>
      <c r="O114">
        <f t="shared" si="11"/>
        <v>0</v>
      </c>
      <c r="P114" s="57">
        <f t="shared" si="14"/>
        <v>0</v>
      </c>
      <c r="Q114" s="52"/>
      <c r="R114" s="57">
        <f t="shared" si="15"/>
        <v>0</v>
      </c>
      <c r="S114" s="76">
        <f>'август 2018'!U114</f>
        <v>12.524800000000001</v>
      </c>
      <c r="T114" s="77">
        <f t="shared" si="13"/>
        <v>12.524800000000001</v>
      </c>
      <c r="V114" s="52"/>
      <c r="W114" s="52">
        <f t="shared" si="12"/>
        <v>12.524800000000001</v>
      </c>
    </row>
    <row r="115" spans="1:23" ht="15" thickBot="1">
      <c r="A115" s="3">
        <v>1897205</v>
      </c>
      <c r="B115" s="83">
        <v>43370</v>
      </c>
      <c r="C115" s="4">
        <v>104</v>
      </c>
      <c r="D115" s="4">
        <v>4813</v>
      </c>
      <c r="E115" s="4">
        <v>2694</v>
      </c>
      <c r="F115" s="4">
        <v>1964</v>
      </c>
      <c r="G115" s="4" t="s">
        <v>9</v>
      </c>
      <c r="H115" s="40">
        <f>E115-'май 2018'!E119</f>
        <v>1</v>
      </c>
      <c r="I115" s="42">
        <f>F115-'май 2018'!F119</f>
        <v>1</v>
      </c>
      <c r="J115" s="51">
        <v>2693</v>
      </c>
      <c r="K115" s="51">
        <v>1963</v>
      </c>
      <c r="L115">
        <f t="shared" si="9"/>
        <v>1</v>
      </c>
      <c r="M115">
        <f t="shared" si="9"/>
        <v>1</v>
      </c>
      <c r="N115">
        <f t="shared" si="10"/>
        <v>6.08</v>
      </c>
      <c r="O115">
        <f t="shared" si="11"/>
        <v>2.25</v>
      </c>
      <c r="P115" s="57">
        <f t="shared" si="14"/>
        <v>8.33</v>
      </c>
      <c r="Q115" s="52"/>
      <c r="R115" s="57">
        <f t="shared" si="15"/>
        <v>8.5799000000000003</v>
      </c>
      <c r="S115" s="76">
        <f>'август 2018'!U115</f>
        <v>47.678699999999999</v>
      </c>
      <c r="T115" s="77">
        <f t="shared" si="13"/>
        <v>56.258600000000001</v>
      </c>
      <c r="V115" s="52"/>
      <c r="W115" s="52">
        <f t="shared" si="12"/>
        <v>56.258600000000001</v>
      </c>
    </row>
    <row r="116" spans="1:23" ht="15" thickBot="1">
      <c r="A116" s="3">
        <v>1897116</v>
      </c>
      <c r="B116" s="83">
        <v>43370</v>
      </c>
      <c r="C116" s="4">
        <v>105</v>
      </c>
      <c r="D116" s="4">
        <v>30110</v>
      </c>
      <c r="E116" s="4">
        <v>19989</v>
      </c>
      <c r="F116" s="4">
        <v>9903</v>
      </c>
      <c r="G116" s="4" t="s">
        <v>9</v>
      </c>
      <c r="H116" s="40">
        <f>E116-'май 2018'!E120</f>
        <v>429</v>
      </c>
      <c r="I116" s="42">
        <f>F116-'май 2018'!F120</f>
        <v>404</v>
      </c>
      <c r="J116" s="51">
        <v>19867</v>
      </c>
      <c r="K116" s="51">
        <v>9807</v>
      </c>
      <c r="L116">
        <f t="shared" si="9"/>
        <v>122</v>
      </c>
      <c r="M116">
        <f t="shared" si="9"/>
        <v>96</v>
      </c>
      <c r="N116">
        <f t="shared" si="10"/>
        <v>741.76</v>
      </c>
      <c r="O116">
        <f t="shared" si="11"/>
        <v>216</v>
      </c>
      <c r="P116" s="57">
        <f t="shared" si="14"/>
        <v>957.76</v>
      </c>
      <c r="Q116" s="52"/>
      <c r="R116" s="57">
        <f t="shared" si="15"/>
        <v>986.49279999999999</v>
      </c>
      <c r="S116" s="76">
        <f>'август 2018'!U116</f>
        <v>0</v>
      </c>
      <c r="T116" s="62">
        <f t="shared" si="13"/>
        <v>986.49279999999999</v>
      </c>
      <c r="U116" s="62">
        <f t="shared" si="13"/>
        <v>986.49279999999999</v>
      </c>
      <c r="V116" s="52"/>
      <c r="W116" s="52">
        <f t="shared" si="12"/>
        <v>0</v>
      </c>
    </row>
    <row r="117" spans="1:23" ht="15" thickBot="1">
      <c r="A117" s="3">
        <v>1899053</v>
      </c>
      <c r="B117" s="83">
        <v>43370</v>
      </c>
      <c r="C117" s="4">
        <v>106</v>
      </c>
      <c r="D117" s="4">
        <v>8420</v>
      </c>
      <c r="E117" s="4">
        <v>6246</v>
      </c>
      <c r="F117" s="4">
        <v>2136</v>
      </c>
      <c r="G117" s="4" t="s">
        <v>9</v>
      </c>
      <c r="H117" s="40">
        <f>E117-'май 2018'!E121</f>
        <v>1116</v>
      </c>
      <c r="I117" s="42">
        <f>F117-'май 2018'!F121</f>
        <v>528</v>
      </c>
      <c r="J117" s="51">
        <v>5923</v>
      </c>
      <c r="K117" s="51">
        <v>1995</v>
      </c>
      <c r="L117">
        <f t="shared" si="9"/>
        <v>323</v>
      </c>
      <c r="M117">
        <f t="shared" si="9"/>
        <v>141</v>
      </c>
      <c r="N117">
        <f t="shared" si="10"/>
        <v>1963.84</v>
      </c>
      <c r="O117">
        <f t="shared" si="11"/>
        <v>317.25</v>
      </c>
      <c r="P117" s="57">
        <f t="shared" si="14"/>
        <v>2281.09</v>
      </c>
      <c r="Q117" s="52"/>
      <c r="R117" s="57">
        <f t="shared" si="15"/>
        <v>2349.5227</v>
      </c>
      <c r="S117" s="76">
        <f>'август 2018'!U117</f>
        <v>0</v>
      </c>
      <c r="T117" s="62">
        <f t="shared" si="13"/>
        <v>2349.5227</v>
      </c>
      <c r="U117" s="62">
        <f t="shared" si="13"/>
        <v>2349.5227</v>
      </c>
      <c r="V117" s="52"/>
      <c r="W117" s="52">
        <f t="shared" si="12"/>
        <v>0</v>
      </c>
    </row>
    <row r="118" spans="1:23" ht="15" thickBot="1">
      <c r="A118" s="3">
        <v>1893680</v>
      </c>
      <c r="B118" s="83">
        <v>43370</v>
      </c>
      <c r="C118" s="4">
        <v>107</v>
      </c>
      <c r="D118" s="4">
        <v>9813</v>
      </c>
      <c r="E118" s="4">
        <v>4247</v>
      </c>
      <c r="F118" s="4">
        <v>5069</v>
      </c>
      <c r="G118" s="4" t="s">
        <v>9</v>
      </c>
      <c r="H118" s="40">
        <f>E118-'май 2018'!E122</f>
        <v>434</v>
      </c>
      <c r="I118" s="42">
        <f>F118-'май 2018'!F122</f>
        <v>529</v>
      </c>
      <c r="J118" s="51">
        <v>4115</v>
      </c>
      <c r="K118" s="51">
        <v>4818</v>
      </c>
      <c r="L118">
        <f t="shared" si="9"/>
        <v>132</v>
      </c>
      <c r="M118">
        <f t="shared" si="9"/>
        <v>251</v>
      </c>
      <c r="N118">
        <f t="shared" si="10"/>
        <v>802.56000000000006</v>
      </c>
      <c r="O118">
        <f t="shared" si="11"/>
        <v>564.75</v>
      </c>
      <c r="P118" s="57">
        <f t="shared" si="14"/>
        <v>1367.31</v>
      </c>
      <c r="Q118" s="52"/>
      <c r="R118" s="57">
        <f t="shared" si="15"/>
        <v>1408.3292999999999</v>
      </c>
      <c r="S118" s="76">
        <f>'август 2018'!U118</f>
        <v>0</v>
      </c>
      <c r="T118" s="62">
        <f t="shared" si="13"/>
        <v>1408.3292999999999</v>
      </c>
      <c r="U118" s="62">
        <f t="shared" si="13"/>
        <v>1408.3292999999999</v>
      </c>
      <c r="V118" s="52"/>
      <c r="W118" s="52">
        <f t="shared" si="12"/>
        <v>0</v>
      </c>
    </row>
    <row r="119" spans="1:23" ht="15" thickBot="1">
      <c r="A119" s="3">
        <v>1897160</v>
      </c>
      <c r="B119" s="83">
        <v>43370</v>
      </c>
      <c r="C119" s="4" t="s">
        <v>21</v>
      </c>
      <c r="D119" s="4">
        <v>6005</v>
      </c>
      <c r="E119" s="4">
        <v>4705</v>
      </c>
      <c r="F119" s="4">
        <v>1287</v>
      </c>
      <c r="G119" s="4" t="s">
        <v>9</v>
      </c>
      <c r="H119" s="40">
        <f>E119-'май 2018'!E123</f>
        <v>2285</v>
      </c>
      <c r="I119" s="42">
        <f>F119-'май 2018'!F123</f>
        <v>309</v>
      </c>
      <c r="J119" s="51">
        <v>4639</v>
      </c>
      <c r="K119" s="51">
        <v>1264</v>
      </c>
      <c r="L119">
        <f t="shared" si="9"/>
        <v>66</v>
      </c>
      <c r="M119">
        <f t="shared" si="9"/>
        <v>23</v>
      </c>
      <c r="N119">
        <f t="shared" si="10"/>
        <v>401.28000000000003</v>
      </c>
      <c r="O119">
        <f t="shared" si="11"/>
        <v>51.75</v>
      </c>
      <c r="P119" s="57">
        <f t="shared" si="14"/>
        <v>453.03000000000003</v>
      </c>
      <c r="Q119" s="52"/>
      <c r="R119" s="57">
        <f t="shared" si="15"/>
        <v>466.62090000000001</v>
      </c>
      <c r="S119" s="76">
        <f>'август 2018'!U119</f>
        <v>0</v>
      </c>
      <c r="T119" s="62">
        <f t="shared" si="13"/>
        <v>466.62090000000001</v>
      </c>
      <c r="U119" s="62">
        <f t="shared" si="13"/>
        <v>466.62090000000001</v>
      </c>
      <c r="V119" s="52"/>
      <c r="W119" s="52">
        <f t="shared" si="12"/>
        <v>0</v>
      </c>
    </row>
    <row r="120" spans="1:23" ht="15" thickBot="1">
      <c r="A120" s="3">
        <v>1899649</v>
      </c>
      <c r="B120" s="83">
        <v>43370</v>
      </c>
      <c r="C120" s="4">
        <v>108</v>
      </c>
      <c r="D120" s="4">
        <v>4013</v>
      </c>
      <c r="E120" s="4">
        <v>2647</v>
      </c>
      <c r="F120" s="4">
        <v>1077</v>
      </c>
      <c r="G120" s="4" t="s">
        <v>9</v>
      </c>
      <c r="H120" s="40">
        <f>E120-'май 2018'!E124</f>
        <v>-1772</v>
      </c>
      <c r="I120" s="42">
        <f>F120-'май 2018'!F124</f>
        <v>-114</v>
      </c>
      <c r="J120" s="51">
        <v>2577</v>
      </c>
      <c r="K120" s="51">
        <v>1043</v>
      </c>
      <c r="L120">
        <f t="shared" si="9"/>
        <v>70</v>
      </c>
      <c r="M120">
        <f t="shared" si="9"/>
        <v>34</v>
      </c>
      <c r="N120">
        <f t="shared" si="10"/>
        <v>425.6</v>
      </c>
      <c r="O120">
        <f t="shared" si="11"/>
        <v>76.5</v>
      </c>
      <c r="P120" s="57">
        <f t="shared" si="14"/>
        <v>502.1</v>
      </c>
      <c r="Q120" s="52"/>
      <c r="R120" s="57">
        <f t="shared" si="15"/>
        <v>517.16300000000001</v>
      </c>
      <c r="S120" s="76">
        <f>'август 2018'!U120</f>
        <v>0</v>
      </c>
      <c r="T120" s="62">
        <f t="shared" si="13"/>
        <v>517.16300000000001</v>
      </c>
      <c r="U120" s="62">
        <f t="shared" si="13"/>
        <v>517.16300000000001</v>
      </c>
      <c r="V120" s="52"/>
      <c r="W120" s="52">
        <f t="shared" si="12"/>
        <v>0</v>
      </c>
    </row>
    <row r="121" spans="1:23" ht="15" thickBot="1">
      <c r="A121" s="3">
        <v>1853060</v>
      </c>
      <c r="B121" s="83">
        <v>43370</v>
      </c>
      <c r="C121" s="4">
        <v>109</v>
      </c>
      <c r="D121" s="4">
        <v>4515</v>
      </c>
      <c r="E121" s="4">
        <v>3222</v>
      </c>
      <c r="F121" s="4">
        <v>1048</v>
      </c>
      <c r="G121" s="4" t="s">
        <v>9</v>
      </c>
      <c r="H121" s="40">
        <f>E121-'май 2018'!E125</f>
        <v>406</v>
      </c>
      <c r="I121" s="42">
        <f>F121-'май 2018'!F125</f>
        <v>119</v>
      </c>
      <c r="J121" s="51">
        <v>3144</v>
      </c>
      <c r="K121" s="51">
        <v>1019</v>
      </c>
      <c r="L121">
        <f t="shared" si="9"/>
        <v>78</v>
      </c>
      <c r="M121">
        <f t="shared" si="9"/>
        <v>29</v>
      </c>
      <c r="N121">
        <f t="shared" si="10"/>
        <v>474.24</v>
      </c>
      <c r="O121">
        <f t="shared" si="11"/>
        <v>65.25</v>
      </c>
      <c r="P121" s="57">
        <f t="shared" si="14"/>
        <v>539.49</v>
      </c>
      <c r="Q121" s="52"/>
      <c r="R121" s="57">
        <f t="shared" si="15"/>
        <v>555.67470000000003</v>
      </c>
      <c r="S121" s="76">
        <f>'август 2018'!U121</f>
        <v>0</v>
      </c>
      <c r="T121" s="77">
        <f t="shared" si="13"/>
        <v>555.67470000000003</v>
      </c>
      <c r="V121" s="52"/>
      <c r="W121" s="52">
        <f t="shared" si="12"/>
        <v>555.67470000000003</v>
      </c>
    </row>
    <row r="122" spans="1:23" ht="15" thickBot="1">
      <c r="A122" s="3">
        <v>1740051</v>
      </c>
      <c r="B122" s="83">
        <v>43370</v>
      </c>
      <c r="C122" s="4">
        <v>110</v>
      </c>
      <c r="D122" s="4">
        <v>2966</v>
      </c>
      <c r="E122" s="4">
        <v>2282</v>
      </c>
      <c r="F122" s="4">
        <v>656</v>
      </c>
      <c r="G122" s="4" t="s">
        <v>9</v>
      </c>
      <c r="H122" s="40">
        <f>E122-'май 2018'!E126</f>
        <v>208</v>
      </c>
      <c r="I122" s="42">
        <f>F122-'май 2018'!F126</f>
        <v>62</v>
      </c>
      <c r="J122" s="51">
        <v>2212</v>
      </c>
      <c r="K122" s="51">
        <v>622</v>
      </c>
      <c r="L122">
        <f t="shared" si="9"/>
        <v>70</v>
      </c>
      <c r="M122">
        <f t="shared" si="9"/>
        <v>34</v>
      </c>
      <c r="N122">
        <f t="shared" si="10"/>
        <v>425.6</v>
      </c>
      <c r="O122">
        <f t="shared" si="11"/>
        <v>76.5</v>
      </c>
      <c r="P122" s="57">
        <f t="shared" si="14"/>
        <v>502.1</v>
      </c>
      <c r="Q122" s="52"/>
      <c r="R122" s="57">
        <f t="shared" si="15"/>
        <v>517.16300000000001</v>
      </c>
      <c r="S122" s="76">
        <f>'август 2018'!U122</f>
        <v>3420.4739999999997</v>
      </c>
      <c r="T122" s="77">
        <f t="shared" si="13"/>
        <v>3937.6369999999997</v>
      </c>
      <c r="V122" s="52"/>
      <c r="W122" s="52">
        <f t="shared" si="12"/>
        <v>3937.6369999999997</v>
      </c>
    </row>
    <row r="123" spans="1:23" ht="15" thickBot="1">
      <c r="A123" s="3">
        <v>1844087</v>
      </c>
      <c r="B123" s="83">
        <v>43370</v>
      </c>
      <c r="C123" s="4">
        <v>111</v>
      </c>
      <c r="D123" s="4">
        <v>15781</v>
      </c>
      <c r="E123" s="4">
        <v>10506</v>
      </c>
      <c r="F123" s="4">
        <v>3844</v>
      </c>
      <c r="G123" s="4" t="s">
        <v>9</v>
      </c>
      <c r="H123" s="40">
        <f>E123-'май 2018'!E127</f>
        <v>1205</v>
      </c>
      <c r="I123" s="42">
        <f>F123-'май 2018'!F127</f>
        <v>404</v>
      </c>
      <c r="J123" s="51">
        <v>10035</v>
      </c>
      <c r="K123" s="51">
        <v>3679</v>
      </c>
      <c r="L123">
        <f t="shared" si="9"/>
        <v>471</v>
      </c>
      <c r="M123">
        <f t="shared" si="9"/>
        <v>165</v>
      </c>
      <c r="N123">
        <f t="shared" si="10"/>
        <v>2863.68</v>
      </c>
      <c r="O123">
        <f t="shared" si="11"/>
        <v>371.25</v>
      </c>
      <c r="P123" s="57">
        <f t="shared" si="14"/>
        <v>3234.93</v>
      </c>
      <c r="Q123" s="52">
        <v>1539</v>
      </c>
      <c r="R123" s="57">
        <f t="shared" si="15"/>
        <v>1792.9778999999999</v>
      </c>
      <c r="S123" s="76">
        <f>'август 2018'!U123</f>
        <v>0</v>
      </c>
      <c r="T123" s="62">
        <f t="shared" si="13"/>
        <v>1792.9778999999999</v>
      </c>
      <c r="U123" s="62">
        <f t="shared" si="13"/>
        <v>1792.9778999999999</v>
      </c>
      <c r="V123" s="52">
        <v>3207</v>
      </c>
      <c r="W123" s="52">
        <f t="shared" si="12"/>
        <v>0</v>
      </c>
    </row>
    <row r="124" spans="1:23" ht="15" thickBot="1">
      <c r="A124" s="3">
        <v>1740041</v>
      </c>
      <c r="B124" s="83">
        <v>43370</v>
      </c>
      <c r="C124" s="4">
        <v>112</v>
      </c>
      <c r="D124" s="4">
        <v>13681</v>
      </c>
      <c r="E124" s="4">
        <v>7156</v>
      </c>
      <c r="F124" s="4">
        <v>6300</v>
      </c>
      <c r="G124" s="4" t="s">
        <v>9</v>
      </c>
      <c r="H124" s="40">
        <f>E124-'май 2018'!E128</f>
        <v>452</v>
      </c>
      <c r="I124" s="42">
        <f>F124-'май 2018'!F128</f>
        <v>449</v>
      </c>
      <c r="J124" s="51">
        <v>7006</v>
      </c>
      <c r="K124" s="51">
        <v>6160</v>
      </c>
      <c r="L124">
        <f t="shared" si="9"/>
        <v>150</v>
      </c>
      <c r="M124">
        <f t="shared" si="9"/>
        <v>140</v>
      </c>
      <c r="N124">
        <f t="shared" si="10"/>
        <v>912</v>
      </c>
      <c r="O124">
        <f t="shared" si="11"/>
        <v>315</v>
      </c>
      <c r="P124" s="57">
        <f t="shared" si="14"/>
        <v>1227</v>
      </c>
      <c r="Q124" s="52"/>
      <c r="R124" s="57">
        <f t="shared" si="15"/>
        <v>1263.81</v>
      </c>
      <c r="S124" s="76">
        <f>'август 2018'!U124</f>
        <v>0</v>
      </c>
      <c r="T124" s="62">
        <f t="shared" si="13"/>
        <v>1263.81</v>
      </c>
      <c r="U124" s="62">
        <f t="shared" si="13"/>
        <v>1263.81</v>
      </c>
      <c r="V124" s="52"/>
      <c r="W124" s="52">
        <f t="shared" si="12"/>
        <v>0</v>
      </c>
    </row>
    <row r="125" spans="1:23" ht="27" thickBot="1">
      <c r="A125" s="3">
        <v>2824151</v>
      </c>
      <c r="B125" s="83">
        <v>43370</v>
      </c>
      <c r="C125" s="4" t="s">
        <v>22</v>
      </c>
      <c r="D125" s="4">
        <v>3050</v>
      </c>
      <c r="E125" s="4">
        <v>1772</v>
      </c>
      <c r="F125" s="4">
        <v>1277</v>
      </c>
      <c r="G125" s="56" t="s">
        <v>9</v>
      </c>
      <c r="H125" s="65">
        <f>E125-'май 2018'!E130</f>
        <v>564</v>
      </c>
      <c r="I125" s="66">
        <f>F125-'май 2018'!F130</f>
        <v>471</v>
      </c>
      <c r="J125" s="51">
        <v>1515</v>
      </c>
      <c r="K125" s="51">
        <v>1004</v>
      </c>
      <c r="L125">
        <f t="shared" si="9"/>
        <v>257</v>
      </c>
      <c r="M125">
        <f t="shared" si="9"/>
        <v>273</v>
      </c>
      <c r="N125">
        <f t="shared" si="10"/>
        <v>1562.56</v>
      </c>
      <c r="O125">
        <f t="shared" si="11"/>
        <v>614.25</v>
      </c>
      <c r="P125" s="57">
        <f t="shared" si="14"/>
        <v>2176.81</v>
      </c>
      <c r="Q125" s="52"/>
      <c r="R125" s="57">
        <f t="shared" si="15"/>
        <v>2242.1142999999997</v>
      </c>
      <c r="S125" s="76">
        <f>'август 2018'!U125</f>
        <v>736.78989999999999</v>
      </c>
      <c r="T125" s="62">
        <f t="shared" si="13"/>
        <v>2978.9041999999999</v>
      </c>
      <c r="U125" s="62">
        <f>T125</f>
        <v>2978.9041999999999</v>
      </c>
      <c r="V125" s="52">
        <v>1021</v>
      </c>
      <c r="W125" s="52">
        <f t="shared" si="12"/>
        <v>0</v>
      </c>
    </row>
    <row r="126" spans="1:23" ht="15" thickBot="1">
      <c r="A126" s="3">
        <v>1828071</v>
      </c>
      <c r="B126" s="83">
        <v>43370</v>
      </c>
      <c r="C126" s="4">
        <v>114</v>
      </c>
      <c r="D126" s="4">
        <v>8123</v>
      </c>
      <c r="E126" s="4">
        <v>5414</v>
      </c>
      <c r="F126" s="4">
        <v>2487</v>
      </c>
      <c r="G126" s="4" t="s">
        <v>9</v>
      </c>
      <c r="H126" s="40">
        <f>E126-'май 2018'!E131</f>
        <v>508</v>
      </c>
      <c r="I126" s="42">
        <f>F126-'май 2018'!F131</f>
        <v>273</v>
      </c>
      <c r="J126" s="51">
        <v>5249</v>
      </c>
      <c r="K126" s="51">
        <v>2400</v>
      </c>
      <c r="L126">
        <f t="shared" si="9"/>
        <v>165</v>
      </c>
      <c r="M126">
        <f t="shared" si="9"/>
        <v>87</v>
      </c>
      <c r="N126">
        <f t="shared" si="10"/>
        <v>1003.2</v>
      </c>
      <c r="O126">
        <f t="shared" si="11"/>
        <v>195.75</v>
      </c>
      <c r="P126" s="57">
        <f t="shared" si="14"/>
        <v>1198.95</v>
      </c>
      <c r="Q126" s="52">
        <v>312</v>
      </c>
      <c r="R126" s="57">
        <f t="shared" si="15"/>
        <v>922.91849999999999</v>
      </c>
      <c r="S126" s="76">
        <f>'август 2018'!U126</f>
        <v>0</v>
      </c>
      <c r="T126" s="77">
        <f t="shared" si="13"/>
        <v>922.91849999999999</v>
      </c>
      <c r="V126" s="52"/>
      <c r="W126" s="52">
        <f t="shared" si="12"/>
        <v>922.91849999999999</v>
      </c>
    </row>
    <row r="127" spans="1:23" ht="15" thickBot="1">
      <c r="A127" s="3">
        <v>1893485</v>
      </c>
      <c r="B127" s="83">
        <v>43370</v>
      </c>
      <c r="C127" s="4">
        <v>115</v>
      </c>
      <c r="D127" s="4">
        <v>10976</v>
      </c>
      <c r="E127" s="4">
        <v>7427</v>
      </c>
      <c r="F127" s="4">
        <v>3460</v>
      </c>
      <c r="G127" s="4" t="s">
        <v>9</v>
      </c>
      <c r="H127" s="40">
        <f>E127-'май 2018'!E132</f>
        <v>492</v>
      </c>
      <c r="I127" s="42">
        <f>F127-'май 2018'!F132</f>
        <v>199</v>
      </c>
      <c r="J127" s="51">
        <v>7374</v>
      </c>
      <c r="K127" s="51">
        <v>3442</v>
      </c>
      <c r="L127">
        <f t="shared" si="9"/>
        <v>53</v>
      </c>
      <c r="M127">
        <f t="shared" si="9"/>
        <v>18</v>
      </c>
      <c r="N127">
        <f t="shared" si="10"/>
        <v>322.24</v>
      </c>
      <c r="O127">
        <f t="shared" si="11"/>
        <v>40.5</v>
      </c>
      <c r="P127" s="57">
        <f t="shared" si="14"/>
        <v>362.74</v>
      </c>
      <c r="Q127" s="52"/>
      <c r="R127" s="57">
        <f t="shared" si="15"/>
        <v>373.62220000000002</v>
      </c>
      <c r="S127" s="76">
        <f>'август 2018'!U127</f>
        <v>0</v>
      </c>
      <c r="T127" s="62">
        <f t="shared" si="13"/>
        <v>373.62220000000002</v>
      </c>
      <c r="U127" s="62">
        <f t="shared" si="13"/>
        <v>373.62220000000002</v>
      </c>
      <c r="V127" s="52"/>
      <c r="W127" s="52">
        <f t="shared" si="12"/>
        <v>0</v>
      </c>
    </row>
    <row r="128" spans="1:23" ht="15" thickBot="1">
      <c r="A128" s="3">
        <v>1898971</v>
      </c>
      <c r="B128" s="83">
        <v>43370</v>
      </c>
      <c r="C128" s="4">
        <v>116</v>
      </c>
      <c r="D128" s="4">
        <v>5079</v>
      </c>
      <c r="E128" s="4">
        <v>3667</v>
      </c>
      <c r="F128" s="4">
        <v>1332</v>
      </c>
      <c r="G128" s="4" t="s">
        <v>9</v>
      </c>
      <c r="H128" s="40">
        <f>E128-'май 2018'!E133</f>
        <v>413</v>
      </c>
      <c r="I128" s="42">
        <f>F128-'май 2018'!F133</f>
        <v>138</v>
      </c>
      <c r="J128" s="51">
        <v>3531</v>
      </c>
      <c r="K128" s="51">
        <v>1297</v>
      </c>
      <c r="L128">
        <f t="shared" si="9"/>
        <v>136</v>
      </c>
      <c r="M128">
        <f t="shared" si="9"/>
        <v>35</v>
      </c>
      <c r="N128">
        <f t="shared" si="10"/>
        <v>826.88</v>
      </c>
      <c r="O128">
        <f t="shared" si="11"/>
        <v>78.75</v>
      </c>
      <c r="P128" s="57">
        <f t="shared" si="14"/>
        <v>905.63</v>
      </c>
      <c r="Q128" s="52"/>
      <c r="R128" s="57">
        <f t="shared" si="15"/>
        <v>932.7989</v>
      </c>
      <c r="S128" s="76">
        <f>'август 2018'!U128</f>
        <v>0</v>
      </c>
      <c r="T128" s="62">
        <f t="shared" si="13"/>
        <v>932.7989</v>
      </c>
      <c r="U128" s="62">
        <f t="shared" si="13"/>
        <v>932.7989</v>
      </c>
      <c r="V128" s="52"/>
      <c r="W128" s="52">
        <f t="shared" si="12"/>
        <v>0</v>
      </c>
    </row>
    <row r="129" spans="1:23" ht="15" thickBot="1">
      <c r="A129" s="3">
        <v>1853943</v>
      </c>
      <c r="B129" s="83">
        <v>43370</v>
      </c>
      <c r="C129" s="4">
        <v>117</v>
      </c>
      <c r="D129" s="4">
        <v>2133</v>
      </c>
      <c r="E129" s="4">
        <v>1212</v>
      </c>
      <c r="F129" s="4">
        <v>649</v>
      </c>
      <c r="G129" s="4" t="s">
        <v>9</v>
      </c>
      <c r="H129" s="40">
        <f>E129-'май 2018'!E134</f>
        <v>144</v>
      </c>
      <c r="I129" s="42">
        <f>F129-'май 2018'!F134</f>
        <v>64</v>
      </c>
      <c r="J129" s="51">
        <v>1163</v>
      </c>
      <c r="K129" s="51">
        <v>633</v>
      </c>
      <c r="L129">
        <f t="shared" si="9"/>
        <v>49</v>
      </c>
      <c r="M129">
        <f t="shared" si="9"/>
        <v>16</v>
      </c>
      <c r="N129">
        <f t="shared" si="10"/>
        <v>297.92</v>
      </c>
      <c r="O129">
        <f t="shared" si="11"/>
        <v>36</v>
      </c>
      <c r="P129" s="57">
        <f t="shared" si="14"/>
        <v>333.92</v>
      </c>
      <c r="Q129" s="52"/>
      <c r="R129" s="57">
        <f t="shared" si="15"/>
        <v>343.93760000000003</v>
      </c>
      <c r="S129" s="76">
        <f>'август 2018'!U129</f>
        <v>0</v>
      </c>
      <c r="T129" s="62">
        <f t="shared" si="13"/>
        <v>343.93760000000003</v>
      </c>
      <c r="U129" s="62">
        <f t="shared" si="13"/>
        <v>343.93760000000003</v>
      </c>
      <c r="V129" s="52"/>
      <c r="W129" s="52">
        <f t="shared" si="12"/>
        <v>0</v>
      </c>
    </row>
    <row r="130" spans="1:23" ht="15" thickBot="1">
      <c r="A130" s="3">
        <v>1893475</v>
      </c>
      <c r="B130" s="83">
        <v>43370</v>
      </c>
      <c r="C130" s="4">
        <v>118</v>
      </c>
      <c r="D130" s="4">
        <v>4086</v>
      </c>
      <c r="E130" s="4">
        <v>2450</v>
      </c>
      <c r="F130" s="4">
        <v>1535</v>
      </c>
      <c r="G130" s="4" t="s">
        <v>9</v>
      </c>
      <c r="H130" s="40">
        <f>E130-'май 2018'!E135</f>
        <v>116</v>
      </c>
      <c r="I130" s="42">
        <f>F130-'май 2018'!F135</f>
        <v>69</v>
      </c>
      <c r="J130" s="51">
        <v>2405</v>
      </c>
      <c r="K130" s="51">
        <v>1495</v>
      </c>
      <c r="L130">
        <f t="shared" ref="L130:M192" si="16">E130-J130</f>
        <v>45</v>
      </c>
      <c r="M130">
        <f t="shared" si="16"/>
        <v>40</v>
      </c>
      <c r="N130">
        <f t="shared" si="10"/>
        <v>273.60000000000002</v>
      </c>
      <c r="O130">
        <f t="shared" si="11"/>
        <v>90</v>
      </c>
      <c r="P130" s="57">
        <f t="shared" si="14"/>
        <v>363.6</v>
      </c>
      <c r="Q130" s="52"/>
      <c r="R130" s="57">
        <f t="shared" si="15"/>
        <v>374.50800000000004</v>
      </c>
      <c r="S130" s="76">
        <f>'август 2018'!U130</f>
        <v>109.4684</v>
      </c>
      <c r="T130" s="62">
        <f t="shared" si="13"/>
        <v>483.97640000000001</v>
      </c>
      <c r="U130" s="62">
        <f>T130</f>
        <v>483.97640000000001</v>
      </c>
      <c r="V130" s="52">
        <v>516</v>
      </c>
      <c r="W130" s="52">
        <f t="shared" si="12"/>
        <v>0</v>
      </c>
    </row>
    <row r="131" spans="1:23" ht="15" thickBot="1">
      <c r="A131" s="3">
        <v>1897276</v>
      </c>
      <c r="B131" s="83">
        <v>43370</v>
      </c>
      <c r="C131" s="4">
        <v>119</v>
      </c>
      <c r="D131" s="4">
        <v>18186</v>
      </c>
      <c r="E131" s="4">
        <v>10367</v>
      </c>
      <c r="F131" s="4">
        <v>5300</v>
      </c>
      <c r="G131" s="4" t="s">
        <v>9</v>
      </c>
      <c r="H131" s="40">
        <f>E131-'май 2018'!E136</f>
        <v>375</v>
      </c>
      <c r="I131" s="42">
        <f>F131-'май 2018'!F136</f>
        <v>106</v>
      </c>
      <c r="J131" s="51">
        <v>10253</v>
      </c>
      <c r="K131" s="51">
        <v>5265</v>
      </c>
      <c r="L131">
        <f t="shared" si="16"/>
        <v>114</v>
      </c>
      <c r="M131">
        <f t="shared" si="16"/>
        <v>35</v>
      </c>
      <c r="N131">
        <f t="shared" si="10"/>
        <v>693.12</v>
      </c>
      <c r="O131">
        <f t="shared" si="11"/>
        <v>78.75</v>
      </c>
      <c r="P131" s="57">
        <f t="shared" si="14"/>
        <v>771.87</v>
      </c>
      <c r="Q131" s="52"/>
      <c r="R131" s="57">
        <f t="shared" si="15"/>
        <v>795.02610000000004</v>
      </c>
      <c r="S131" s="76">
        <f>'август 2018'!U131</f>
        <v>0</v>
      </c>
      <c r="T131" s="62">
        <f t="shared" si="13"/>
        <v>795.02610000000004</v>
      </c>
      <c r="U131" s="62">
        <f t="shared" si="13"/>
        <v>795.02610000000004</v>
      </c>
      <c r="V131" s="52"/>
      <c r="W131" s="52">
        <f t="shared" si="12"/>
        <v>0</v>
      </c>
    </row>
    <row r="132" spans="1:23" ht="15" thickBot="1">
      <c r="A132" s="3">
        <v>1899038</v>
      </c>
      <c r="B132" s="83">
        <v>43370</v>
      </c>
      <c r="C132" s="4">
        <v>120</v>
      </c>
      <c r="D132" s="4">
        <v>2644</v>
      </c>
      <c r="E132" s="4">
        <v>1998</v>
      </c>
      <c r="F132" s="4">
        <v>644</v>
      </c>
      <c r="G132" s="4" t="s">
        <v>9</v>
      </c>
      <c r="H132" s="40">
        <f>E132-'май 2018'!E137</f>
        <v>85</v>
      </c>
      <c r="I132" s="42">
        <f>F132-'май 2018'!F137</f>
        <v>33</v>
      </c>
      <c r="J132" s="51">
        <v>1974</v>
      </c>
      <c r="K132" s="51">
        <v>635</v>
      </c>
      <c r="L132">
        <f t="shared" si="16"/>
        <v>24</v>
      </c>
      <c r="M132">
        <f t="shared" si="16"/>
        <v>9</v>
      </c>
      <c r="N132">
        <f t="shared" si="10"/>
        <v>145.92000000000002</v>
      </c>
      <c r="O132">
        <f t="shared" si="11"/>
        <v>20.25</v>
      </c>
      <c r="P132" s="57">
        <f t="shared" si="14"/>
        <v>166.17000000000002</v>
      </c>
      <c r="Q132" s="52"/>
      <c r="R132" s="57">
        <f t="shared" si="15"/>
        <v>171.1551</v>
      </c>
      <c r="S132" s="76">
        <f>'август 2018'!U132</f>
        <v>86.736300000000014</v>
      </c>
      <c r="T132" s="62">
        <f t="shared" si="13"/>
        <v>257.89140000000003</v>
      </c>
      <c r="U132" s="62">
        <f>T132</f>
        <v>257.89140000000003</v>
      </c>
      <c r="V132" s="52"/>
      <c r="W132" s="52">
        <f t="shared" si="12"/>
        <v>0</v>
      </c>
    </row>
    <row r="133" spans="1:23" ht="15" thickBot="1">
      <c r="A133" s="3">
        <v>1897322</v>
      </c>
      <c r="B133" s="83">
        <v>43370</v>
      </c>
      <c r="C133" s="4">
        <v>121</v>
      </c>
      <c r="D133" s="4">
        <v>3348</v>
      </c>
      <c r="E133" s="4">
        <v>2317</v>
      </c>
      <c r="F133" s="4">
        <v>980</v>
      </c>
      <c r="G133" s="4" t="s">
        <v>9</v>
      </c>
      <c r="H133" s="40">
        <f>E133-'май 2018'!E138</f>
        <v>346</v>
      </c>
      <c r="I133" s="42">
        <f>F133-'май 2018'!F138</f>
        <v>161</v>
      </c>
      <c r="J133" s="51">
        <v>2228</v>
      </c>
      <c r="K133" s="51">
        <v>938</v>
      </c>
      <c r="L133">
        <f t="shared" si="16"/>
        <v>89</v>
      </c>
      <c r="M133">
        <f t="shared" si="16"/>
        <v>42</v>
      </c>
      <c r="N133">
        <f t="shared" si="10"/>
        <v>541.12</v>
      </c>
      <c r="O133">
        <f t="shared" si="11"/>
        <v>94.5</v>
      </c>
      <c r="P133" s="57">
        <f t="shared" si="14"/>
        <v>635.62</v>
      </c>
      <c r="Q133" s="52"/>
      <c r="R133" s="57">
        <f t="shared" si="15"/>
        <v>654.68859999999995</v>
      </c>
      <c r="S133" s="76">
        <f>'август 2018'!U133</f>
        <v>0</v>
      </c>
      <c r="T133" s="77">
        <f t="shared" si="13"/>
        <v>654.68859999999995</v>
      </c>
      <c r="V133" s="52"/>
      <c r="W133" s="52">
        <f t="shared" si="12"/>
        <v>654.68859999999995</v>
      </c>
    </row>
    <row r="134" spans="1:23" ht="15" thickBot="1">
      <c r="A134" s="3">
        <v>1898412</v>
      </c>
      <c r="B134" s="83">
        <v>43370</v>
      </c>
      <c r="C134" s="4" t="s">
        <v>23</v>
      </c>
      <c r="D134" s="4">
        <v>1914</v>
      </c>
      <c r="E134" s="4">
        <v>1454</v>
      </c>
      <c r="F134" s="4">
        <v>388</v>
      </c>
      <c r="G134" s="4" t="s">
        <v>9</v>
      </c>
      <c r="H134" s="40">
        <f>E134-'май 2018'!E139</f>
        <v>-6459</v>
      </c>
      <c r="I134" s="42">
        <f>F134-'май 2018'!F139</f>
        <v>-3029</v>
      </c>
      <c r="J134" s="51">
        <v>1434</v>
      </c>
      <c r="K134" s="51">
        <v>383</v>
      </c>
      <c r="L134">
        <f t="shared" si="16"/>
        <v>20</v>
      </c>
      <c r="M134">
        <f t="shared" si="16"/>
        <v>5</v>
      </c>
      <c r="N134">
        <f t="shared" si="10"/>
        <v>121.6</v>
      </c>
      <c r="O134">
        <f t="shared" si="11"/>
        <v>11.25</v>
      </c>
      <c r="P134" s="57">
        <f t="shared" si="14"/>
        <v>132.85</v>
      </c>
      <c r="Q134" s="52"/>
      <c r="R134" s="57">
        <f t="shared" si="15"/>
        <v>136.8355</v>
      </c>
      <c r="S134" s="76">
        <f>'август 2018'!U135</f>
        <v>0</v>
      </c>
      <c r="T134" s="77">
        <f t="shared" si="13"/>
        <v>136.8355</v>
      </c>
      <c r="U134" s="77"/>
      <c r="V134" s="52"/>
      <c r="W134" s="52">
        <f t="shared" si="12"/>
        <v>136.8355</v>
      </c>
    </row>
    <row r="135" spans="1:23" ht="15" thickBot="1">
      <c r="A135" s="3">
        <v>1899090</v>
      </c>
      <c r="B135" s="83">
        <v>43370</v>
      </c>
      <c r="C135" s="4">
        <v>122</v>
      </c>
      <c r="D135" s="4">
        <v>12304</v>
      </c>
      <c r="E135" s="4">
        <v>8554</v>
      </c>
      <c r="F135" s="4">
        <v>3652</v>
      </c>
      <c r="G135" s="4" t="s">
        <v>9</v>
      </c>
      <c r="H135" s="40">
        <f>E135-'май 2018'!E140</f>
        <v>7152</v>
      </c>
      <c r="I135" s="42">
        <f>F135-'май 2018'!F140</f>
        <v>3274</v>
      </c>
      <c r="J135" s="51">
        <v>8396</v>
      </c>
      <c r="K135" s="51">
        <v>3594</v>
      </c>
      <c r="L135">
        <f t="shared" si="16"/>
        <v>158</v>
      </c>
      <c r="M135">
        <f t="shared" si="16"/>
        <v>58</v>
      </c>
      <c r="N135">
        <f t="shared" si="10"/>
        <v>960.64</v>
      </c>
      <c r="O135">
        <f t="shared" si="11"/>
        <v>130.5</v>
      </c>
      <c r="P135" s="57">
        <f t="shared" si="14"/>
        <v>1091.1399999999999</v>
      </c>
      <c r="Q135" s="52"/>
      <c r="R135" s="57">
        <f t="shared" si="15"/>
        <v>1123.8742</v>
      </c>
      <c r="S135" s="76">
        <f>'август 2018'!U134</f>
        <v>1415.1994</v>
      </c>
      <c r="T135" s="62">
        <f t="shared" si="13"/>
        <v>2539.0735999999997</v>
      </c>
      <c r="U135" s="62">
        <v>1552</v>
      </c>
      <c r="V135" s="52">
        <v>-987</v>
      </c>
      <c r="W135" s="52">
        <f t="shared" si="12"/>
        <v>987.07359999999971</v>
      </c>
    </row>
    <row r="136" spans="1:23" ht="15" thickBot="1">
      <c r="A136" s="3">
        <v>1893707</v>
      </c>
      <c r="B136" s="83">
        <v>43370</v>
      </c>
      <c r="C136" s="4">
        <v>123</v>
      </c>
      <c r="D136" s="4">
        <v>8751</v>
      </c>
      <c r="E136" s="4">
        <v>4144</v>
      </c>
      <c r="F136" s="4">
        <v>3909</v>
      </c>
      <c r="G136" s="4" t="s">
        <v>9</v>
      </c>
      <c r="H136" s="40">
        <f>E136-'май 2018'!E141</f>
        <v>495</v>
      </c>
      <c r="I136" s="42">
        <f>F136-'май 2018'!F141</f>
        <v>443</v>
      </c>
      <c r="J136" s="51">
        <v>4051</v>
      </c>
      <c r="K136" s="51">
        <v>3834</v>
      </c>
      <c r="L136">
        <f t="shared" si="16"/>
        <v>93</v>
      </c>
      <c r="M136">
        <f t="shared" si="16"/>
        <v>75</v>
      </c>
      <c r="N136">
        <f t="shared" ref="N136:N199" si="17">L136*6.08</f>
        <v>565.44000000000005</v>
      </c>
      <c r="O136">
        <f t="shared" ref="O136:O199" si="18">M136*2.25</f>
        <v>168.75</v>
      </c>
      <c r="P136" s="57">
        <f t="shared" si="14"/>
        <v>734.19</v>
      </c>
      <c r="Q136" s="52"/>
      <c r="R136" s="57">
        <f t="shared" si="15"/>
        <v>756.21570000000008</v>
      </c>
      <c r="S136" s="76">
        <f>'август 2018'!U136</f>
        <v>0</v>
      </c>
      <c r="T136" s="62">
        <f t="shared" si="13"/>
        <v>756.21570000000008</v>
      </c>
      <c r="U136" s="62">
        <f t="shared" si="13"/>
        <v>756.21570000000008</v>
      </c>
      <c r="V136" s="52"/>
      <c r="W136" s="52">
        <f t="shared" ref="W136:W199" si="19">T136-U136</f>
        <v>0</v>
      </c>
    </row>
    <row r="137" spans="1:23" ht="15" thickBot="1">
      <c r="A137" s="3">
        <v>1897603</v>
      </c>
      <c r="B137" s="83">
        <v>43370</v>
      </c>
      <c r="C137" s="4" t="s">
        <v>24</v>
      </c>
      <c r="D137" s="4">
        <v>146</v>
      </c>
      <c r="E137" s="4">
        <v>72</v>
      </c>
      <c r="F137" s="4">
        <v>28</v>
      </c>
      <c r="G137" s="4" t="s">
        <v>9</v>
      </c>
      <c r="H137" s="40">
        <f>E137-'май 2018'!E142</f>
        <v>0</v>
      </c>
      <c r="I137" s="42">
        <f>F137-'май 2018'!F142</f>
        <v>0</v>
      </c>
      <c r="J137" s="51">
        <v>72</v>
      </c>
      <c r="K137" s="51">
        <v>28</v>
      </c>
      <c r="L137">
        <f t="shared" si="16"/>
        <v>0</v>
      </c>
      <c r="M137">
        <f t="shared" si="16"/>
        <v>0</v>
      </c>
      <c r="N137">
        <f t="shared" si="17"/>
        <v>0</v>
      </c>
      <c r="O137">
        <f t="shared" si="18"/>
        <v>0</v>
      </c>
      <c r="P137" s="57">
        <f t="shared" si="14"/>
        <v>0</v>
      </c>
      <c r="Q137" s="52"/>
      <c r="R137" s="57">
        <f t="shared" si="15"/>
        <v>0</v>
      </c>
      <c r="S137" s="76">
        <f>'август 2018'!U137</f>
        <v>0</v>
      </c>
      <c r="T137" s="77">
        <f t="shared" ref="T137:U200" si="20">R137+S137</f>
        <v>0</v>
      </c>
      <c r="V137" s="52"/>
      <c r="W137" s="52">
        <f t="shared" si="19"/>
        <v>0</v>
      </c>
    </row>
    <row r="138" spans="1:23" ht="15" thickBot="1">
      <c r="A138" s="3">
        <v>1899008</v>
      </c>
      <c r="B138" s="83">
        <v>43370</v>
      </c>
      <c r="C138" s="4">
        <v>124</v>
      </c>
      <c r="D138" s="4">
        <v>24866</v>
      </c>
      <c r="E138" s="4">
        <v>11861</v>
      </c>
      <c r="F138" s="4">
        <v>9234</v>
      </c>
      <c r="G138" s="4" t="s">
        <v>9</v>
      </c>
      <c r="H138" s="40">
        <f>E138-'май 2018'!E143</f>
        <v>369</v>
      </c>
      <c r="I138" s="42">
        <f>F138-'май 2018'!F143</f>
        <v>357</v>
      </c>
      <c r="J138" s="51">
        <v>11768</v>
      </c>
      <c r="K138" s="51">
        <v>9161</v>
      </c>
      <c r="L138">
        <f t="shared" si="16"/>
        <v>93</v>
      </c>
      <c r="M138">
        <f t="shared" si="16"/>
        <v>73</v>
      </c>
      <c r="N138">
        <f t="shared" si="17"/>
        <v>565.44000000000005</v>
      </c>
      <c r="O138">
        <f t="shared" si="18"/>
        <v>164.25</v>
      </c>
      <c r="P138" s="57">
        <f t="shared" si="14"/>
        <v>729.69</v>
      </c>
      <c r="Q138" s="52">
        <v>243</v>
      </c>
      <c r="R138" s="57">
        <f t="shared" si="15"/>
        <v>508.58070000000009</v>
      </c>
      <c r="S138" s="76">
        <f>'август 2018'!U138</f>
        <v>0</v>
      </c>
      <c r="T138" s="77">
        <f t="shared" si="20"/>
        <v>508.58070000000009</v>
      </c>
      <c r="V138" s="52"/>
      <c r="W138" s="52">
        <f t="shared" si="19"/>
        <v>508.58070000000009</v>
      </c>
    </row>
    <row r="139" spans="1:23" ht="15" thickBot="1">
      <c r="A139" s="3">
        <v>1832288</v>
      </c>
      <c r="B139" s="83">
        <v>43370</v>
      </c>
      <c r="C139" s="4">
        <v>125</v>
      </c>
      <c r="D139" s="4">
        <v>1210</v>
      </c>
      <c r="E139" s="4">
        <v>965</v>
      </c>
      <c r="F139" s="4">
        <v>223</v>
      </c>
      <c r="G139" s="64" t="s">
        <v>9</v>
      </c>
      <c r="H139" s="40">
        <f>E139-'май 2018'!E144</f>
        <v>5</v>
      </c>
      <c r="I139" s="42">
        <f>F139-'май 2018'!F144</f>
        <v>0</v>
      </c>
      <c r="J139" s="51">
        <v>964</v>
      </c>
      <c r="K139" s="51">
        <v>223</v>
      </c>
      <c r="L139">
        <f t="shared" si="16"/>
        <v>1</v>
      </c>
      <c r="M139">
        <f t="shared" si="16"/>
        <v>0</v>
      </c>
      <c r="N139">
        <f t="shared" si="17"/>
        <v>6.08</v>
      </c>
      <c r="O139">
        <f t="shared" si="18"/>
        <v>0</v>
      </c>
      <c r="P139" s="57">
        <f t="shared" ref="P139:P202" si="21">N139+O139</f>
        <v>6.08</v>
      </c>
      <c r="Q139" s="52"/>
      <c r="R139" s="57">
        <f t="shared" ref="R139:R202" si="22">P139+P139*3%-Q139</f>
        <v>6.2624000000000004</v>
      </c>
      <c r="S139" s="76">
        <f>'август 2018'!U139</f>
        <v>0</v>
      </c>
      <c r="T139" s="77">
        <f t="shared" si="20"/>
        <v>6.2624000000000004</v>
      </c>
      <c r="V139" s="52"/>
      <c r="W139" s="52">
        <f t="shared" si="19"/>
        <v>6.2624000000000004</v>
      </c>
    </row>
    <row r="140" spans="1:23" ht="15" thickBot="1">
      <c r="A140" s="3">
        <v>1897580</v>
      </c>
      <c r="B140" s="83">
        <v>43370</v>
      </c>
      <c r="C140" s="4">
        <v>126</v>
      </c>
      <c r="D140" s="4">
        <v>3</v>
      </c>
      <c r="E140" s="4">
        <v>2</v>
      </c>
      <c r="F140" s="4">
        <v>0</v>
      </c>
      <c r="G140" s="4" t="s">
        <v>9</v>
      </c>
      <c r="H140" s="40">
        <f>E140-'май 2018'!E145</f>
        <v>0</v>
      </c>
      <c r="I140" s="42">
        <f>F140-'май 2018'!F145</f>
        <v>0</v>
      </c>
      <c r="J140" s="51">
        <v>2</v>
      </c>
      <c r="K140" s="51">
        <v>0</v>
      </c>
      <c r="L140">
        <f t="shared" si="16"/>
        <v>0</v>
      </c>
      <c r="M140">
        <f t="shared" si="16"/>
        <v>0</v>
      </c>
      <c r="N140">
        <f t="shared" si="17"/>
        <v>0</v>
      </c>
      <c r="O140">
        <f t="shared" si="18"/>
        <v>0</v>
      </c>
      <c r="P140" s="57">
        <f t="shared" si="21"/>
        <v>0</v>
      </c>
      <c r="Q140" s="52"/>
      <c r="R140" s="57">
        <f t="shared" si="22"/>
        <v>0</v>
      </c>
      <c r="S140" s="76">
        <f>'август 2018'!U140</f>
        <v>0</v>
      </c>
      <c r="T140" s="77">
        <f t="shared" si="20"/>
        <v>0</v>
      </c>
      <c r="V140" s="52"/>
      <c r="W140" s="52">
        <f t="shared" si="19"/>
        <v>0</v>
      </c>
    </row>
    <row r="141" spans="1:23" ht="27" thickBot="1">
      <c r="A141" s="3">
        <v>2826458</v>
      </c>
      <c r="B141" s="83">
        <v>43370</v>
      </c>
      <c r="C141" s="4" t="s">
        <v>25</v>
      </c>
      <c r="D141" s="4">
        <v>663</v>
      </c>
      <c r="E141" s="4">
        <v>531</v>
      </c>
      <c r="F141" s="4">
        <v>131</v>
      </c>
      <c r="G141" s="4" t="s">
        <v>9</v>
      </c>
      <c r="H141" s="40">
        <f>E141-'май 2018'!E147</f>
        <v>486</v>
      </c>
      <c r="I141" s="42">
        <f>F141-'май 2018'!F147</f>
        <v>128</v>
      </c>
      <c r="J141" s="51">
        <v>469</v>
      </c>
      <c r="K141" s="51">
        <v>116</v>
      </c>
      <c r="L141">
        <f t="shared" si="16"/>
        <v>62</v>
      </c>
      <c r="M141">
        <f t="shared" si="16"/>
        <v>15</v>
      </c>
      <c r="N141">
        <f t="shared" si="17"/>
        <v>376.96</v>
      </c>
      <c r="O141">
        <f t="shared" si="18"/>
        <v>33.75</v>
      </c>
      <c r="P141" s="57">
        <f t="shared" si="21"/>
        <v>410.71</v>
      </c>
      <c r="Q141" s="52"/>
      <c r="R141" s="57">
        <f t="shared" si="22"/>
        <v>423.03129999999999</v>
      </c>
      <c r="S141" s="76">
        <f>'август 2018'!U141</f>
        <v>2874.5342999999998</v>
      </c>
      <c r="T141" s="62">
        <f t="shared" si="20"/>
        <v>3297.5655999999999</v>
      </c>
      <c r="U141" s="62">
        <f>T141</f>
        <v>3297.5655999999999</v>
      </c>
      <c r="V141" s="52"/>
      <c r="W141" s="52">
        <f t="shared" si="19"/>
        <v>0</v>
      </c>
    </row>
    <row r="142" spans="1:23" ht="15" thickBot="1">
      <c r="A142" s="3">
        <v>1793478</v>
      </c>
      <c r="B142" s="83">
        <v>43370</v>
      </c>
      <c r="C142" s="4">
        <v>128</v>
      </c>
      <c r="D142" s="4">
        <v>7763</v>
      </c>
      <c r="E142" s="4">
        <v>3404</v>
      </c>
      <c r="F142" s="4">
        <v>3195</v>
      </c>
      <c r="G142" s="4" t="s">
        <v>9</v>
      </c>
      <c r="H142" s="40">
        <f>E142-'май 2018'!E148</f>
        <v>29</v>
      </c>
      <c r="I142" s="42">
        <f>F142-'май 2018'!F148</f>
        <v>38</v>
      </c>
      <c r="J142" s="51">
        <v>3375</v>
      </c>
      <c r="K142" s="51">
        <v>3157</v>
      </c>
      <c r="L142">
        <f t="shared" si="16"/>
        <v>29</v>
      </c>
      <c r="M142">
        <f t="shared" si="16"/>
        <v>38</v>
      </c>
      <c r="N142">
        <f t="shared" si="17"/>
        <v>176.32</v>
      </c>
      <c r="O142">
        <f t="shared" si="18"/>
        <v>85.5</v>
      </c>
      <c r="P142" s="57">
        <f t="shared" si="21"/>
        <v>261.82</v>
      </c>
      <c r="Q142" s="52"/>
      <c r="R142" s="57">
        <f t="shared" si="22"/>
        <v>269.6746</v>
      </c>
      <c r="S142" s="76">
        <f>'август 2018'!U142</f>
        <v>-162.79859999999999</v>
      </c>
      <c r="T142" s="71">
        <f t="shared" si="20"/>
        <v>106.876</v>
      </c>
      <c r="V142" s="52"/>
      <c r="W142" s="52">
        <f t="shared" si="19"/>
        <v>106.876</v>
      </c>
    </row>
    <row r="143" spans="1:23" ht="15" thickBot="1">
      <c r="A143" s="3">
        <v>1895482</v>
      </c>
      <c r="B143" s="83">
        <v>43370</v>
      </c>
      <c r="C143" s="4">
        <v>129</v>
      </c>
      <c r="D143" s="4">
        <v>3935</v>
      </c>
      <c r="E143" s="4">
        <v>2606</v>
      </c>
      <c r="F143" s="4">
        <v>890</v>
      </c>
      <c r="G143" s="4" t="s">
        <v>9</v>
      </c>
      <c r="H143" s="40">
        <f>E143-'май 2018'!E149</f>
        <v>355</v>
      </c>
      <c r="I143" s="42">
        <f>F143-'май 2018'!F149</f>
        <v>126</v>
      </c>
      <c r="J143" s="51">
        <v>2544</v>
      </c>
      <c r="K143" s="51">
        <v>864</v>
      </c>
      <c r="L143">
        <f t="shared" si="16"/>
        <v>62</v>
      </c>
      <c r="M143">
        <f t="shared" si="16"/>
        <v>26</v>
      </c>
      <c r="N143">
        <f t="shared" si="17"/>
        <v>376.96</v>
      </c>
      <c r="O143">
        <f t="shared" si="18"/>
        <v>58.5</v>
      </c>
      <c r="P143" s="57">
        <f t="shared" si="21"/>
        <v>435.46</v>
      </c>
      <c r="Q143" s="52"/>
      <c r="R143" s="57">
        <f t="shared" si="22"/>
        <v>448.52379999999999</v>
      </c>
      <c r="S143" s="76">
        <f>'август 2018'!U143</f>
        <v>-1441.8776000000003</v>
      </c>
      <c r="T143" s="72">
        <f t="shared" si="20"/>
        <v>-993.35380000000032</v>
      </c>
      <c r="V143" s="52"/>
      <c r="W143" s="52">
        <f t="shared" si="19"/>
        <v>-993.35380000000032</v>
      </c>
    </row>
    <row r="144" spans="1:23" ht="15" thickBot="1">
      <c r="A144" s="3">
        <v>1895484</v>
      </c>
      <c r="B144" s="83">
        <v>43370</v>
      </c>
      <c r="C144" s="4">
        <v>130</v>
      </c>
      <c r="D144" s="4">
        <v>67</v>
      </c>
      <c r="E144" s="4">
        <v>66</v>
      </c>
      <c r="F144" s="4">
        <v>0</v>
      </c>
      <c r="G144" s="4" t="s">
        <v>9</v>
      </c>
      <c r="H144" s="40">
        <f>E144-'май 2018'!E150</f>
        <v>32</v>
      </c>
      <c r="I144" s="42">
        <f>F144-'май 2018'!F150</f>
        <v>0</v>
      </c>
      <c r="J144" s="51">
        <v>53</v>
      </c>
      <c r="K144" s="51">
        <v>0</v>
      </c>
      <c r="L144">
        <f t="shared" si="16"/>
        <v>13</v>
      </c>
      <c r="M144">
        <f t="shared" si="16"/>
        <v>0</v>
      </c>
      <c r="N144">
        <f t="shared" si="17"/>
        <v>79.040000000000006</v>
      </c>
      <c r="O144">
        <f t="shared" si="18"/>
        <v>0</v>
      </c>
      <c r="P144" s="57">
        <f t="shared" si="21"/>
        <v>79.040000000000006</v>
      </c>
      <c r="Q144" s="52"/>
      <c r="R144" s="57">
        <f t="shared" si="22"/>
        <v>81.411200000000008</v>
      </c>
      <c r="S144" s="76">
        <f>'август 2018'!U144</f>
        <v>0</v>
      </c>
      <c r="T144" s="77">
        <f t="shared" si="20"/>
        <v>81.411200000000008</v>
      </c>
      <c r="V144" s="52"/>
      <c r="W144" s="52">
        <f t="shared" si="19"/>
        <v>81.411200000000008</v>
      </c>
    </row>
    <row r="145" spans="1:23" ht="15" thickBot="1">
      <c r="A145" s="3">
        <v>1740042</v>
      </c>
      <c r="B145" s="83">
        <v>43370</v>
      </c>
      <c r="C145" s="4">
        <v>131</v>
      </c>
      <c r="D145" s="4">
        <v>3539</v>
      </c>
      <c r="E145" s="4">
        <v>1786</v>
      </c>
      <c r="F145" s="4">
        <v>1329</v>
      </c>
      <c r="G145" s="4" t="s">
        <v>9</v>
      </c>
      <c r="H145" s="40">
        <f>E145-'май 2018'!E151</f>
        <v>163</v>
      </c>
      <c r="I145" s="42">
        <f>F145-'май 2018'!F151</f>
        <v>199</v>
      </c>
      <c r="J145" s="51">
        <v>1744</v>
      </c>
      <c r="K145" s="51">
        <v>1276</v>
      </c>
      <c r="L145">
        <f t="shared" si="16"/>
        <v>42</v>
      </c>
      <c r="M145">
        <f t="shared" si="16"/>
        <v>53</v>
      </c>
      <c r="N145">
        <f t="shared" si="17"/>
        <v>255.36</v>
      </c>
      <c r="O145">
        <f t="shared" si="18"/>
        <v>119.25</v>
      </c>
      <c r="P145" s="57">
        <f t="shared" si="21"/>
        <v>374.61</v>
      </c>
      <c r="Q145" s="52"/>
      <c r="R145" s="57">
        <f t="shared" si="22"/>
        <v>385.84829999999999</v>
      </c>
      <c r="S145" s="76">
        <f>'август 2018'!U145</f>
        <v>335.99630000000002</v>
      </c>
      <c r="T145" s="77">
        <f t="shared" si="20"/>
        <v>721.84460000000001</v>
      </c>
      <c r="V145" s="52"/>
      <c r="W145" s="52">
        <f t="shared" si="19"/>
        <v>721.84460000000001</v>
      </c>
    </row>
    <row r="146" spans="1:23" ht="15" thickBot="1">
      <c r="A146" s="3">
        <v>1886448</v>
      </c>
      <c r="B146" s="83">
        <v>43370</v>
      </c>
      <c r="C146" s="4">
        <v>132</v>
      </c>
      <c r="D146" s="4">
        <v>4554</v>
      </c>
      <c r="E146" s="4">
        <v>2955</v>
      </c>
      <c r="F146" s="4">
        <v>1489</v>
      </c>
      <c r="G146" s="4" t="s">
        <v>9</v>
      </c>
      <c r="H146" s="40">
        <f>E146-'май 2018'!E152</f>
        <v>3</v>
      </c>
      <c r="I146" s="42">
        <f>F146-'май 2018'!F152</f>
        <v>0</v>
      </c>
      <c r="J146" s="51">
        <v>2955</v>
      </c>
      <c r="K146" s="51">
        <v>1489</v>
      </c>
      <c r="L146">
        <f t="shared" si="16"/>
        <v>0</v>
      </c>
      <c r="M146">
        <f t="shared" si="16"/>
        <v>0</v>
      </c>
      <c r="N146">
        <f t="shared" si="17"/>
        <v>0</v>
      </c>
      <c r="O146">
        <f t="shared" si="18"/>
        <v>0</v>
      </c>
      <c r="P146" s="57">
        <f t="shared" si="21"/>
        <v>0</v>
      </c>
      <c r="Q146" s="52"/>
      <c r="R146" s="57">
        <f t="shared" si="22"/>
        <v>0</v>
      </c>
      <c r="S146" s="76">
        <f>'август 2018'!U146</f>
        <v>0</v>
      </c>
      <c r="T146" s="77">
        <f t="shared" si="20"/>
        <v>0</v>
      </c>
      <c r="V146" s="52"/>
      <c r="W146" s="52">
        <f t="shared" si="19"/>
        <v>0</v>
      </c>
    </row>
    <row r="147" spans="1:23" ht="15" thickBot="1">
      <c r="A147" s="3">
        <v>1829521</v>
      </c>
      <c r="B147" s="83">
        <v>43370</v>
      </c>
      <c r="C147" s="4">
        <v>133</v>
      </c>
      <c r="D147" s="4">
        <v>338</v>
      </c>
      <c r="E147" s="4">
        <v>262</v>
      </c>
      <c r="F147" s="4">
        <v>60</v>
      </c>
      <c r="G147" s="4" t="s">
        <v>9</v>
      </c>
      <c r="H147" s="40">
        <f>E147-'май 2018'!E153</f>
        <v>28</v>
      </c>
      <c r="I147" s="42">
        <f>F147-'май 2018'!F153</f>
        <v>7</v>
      </c>
      <c r="J147" s="51">
        <v>261</v>
      </c>
      <c r="K147" s="51">
        <v>60</v>
      </c>
      <c r="L147">
        <f t="shared" si="16"/>
        <v>1</v>
      </c>
      <c r="M147">
        <f t="shared" si="16"/>
        <v>0</v>
      </c>
      <c r="N147">
        <f t="shared" si="17"/>
        <v>6.08</v>
      </c>
      <c r="O147">
        <f t="shared" si="18"/>
        <v>0</v>
      </c>
      <c r="P147" s="57">
        <f t="shared" si="21"/>
        <v>6.08</v>
      </c>
      <c r="Q147" s="52"/>
      <c r="R147" s="57">
        <f t="shared" si="22"/>
        <v>6.2624000000000004</v>
      </c>
      <c r="S147" s="76">
        <f>'август 2018'!U147</f>
        <v>358.88289999999995</v>
      </c>
      <c r="T147" s="73">
        <f t="shared" si="20"/>
        <v>365.14529999999996</v>
      </c>
      <c r="U147" s="73">
        <f>T147</f>
        <v>365.14529999999996</v>
      </c>
      <c r="V147" s="52"/>
      <c r="W147" s="52">
        <f t="shared" si="19"/>
        <v>0</v>
      </c>
    </row>
    <row r="148" spans="1:23" ht="15" thickBot="1">
      <c r="A148" s="3">
        <v>1853926</v>
      </c>
      <c r="B148" s="83">
        <v>43370</v>
      </c>
      <c r="C148" s="4">
        <v>134</v>
      </c>
      <c r="D148" s="4">
        <v>117</v>
      </c>
      <c r="E148" s="4">
        <v>82</v>
      </c>
      <c r="F148" s="4">
        <v>34</v>
      </c>
      <c r="G148" s="4" t="s">
        <v>9</v>
      </c>
      <c r="H148" s="40">
        <f>E148-'май 2018'!E154</f>
        <v>45</v>
      </c>
      <c r="I148" s="42">
        <f>F148-'май 2018'!F154</f>
        <v>22</v>
      </c>
      <c r="J148" s="51">
        <v>68</v>
      </c>
      <c r="K148" s="51">
        <v>27</v>
      </c>
      <c r="L148">
        <f t="shared" si="16"/>
        <v>14</v>
      </c>
      <c r="M148">
        <f t="shared" si="16"/>
        <v>7</v>
      </c>
      <c r="N148">
        <f t="shared" si="17"/>
        <v>85.12</v>
      </c>
      <c r="O148">
        <f t="shared" si="18"/>
        <v>15.75</v>
      </c>
      <c r="P148" s="57">
        <f t="shared" si="21"/>
        <v>100.87</v>
      </c>
      <c r="Q148" s="52"/>
      <c r="R148" s="57">
        <f t="shared" si="22"/>
        <v>103.8961</v>
      </c>
      <c r="S148" s="76">
        <f>'август 2018'!U148</f>
        <v>154.68540000000002</v>
      </c>
      <c r="T148" s="77">
        <f t="shared" si="20"/>
        <v>258.58150000000001</v>
      </c>
      <c r="V148" s="52"/>
      <c r="W148" s="52">
        <f t="shared" si="19"/>
        <v>258.58150000000001</v>
      </c>
    </row>
    <row r="149" spans="1:23" ht="15" thickBot="1">
      <c r="A149" s="3">
        <v>1897133</v>
      </c>
      <c r="B149" s="83">
        <v>43370</v>
      </c>
      <c r="C149" s="4">
        <v>135</v>
      </c>
      <c r="D149" s="4">
        <v>1341</v>
      </c>
      <c r="E149" s="4">
        <v>885</v>
      </c>
      <c r="F149" s="4">
        <v>334</v>
      </c>
      <c r="G149" s="4" t="s">
        <v>9</v>
      </c>
      <c r="H149" s="40">
        <f>E149-'май 2018'!E155</f>
        <v>24</v>
      </c>
      <c r="I149" s="42">
        <f>F149-'май 2018'!F155</f>
        <v>13</v>
      </c>
      <c r="J149" s="51">
        <v>878</v>
      </c>
      <c r="K149" s="51">
        <v>330</v>
      </c>
      <c r="L149">
        <f t="shared" si="16"/>
        <v>7</v>
      </c>
      <c r="M149">
        <f t="shared" si="16"/>
        <v>4</v>
      </c>
      <c r="N149">
        <f t="shared" si="17"/>
        <v>42.56</v>
      </c>
      <c r="O149">
        <f t="shared" si="18"/>
        <v>9</v>
      </c>
      <c r="P149" s="57">
        <f t="shared" si="21"/>
        <v>51.56</v>
      </c>
      <c r="Q149" s="52"/>
      <c r="R149" s="57">
        <f t="shared" si="22"/>
        <v>53.1068</v>
      </c>
      <c r="S149" s="76">
        <f>'август 2018'!U149</f>
        <v>0</v>
      </c>
      <c r="T149" s="77">
        <f t="shared" si="20"/>
        <v>53.1068</v>
      </c>
      <c r="V149" s="52"/>
      <c r="W149" s="52">
        <f t="shared" si="19"/>
        <v>53.1068</v>
      </c>
    </row>
    <row r="150" spans="1:23" ht="15" thickBot="1">
      <c r="A150" s="3">
        <v>1844030</v>
      </c>
      <c r="B150" s="83">
        <v>43370</v>
      </c>
      <c r="C150" s="4">
        <v>136</v>
      </c>
      <c r="D150" s="4">
        <v>9763</v>
      </c>
      <c r="E150" s="4">
        <v>6185</v>
      </c>
      <c r="F150" s="4">
        <v>3217</v>
      </c>
      <c r="G150" s="4" t="s">
        <v>9</v>
      </c>
      <c r="H150" s="40">
        <f>E150-'май 2018'!E156</f>
        <v>900</v>
      </c>
      <c r="I150" s="42">
        <f>F150-'май 2018'!F156</f>
        <v>448</v>
      </c>
      <c r="J150" s="51">
        <v>6112</v>
      </c>
      <c r="K150" s="51">
        <v>3128</v>
      </c>
      <c r="L150">
        <f t="shared" si="16"/>
        <v>73</v>
      </c>
      <c r="M150">
        <f t="shared" si="16"/>
        <v>89</v>
      </c>
      <c r="N150">
        <f t="shared" si="17"/>
        <v>443.84000000000003</v>
      </c>
      <c r="O150">
        <f t="shared" si="18"/>
        <v>200.25</v>
      </c>
      <c r="P150" s="57">
        <f t="shared" si="21"/>
        <v>644.09</v>
      </c>
      <c r="Q150" s="52">
        <v>2000</v>
      </c>
      <c r="R150" s="54">
        <f t="shared" si="22"/>
        <v>-1336.5872999999999</v>
      </c>
      <c r="S150" s="76">
        <f>'август 2018'!U150</f>
        <v>-93.123100000000022</v>
      </c>
      <c r="T150" s="72">
        <f t="shared" si="20"/>
        <v>-1429.7103999999999</v>
      </c>
      <c r="V150" s="52"/>
      <c r="W150" s="52">
        <f t="shared" si="19"/>
        <v>-1429.7103999999999</v>
      </c>
    </row>
    <row r="151" spans="1:23" ht="15" thickBot="1">
      <c r="A151" s="3">
        <v>1851816</v>
      </c>
      <c r="B151" s="83">
        <v>43370</v>
      </c>
      <c r="C151" s="4">
        <v>137</v>
      </c>
      <c r="D151" s="4">
        <v>5341</v>
      </c>
      <c r="E151" s="4">
        <v>2473</v>
      </c>
      <c r="F151" s="4">
        <v>2864</v>
      </c>
      <c r="G151" s="4" t="s">
        <v>9</v>
      </c>
      <c r="H151" s="40">
        <f>E151-'май 2018'!E157</f>
        <v>1</v>
      </c>
      <c r="I151" s="42">
        <f>F151-'май 2018'!F157</f>
        <v>0</v>
      </c>
      <c r="J151" s="51">
        <v>2472</v>
      </c>
      <c r="K151" s="51">
        <v>2864</v>
      </c>
      <c r="L151">
        <f t="shared" si="16"/>
        <v>1</v>
      </c>
      <c r="M151">
        <f t="shared" si="16"/>
        <v>0</v>
      </c>
      <c r="N151">
        <f t="shared" si="17"/>
        <v>6.08</v>
      </c>
      <c r="O151">
        <f t="shared" si="18"/>
        <v>0</v>
      </c>
      <c r="P151" s="57">
        <f t="shared" si="21"/>
        <v>6.08</v>
      </c>
      <c r="Q151" s="52"/>
      <c r="R151" s="57">
        <f t="shared" si="22"/>
        <v>6.2624000000000004</v>
      </c>
      <c r="S151" s="76">
        <f>'август 2018'!U151</f>
        <v>0</v>
      </c>
      <c r="T151" s="77">
        <f t="shared" si="20"/>
        <v>6.2624000000000004</v>
      </c>
      <c r="V151" s="52"/>
      <c r="W151" s="52">
        <f t="shared" si="19"/>
        <v>6.2624000000000004</v>
      </c>
    </row>
    <row r="152" spans="1:23" ht="15" thickBot="1">
      <c r="A152" s="3">
        <v>1896619</v>
      </c>
      <c r="B152" s="83">
        <v>43370</v>
      </c>
      <c r="C152" s="4">
        <v>138</v>
      </c>
      <c r="D152" s="4">
        <v>2300</v>
      </c>
      <c r="E152" s="4">
        <v>1429</v>
      </c>
      <c r="F152" s="4">
        <v>845</v>
      </c>
      <c r="G152" s="4" t="s">
        <v>9</v>
      </c>
      <c r="H152" s="40">
        <f>E152-'май 2018'!E158</f>
        <v>164</v>
      </c>
      <c r="I152" s="42">
        <f>F152-'май 2018'!F158</f>
        <v>104</v>
      </c>
      <c r="J152" s="51">
        <v>1396</v>
      </c>
      <c r="K152" s="51">
        <v>821</v>
      </c>
      <c r="L152">
        <f t="shared" si="16"/>
        <v>33</v>
      </c>
      <c r="M152">
        <f t="shared" si="16"/>
        <v>24</v>
      </c>
      <c r="N152">
        <f t="shared" si="17"/>
        <v>200.64000000000001</v>
      </c>
      <c r="O152">
        <f t="shared" si="18"/>
        <v>54</v>
      </c>
      <c r="P152" s="57">
        <f t="shared" si="21"/>
        <v>254.64000000000001</v>
      </c>
      <c r="Q152" s="52"/>
      <c r="R152" s="57">
        <f t="shared" si="22"/>
        <v>262.2792</v>
      </c>
      <c r="S152" s="76">
        <f>'август 2018'!U152</f>
        <v>0</v>
      </c>
      <c r="T152" s="62">
        <f t="shared" si="20"/>
        <v>262.2792</v>
      </c>
      <c r="U152" s="62">
        <f t="shared" si="20"/>
        <v>262.2792</v>
      </c>
      <c r="V152" s="52"/>
      <c r="W152" s="52">
        <f t="shared" si="19"/>
        <v>0</v>
      </c>
    </row>
    <row r="153" spans="1:23" ht="15" thickBot="1">
      <c r="A153" s="3">
        <v>1897179</v>
      </c>
      <c r="B153" s="83">
        <v>43370</v>
      </c>
      <c r="C153" s="4">
        <v>139</v>
      </c>
      <c r="D153" s="4">
        <v>3783</v>
      </c>
      <c r="E153" s="4">
        <v>2260</v>
      </c>
      <c r="F153" s="4">
        <v>1194</v>
      </c>
      <c r="G153" s="4" t="s">
        <v>9</v>
      </c>
      <c r="H153" s="40">
        <f>E153-'май 2018'!E159</f>
        <v>486</v>
      </c>
      <c r="I153" s="42">
        <f>F153-'май 2018'!F159</f>
        <v>456</v>
      </c>
      <c r="J153" s="51">
        <v>2190</v>
      </c>
      <c r="K153" s="51">
        <v>1131</v>
      </c>
      <c r="L153">
        <f t="shared" si="16"/>
        <v>70</v>
      </c>
      <c r="M153">
        <f t="shared" si="16"/>
        <v>63</v>
      </c>
      <c r="N153">
        <f t="shared" si="17"/>
        <v>425.6</v>
      </c>
      <c r="O153">
        <f t="shared" si="18"/>
        <v>141.75</v>
      </c>
      <c r="P153" s="57">
        <f t="shared" si="21"/>
        <v>567.35</v>
      </c>
      <c r="Q153" s="52"/>
      <c r="R153" s="57">
        <f t="shared" si="22"/>
        <v>584.37049999999999</v>
      </c>
      <c r="S153" s="76">
        <f>'август 2018'!U153</f>
        <v>0</v>
      </c>
      <c r="T153" s="77">
        <f t="shared" si="20"/>
        <v>584.37049999999999</v>
      </c>
      <c r="V153" s="52"/>
      <c r="W153" s="52">
        <f t="shared" si="19"/>
        <v>584.37049999999999</v>
      </c>
    </row>
    <row r="154" spans="1:23" ht="15" thickBot="1">
      <c r="A154" s="3">
        <v>1739235</v>
      </c>
      <c r="B154" s="83">
        <v>43370</v>
      </c>
      <c r="C154" s="4">
        <v>140</v>
      </c>
      <c r="D154" s="4">
        <v>31425</v>
      </c>
      <c r="E154" s="4">
        <v>13653</v>
      </c>
      <c r="F154" s="4">
        <v>17069</v>
      </c>
      <c r="G154" s="4" t="s">
        <v>9</v>
      </c>
      <c r="H154" s="40">
        <f>E154-'май 2018'!E160</f>
        <v>365</v>
      </c>
      <c r="I154" s="42">
        <f>F154-'май 2018'!F160</f>
        <v>561</v>
      </c>
      <c r="J154" s="51">
        <v>13554</v>
      </c>
      <c r="K154" s="51">
        <v>16906</v>
      </c>
      <c r="L154">
        <f t="shared" si="16"/>
        <v>99</v>
      </c>
      <c r="M154">
        <f t="shared" si="16"/>
        <v>163</v>
      </c>
      <c r="N154">
        <f t="shared" si="17"/>
        <v>601.91999999999996</v>
      </c>
      <c r="O154">
        <f t="shared" si="18"/>
        <v>366.75</v>
      </c>
      <c r="P154" s="57">
        <f t="shared" si="21"/>
        <v>968.67</v>
      </c>
      <c r="Q154" s="52"/>
      <c r="R154" s="57">
        <f t="shared" si="22"/>
        <v>997.73009999999999</v>
      </c>
      <c r="S154" s="76">
        <f>'август 2018'!U154</f>
        <v>0</v>
      </c>
      <c r="T154" s="77">
        <f t="shared" si="20"/>
        <v>997.73009999999999</v>
      </c>
      <c r="V154" s="52"/>
      <c r="W154" s="52">
        <f t="shared" si="19"/>
        <v>997.73009999999999</v>
      </c>
    </row>
    <row r="155" spans="1:23" ht="15" thickBot="1">
      <c r="A155" s="3">
        <v>1899119</v>
      </c>
      <c r="B155" s="83">
        <v>43370</v>
      </c>
      <c r="C155" s="4" t="s">
        <v>26</v>
      </c>
      <c r="D155" s="4">
        <v>11957</v>
      </c>
      <c r="E155" s="4">
        <v>7793</v>
      </c>
      <c r="F155" s="4">
        <v>3936</v>
      </c>
      <c r="G155" s="4" t="s">
        <v>9</v>
      </c>
      <c r="H155" s="40">
        <f>E155-'май 2018'!E161</f>
        <v>837</v>
      </c>
      <c r="I155" s="42">
        <f>F155-'май 2018'!F161</f>
        <v>475</v>
      </c>
      <c r="J155" s="51">
        <v>7526</v>
      </c>
      <c r="K155" s="51">
        <v>3786</v>
      </c>
      <c r="L155">
        <f t="shared" si="16"/>
        <v>267</v>
      </c>
      <c r="M155">
        <f t="shared" si="16"/>
        <v>150</v>
      </c>
      <c r="N155">
        <f t="shared" si="17"/>
        <v>1623.3600000000001</v>
      </c>
      <c r="O155">
        <f t="shared" si="18"/>
        <v>337.5</v>
      </c>
      <c r="P155" s="57">
        <f t="shared" si="21"/>
        <v>1960.8600000000001</v>
      </c>
      <c r="Q155" s="52"/>
      <c r="R155" s="57">
        <f t="shared" si="22"/>
        <v>2019.6858000000002</v>
      </c>
      <c r="S155" s="76">
        <f>'август 2018'!U155</f>
        <v>0</v>
      </c>
      <c r="T155" s="62">
        <f>R155+S155</f>
        <v>2019.6858000000002</v>
      </c>
      <c r="U155" s="62">
        <f>S155+T155</f>
        <v>2019.6858000000002</v>
      </c>
      <c r="V155" s="52"/>
      <c r="W155" s="52">
        <f t="shared" si="19"/>
        <v>0</v>
      </c>
    </row>
    <row r="156" spans="1:23" ht="15" thickBot="1">
      <c r="A156" s="3">
        <v>1896362</v>
      </c>
      <c r="B156" s="83">
        <v>43370</v>
      </c>
      <c r="C156" s="4">
        <v>141</v>
      </c>
      <c r="D156" s="4">
        <v>7974</v>
      </c>
      <c r="E156" s="4">
        <v>5191</v>
      </c>
      <c r="F156" s="4">
        <v>2714</v>
      </c>
      <c r="G156" s="4" t="s">
        <v>9</v>
      </c>
      <c r="H156" s="40">
        <f>E156-'май 2018'!E162</f>
        <v>1</v>
      </c>
      <c r="I156" s="42">
        <f>F156-'май 2018'!F162</f>
        <v>1</v>
      </c>
      <c r="J156" s="51">
        <v>5191</v>
      </c>
      <c r="K156" s="51">
        <v>2714</v>
      </c>
      <c r="L156">
        <f t="shared" si="16"/>
        <v>0</v>
      </c>
      <c r="M156">
        <f t="shared" si="16"/>
        <v>0</v>
      </c>
      <c r="N156">
        <f t="shared" si="17"/>
        <v>0</v>
      </c>
      <c r="O156">
        <f t="shared" si="18"/>
        <v>0</v>
      </c>
      <c r="P156" s="57">
        <f t="shared" si="21"/>
        <v>0</v>
      </c>
      <c r="Q156" s="52"/>
      <c r="R156" s="57">
        <f t="shared" si="22"/>
        <v>0</v>
      </c>
      <c r="S156" s="76">
        <f>'август 2018'!U156</f>
        <v>6.2624000000000004</v>
      </c>
      <c r="T156" s="77">
        <f t="shared" si="20"/>
        <v>6.2624000000000004</v>
      </c>
      <c r="V156" s="52"/>
      <c r="W156" s="52">
        <f t="shared" si="19"/>
        <v>6.2624000000000004</v>
      </c>
    </row>
    <row r="157" spans="1:23" ht="15" thickBot="1">
      <c r="A157" s="3">
        <v>1893444</v>
      </c>
      <c r="B157" s="83">
        <v>43370</v>
      </c>
      <c r="C157" s="4">
        <v>142</v>
      </c>
      <c r="D157" s="4">
        <v>14253</v>
      </c>
      <c r="E157" s="4">
        <v>9041</v>
      </c>
      <c r="F157" s="4">
        <v>4188</v>
      </c>
      <c r="G157" s="4" t="s">
        <v>9</v>
      </c>
      <c r="H157" s="40">
        <f>E157-'май 2018'!E163</f>
        <v>1159</v>
      </c>
      <c r="I157" s="42">
        <f>F157-'май 2018'!F163</f>
        <v>416</v>
      </c>
      <c r="J157" s="51">
        <v>8682</v>
      </c>
      <c r="K157" s="51">
        <v>4082</v>
      </c>
      <c r="L157">
        <f t="shared" si="16"/>
        <v>359</v>
      </c>
      <c r="M157">
        <f t="shared" si="16"/>
        <v>106</v>
      </c>
      <c r="N157">
        <f t="shared" si="17"/>
        <v>2182.7199999999998</v>
      </c>
      <c r="O157">
        <f t="shared" si="18"/>
        <v>238.5</v>
      </c>
      <c r="P157" s="57">
        <f t="shared" si="21"/>
        <v>2421.2199999999998</v>
      </c>
      <c r="Q157" s="52"/>
      <c r="R157" s="57">
        <f t="shared" si="22"/>
        <v>2493.8565999999996</v>
      </c>
      <c r="S157" s="76">
        <f>'август 2018'!U157</f>
        <v>0</v>
      </c>
      <c r="T157" s="62">
        <f t="shared" si="20"/>
        <v>2493.8565999999996</v>
      </c>
      <c r="U157" s="62">
        <f t="shared" si="20"/>
        <v>2493.8565999999996</v>
      </c>
      <c r="V157" s="52"/>
      <c r="W157" s="52">
        <f t="shared" si="19"/>
        <v>0</v>
      </c>
    </row>
    <row r="158" spans="1:23" ht="15" thickBot="1">
      <c r="A158" s="3">
        <v>1900250</v>
      </c>
      <c r="B158" s="83">
        <v>43370</v>
      </c>
      <c r="C158" s="4">
        <v>143</v>
      </c>
      <c r="D158" s="4">
        <v>4528</v>
      </c>
      <c r="E158" s="4">
        <v>2343</v>
      </c>
      <c r="F158" s="4">
        <v>1458</v>
      </c>
      <c r="G158" s="4" t="s">
        <v>9</v>
      </c>
      <c r="H158" s="40">
        <f>E158-'май 2018'!E164</f>
        <v>434</v>
      </c>
      <c r="I158" s="42">
        <f>F158-'май 2018'!F164</f>
        <v>207</v>
      </c>
      <c r="J158" s="51">
        <v>2273</v>
      </c>
      <c r="K158" s="51">
        <v>1409</v>
      </c>
      <c r="L158">
        <f t="shared" si="16"/>
        <v>70</v>
      </c>
      <c r="M158">
        <f t="shared" si="16"/>
        <v>49</v>
      </c>
      <c r="N158">
        <f t="shared" si="17"/>
        <v>425.6</v>
      </c>
      <c r="O158">
        <f t="shared" si="18"/>
        <v>110.25</v>
      </c>
      <c r="P158" s="57">
        <f t="shared" si="21"/>
        <v>535.85</v>
      </c>
      <c r="Q158" s="52"/>
      <c r="R158" s="57">
        <f t="shared" si="22"/>
        <v>551.92550000000006</v>
      </c>
      <c r="S158" s="76">
        <f>'август 2018'!U158</f>
        <v>0</v>
      </c>
      <c r="T158" s="77">
        <f t="shared" si="20"/>
        <v>551.92550000000006</v>
      </c>
      <c r="V158" s="52"/>
      <c r="W158" s="52">
        <f t="shared" si="19"/>
        <v>551.92550000000006</v>
      </c>
    </row>
    <row r="159" spans="1:23" ht="15" thickBot="1">
      <c r="A159" s="3">
        <v>1770770</v>
      </c>
      <c r="B159" s="83">
        <v>43370</v>
      </c>
      <c r="C159" s="4">
        <v>144</v>
      </c>
      <c r="D159" s="4">
        <v>1113</v>
      </c>
      <c r="E159" s="4">
        <v>741</v>
      </c>
      <c r="F159" s="4">
        <v>371</v>
      </c>
      <c r="G159" s="4" t="s">
        <v>9</v>
      </c>
      <c r="H159" s="40">
        <f>E159-'май 2018'!E165</f>
        <v>60</v>
      </c>
      <c r="I159" s="42">
        <f>F159-'май 2018'!F165</f>
        <v>14</v>
      </c>
      <c r="J159" s="51">
        <v>741</v>
      </c>
      <c r="K159" s="51">
        <v>371</v>
      </c>
      <c r="L159">
        <f t="shared" si="16"/>
        <v>0</v>
      </c>
      <c r="M159">
        <f t="shared" si="16"/>
        <v>0</v>
      </c>
      <c r="N159">
        <f t="shared" si="17"/>
        <v>0</v>
      </c>
      <c r="O159">
        <f t="shared" si="18"/>
        <v>0</v>
      </c>
      <c r="P159" s="57">
        <f t="shared" si="21"/>
        <v>0</v>
      </c>
      <c r="Q159" s="52"/>
      <c r="R159" s="57">
        <f t="shared" si="22"/>
        <v>0</v>
      </c>
      <c r="S159" s="76">
        <f>'август 2018'!U159</f>
        <v>0</v>
      </c>
      <c r="T159" s="77">
        <f t="shared" si="20"/>
        <v>0</v>
      </c>
      <c r="V159" s="52"/>
      <c r="W159" s="52">
        <f t="shared" si="19"/>
        <v>0</v>
      </c>
    </row>
    <row r="160" spans="1:23" ht="15" thickBot="1">
      <c r="A160" s="3">
        <v>1740112</v>
      </c>
      <c r="B160" s="83">
        <v>43370</v>
      </c>
      <c r="C160" s="4">
        <v>145</v>
      </c>
      <c r="D160" s="4">
        <v>4142</v>
      </c>
      <c r="E160" s="4">
        <v>2876</v>
      </c>
      <c r="F160" s="4">
        <v>888</v>
      </c>
      <c r="G160" s="4" t="s">
        <v>9</v>
      </c>
      <c r="H160" s="40">
        <f>E160-'май 2018'!E166</f>
        <v>249</v>
      </c>
      <c r="I160" s="42">
        <f>F160-'май 2018'!F166</f>
        <v>84</v>
      </c>
      <c r="J160" s="51">
        <v>2807</v>
      </c>
      <c r="K160" s="51">
        <v>865</v>
      </c>
      <c r="L160">
        <f t="shared" si="16"/>
        <v>69</v>
      </c>
      <c r="M160">
        <f t="shared" si="16"/>
        <v>23</v>
      </c>
      <c r="N160">
        <f t="shared" si="17"/>
        <v>419.52</v>
      </c>
      <c r="O160">
        <f t="shared" si="18"/>
        <v>51.75</v>
      </c>
      <c r="P160" s="57">
        <f t="shared" si="21"/>
        <v>471.27</v>
      </c>
      <c r="Q160" s="52"/>
      <c r="R160" s="57">
        <f t="shared" si="22"/>
        <v>485.40809999999999</v>
      </c>
      <c r="S160" s="76">
        <f>'август 2018'!U160</f>
        <v>329.09530000000001</v>
      </c>
      <c r="T160" s="62">
        <f t="shared" si="20"/>
        <v>814.50340000000006</v>
      </c>
      <c r="U160" s="62">
        <f>T160</f>
        <v>814.50340000000006</v>
      </c>
      <c r="V160" s="52"/>
      <c r="W160" s="52">
        <f t="shared" si="19"/>
        <v>0</v>
      </c>
    </row>
    <row r="161" spans="1:23" ht="15" thickBot="1">
      <c r="A161" s="3">
        <v>1899173</v>
      </c>
      <c r="B161" s="83">
        <v>43370</v>
      </c>
      <c r="C161" s="4" t="s">
        <v>27</v>
      </c>
      <c r="D161" s="4">
        <v>12877</v>
      </c>
      <c r="E161" s="4">
        <v>8718</v>
      </c>
      <c r="F161" s="4">
        <v>3826</v>
      </c>
      <c r="G161" s="4" t="s">
        <v>9</v>
      </c>
      <c r="H161" s="40">
        <f>E161-'май 2018'!E167</f>
        <v>3930</v>
      </c>
      <c r="I161" s="42">
        <f>F161-'май 2018'!F167</f>
        <v>1807</v>
      </c>
      <c r="J161" s="51">
        <v>8572</v>
      </c>
      <c r="K161" s="51">
        <v>3749</v>
      </c>
      <c r="L161">
        <f t="shared" si="16"/>
        <v>146</v>
      </c>
      <c r="M161">
        <f t="shared" si="16"/>
        <v>77</v>
      </c>
      <c r="N161">
        <f t="shared" si="17"/>
        <v>887.68000000000006</v>
      </c>
      <c r="O161">
        <f t="shared" si="18"/>
        <v>173.25</v>
      </c>
      <c r="P161" s="57">
        <f t="shared" si="21"/>
        <v>1060.93</v>
      </c>
      <c r="Q161" s="52"/>
      <c r="R161" s="57">
        <f t="shared" si="22"/>
        <v>1092.7579000000001</v>
      </c>
      <c r="S161" s="76">
        <f>'август 2018'!U161</f>
        <v>0</v>
      </c>
      <c r="T161" s="77">
        <f t="shared" si="20"/>
        <v>1092.7579000000001</v>
      </c>
      <c r="V161" s="52"/>
      <c r="W161" s="52">
        <f t="shared" si="19"/>
        <v>1092.7579000000001</v>
      </c>
    </row>
    <row r="162" spans="1:23" ht="15" thickBot="1">
      <c r="A162" s="3">
        <v>1898859</v>
      </c>
      <c r="B162" s="83">
        <v>43370</v>
      </c>
      <c r="C162" s="4">
        <v>146</v>
      </c>
      <c r="D162" s="4">
        <v>8321</v>
      </c>
      <c r="E162" s="4">
        <v>4976</v>
      </c>
      <c r="F162" s="4">
        <v>2133</v>
      </c>
      <c r="G162" s="4" t="s">
        <v>9</v>
      </c>
      <c r="H162" s="40">
        <f>E162-'май 2018'!E168</f>
        <v>-2836</v>
      </c>
      <c r="I162" s="42">
        <f>F162-'май 2018'!F168</f>
        <v>-1343</v>
      </c>
      <c r="J162" s="51">
        <v>4920</v>
      </c>
      <c r="K162" s="51">
        <v>2094</v>
      </c>
      <c r="L162">
        <f t="shared" si="16"/>
        <v>56</v>
      </c>
      <c r="M162">
        <f t="shared" si="16"/>
        <v>39</v>
      </c>
      <c r="N162">
        <f t="shared" si="17"/>
        <v>340.48</v>
      </c>
      <c r="O162">
        <f t="shared" si="18"/>
        <v>87.75</v>
      </c>
      <c r="P162" s="57">
        <f t="shared" si="21"/>
        <v>428.23</v>
      </c>
      <c r="Q162" s="52"/>
      <c r="R162" s="57">
        <f t="shared" si="22"/>
        <v>441.07690000000002</v>
      </c>
      <c r="S162" s="76">
        <f>'август 2018'!U162</f>
        <v>0</v>
      </c>
      <c r="T162" s="77">
        <f t="shared" si="20"/>
        <v>441.07690000000002</v>
      </c>
      <c r="V162" s="52"/>
      <c r="W162" s="52">
        <f t="shared" si="19"/>
        <v>441.07690000000002</v>
      </c>
    </row>
    <row r="163" spans="1:23" ht="27" thickBot="1">
      <c r="A163" s="3">
        <v>1852606</v>
      </c>
      <c r="B163" s="83">
        <v>43370</v>
      </c>
      <c r="C163" s="4" t="s">
        <v>28</v>
      </c>
      <c r="D163" s="4">
        <v>21310</v>
      </c>
      <c r="E163" s="4">
        <v>14033</v>
      </c>
      <c r="F163" s="4">
        <v>7266</v>
      </c>
      <c r="G163" s="56" t="s">
        <v>9</v>
      </c>
      <c r="H163" s="65">
        <f>E163-'май 2018'!E169</f>
        <v>915</v>
      </c>
      <c r="I163" s="66">
        <f>F163-'май 2018'!F169</f>
        <v>491</v>
      </c>
      <c r="J163" s="80">
        <v>13813</v>
      </c>
      <c r="K163" s="80">
        <v>7159</v>
      </c>
      <c r="L163" s="55">
        <f t="shared" si="16"/>
        <v>220</v>
      </c>
      <c r="M163" s="55">
        <f t="shared" si="16"/>
        <v>107</v>
      </c>
      <c r="N163" s="55">
        <f t="shared" si="17"/>
        <v>1337.6</v>
      </c>
      <c r="O163" s="55">
        <f t="shared" si="18"/>
        <v>240.75</v>
      </c>
      <c r="P163" s="71">
        <f t="shared" si="21"/>
        <v>1578.35</v>
      </c>
      <c r="Q163" s="52"/>
      <c r="R163" s="71">
        <f t="shared" si="22"/>
        <v>1625.7004999999999</v>
      </c>
      <c r="S163" s="76">
        <f>'август 2018'!U163</f>
        <v>0</v>
      </c>
      <c r="T163" s="77">
        <f t="shared" si="20"/>
        <v>1625.7004999999999</v>
      </c>
      <c r="V163" s="52"/>
      <c r="W163" s="52">
        <f t="shared" si="19"/>
        <v>1625.7004999999999</v>
      </c>
    </row>
    <row r="164" spans="1:23" ht="15" thickBot="1">
      <c r="A164" s="3">
        <v>1844503</v>
      </c>
      <c r="B164" s="83">
        <v>43370</v>
      </c>
      <c r="C164" s="4">
        <v>148</v>
      </c>
      <c r="D164" s="4">
        <v>9124</v>
      </c>
      <c r="E164" s="4">
        <v>7122</v>
      </c>
      <c r="F164" s="4">
        <v>1983</v>
      </c>
      <c r="G164" s="4" t="s">
        <v>9</v>
      </c>
      <c r="H164" s="40">
        <f>E164-'май 2018'!E170</f>
        <v>889</v>
      </c>
      <c r="I164" s="42">
        <f>F164-'май 2018'!F170</f>
        <v>255</v>
      </c>
      <c r="J164" s="51">
        <v>6923</v>
      </c>
      <c r="K164" s="51">
        <v>1946</v>
      </c>
      <c r="L164">
        <f t="shared" si="16"/>
        <v>199</v>
      </c>
      <c r="M164">
        <f t="shared" si="16"/>
        <v>37</v>
      </c>
      <c r="N164">
        <f t="shared" si="17"/>
        <v>1209.92</v>
      </c>
      <c r="O164">
        <f t="shared" si="18"/>
        <v>83.25</v>
      </c>
      <c r="P164" s="57">
        <f t="shared" si="21"/>
        <v>1293.17</v>
      </c>
      <c r="Q164" s="52">
        <v>1000</v>
      </c>
      <c r="R164" s="57">
        <f t="shared" si="22"/>
        <v>331.96510000000012</v>
      </c>
      <c r="S164" s="76">
        <f>'август 2018'!U164</f>
        <v>0</v>
      </c>
      <c r="T164" s="77">
        <f t="shared" si="20"/>
        <v>331.96510000000012</v>
      </c>
      <c r="V164" s="52"/>
      <c r="W164" s="52">
        <f t="shared" si="19"/>
        <v>331.96510000000012</v>
      </c>
    </row>
    <row r="165" spans="1:23" ht="15" thickBot="1">
      <c r="A165" s="3">
        <v>1894449</v>
      </c>
      <c r="B165" s="83">
        <v>43370</v>
      </c>
      <c r="C165" s="4">
        <v>149</v>
      </c>
      <c r="D165" s="4">
        <v>1022</v>
      </c>
      <c r="E165" s="4">
        <v>728</v>
      </c>
      <c r="F165" s="4">
        <v>232</v>
      </c>
      <c r="G165" s="4" t="s">
        <v>9</v>
      </c>
      <c r="H165" s="40">
        <f>E165-'май 2018'!E171</f>
        <v>9</v>
      </c>
      <c r="I165" s="42">
        <f>F165-'май 2018'!F171</f>
        <v>1</v>
      </c>
      <c r="J165" s="51">
        <v>726</v>
      </c>
      <c r="K165" s="51">
        <v>232</v>
      </c>
      <c r="L165">
        <f t="shared" si="16"/>
        <v>2</v>
      </c>
      <c r="M165">
        <f t="shared" si="16"/>
        <v>0</v>
      </c>
      <c r="N165">
        <f t="shared" si="17"/>
        <v>12.16</v>
      </c>
      <c r="O165">
        <f t="shared" si="18"/>
        <v>0</v>
      </c>
      <c r="P165" s="57">
        <f t="shared" si="21"/>
        <v>12.16</v>
      </c>
      <c r="Q165" s="52"/>
      <c r="R165" s="57">
        <f t="shared" si="22"/>
        <v>12.524800000000001</v>
      </c>
      <c r="S165" s="76">
        <f>'август 2018'!U165</f>
        <v>0</v>
      </c>
      <c r="T165" s="77">
        <f t="shared" si="20"/>
        <v>12.524800000000001</v>
      </c>
      <c r="V165" s="52"/>
      <c r="W165" s="52">
        <f t="shared" si="19"/>
        <v>12.524800000000001</v>
      </c>
    </row>
    <row r="166" spans="1:23" ht="15" thickBot="1">
      <c r="A166" s="3">
        <v>1897134</v>
      </c>
      <c r="B166" s="83">
        <v>43370</v>
      </c>
      <c r="C166" s="4">
        <v>150</v>
      </c>
      <c r="D166" s="4">
        <v>4165</v>
      </c>
      <c r="E166" s="4">
        <v>3116</v>
      </c>
      <c r="F166" s="4">
        <v>960</v>
      </c>
      <c r="G166" s="4" t="s">
        <v>9</v>
      </c>
      <c r="H166" s="40">
        <f>E166-'май 2018'!E172</f>
        <v>2</v>
      </c>
      <c r="I166" s="42">
        <f>F166-'май 2018'!F172</f>
        <v>0</v>
      </c>
      <c r="J166" s="51">
        <v>3115</v>
      </c>
      <c r="K166" s="51">
        <v>960</v>
      </c>
      <c r="L166">
        <f t="shared" si="16"/>
        <v>1</v>
      </c>
      <c r="M166">
        <f t="shared" si="16"/>
        <v>0</v>
      </c>
      <c r="N166">
        <f t="shared" si="17"/>
        <v>6.08</v>
      </c>
      <c r="O166">
        <f t="shared" si="18"/>
        <v>0</v>
      </c>
      <c r="P166" s="57">
        <f t="shared" si="21"/>
        <v>6.08</v>
      </c>
      <c r="Q166" s="52"/>
      <c r="R166" s="57">
        <f t="shared" si="22"/>
        <v>6.2624000000000004</v>
      </c>
      <c r="S166" s="76">
        <f>'август 2018'!U166</f>
        <v>355.58689999999996</v>
      </c>
      <c r="T166" s="77">
        <f t="shared" si="20"/>
        <v>361.84929999999997</v>
      </c>
      <c r="V166" s="52"/>
      <c r="W166" s="52">
        <f t="shared" si="19"/>
        <v>361.84929999999997</v>
      </c>
    </row>
    <row r="167" spans="1:23" ht="15" thickBot="1">
      <c r="A167" s="3">
        <v>1899097</v>
      </c>
      <c r="B167" s="83">
        <v>43370</v>
      </c>
      <c r="C167" s="4">
        <v>151</v>
      </c>
      <c r="D167" s="4">
        <v>4424</v>
      </c>
      <c r="E167" s="4">
        <v>2874</v>
      </c>
      <c r="F167" s="4">
        <v>1222</v>
      </c>
      <c r="G167" s="4" t="s">
        <v>9</v>
      </c>
      <c r="H167" s="40">
        <f>E167-'май 2018'!E173</f>
        <v>430</v>
      </c>
      <c r="I167" s="42">
        <f>F167-'май 2018'!F173</f>
        <v>235</v>
      </c>
      <c r="J167" s="51">
        <v>2809</v>
      </c>
      <c r="K167" s="51">
        <v>1193</v>
      </c>
      <c r="L167">
        <f t="shared" si="16"/>
        <v>65</v>
      </c>
      <c r="M167">
        <f t="shared" si="16"/>
        <v>29</v>
      </c>
      <c r="N167">
        <f t="shared" si="17"/>
        <v>395.2</v>
      </c>
      <c r="O167">
        <f t="shared" si="18"/>
        <v>65.25</v>
      </c>
      <c r="P167" s="57">
        <f t="shared" si="21"/>
        <v>460.45</v>
      </c>
      <c r="Q167" s="52">
        <v>1263</v>
      </c>
      <c r="R167" s="54">
        <f t="shared" si="22"/>
        <v>-788.73649999999998</v>
      </c>
      <c r="S167" s="76">
        <f>'август 2018'!U167</f>
        <v>0</v>
      </c>
      <c r="T167" s="72">
        <f t="shared" si="20"/>
        <v>-788.73649999999998</v>
      </c>
      <c r="V167" s="52"/>
      <c r="W167" s="52">
        <f t="shared" si="19"/>
        <v>-788.73649999999998</v>
      </c>
    </row>
    <row r="168" spans="1:23" ht="15" thickBot="1">
      <c r="A168" s="3">
        <v>1853571</v>
      </c>
      <c r="B168" s="83">
        <v>43370</v>
      </c>
      <c r="C168" s="4">
        <v>152</v>
      </c>
      <c r="D168" s="4">
        <v>22678</v>
      </c>
      <c r="E168" s="4">
        <v>15009</v>
      </c>
      <c r="F168" s="4">
        <v>5415</v>
      </c>
      <c r="G168" s="4" t="s">
        <v>9</v>
      </c>
      <c r="H168" s="40">
        <f>E168-'май 2018'!E174</f>
        <v>1237</v>
      </c>
      <c r="I168" s="42">
        <f>F168-'май 2018'!F174</f>
        <v>534</v>
      </c>
      <c r="J168" s="51">
        <v>14719</v>
      </c>
      <c r="K168" s="51">
        <v>5302</v>
      </c>
      <c r="L168">
        <f t="shared" si="16"/>
        <v>290</v>
      </c>
      <c r="M168">
        <f t="shared" si="16"/>
        <v>113</v>
      </c>
      <c r="N168">
        <f t="shared" si="17"/>
        <v>1763.2</v>
      </c>
      <c r="O168">
        <f t="shared" si="18"/>
        <v>254.25</v>
      </c>
      <c r="P168" s="57">
        <f t="shared" si="21"/>
        <v>2017.45</v>
      </c>
      <c r="Q168" s="52"/>
      <c r="R168" s="57">
        <f t="shared" si="22"/>
        <v>2077.9735000000001</v>
      </c>
      <c r="S168" s="76">
        <f>'август 2018'!U168</f>
        <v>0</v>
      </c>
      <c r="T168" s="77">
        <f t="shared" si="20"/>
        <v>2077.9735000000001</v>
      </c>
      <c r="V168" s="52"/>
      <c r="W168" s="52">
        <f t="shared" si="19"/>
        <v>2077.9735000000001</v>
      </c>
    </row>
    <row r="169" spans="1:23" ht="15" thickBot="1">
      <c r="A169" s="3">
        <v>1741005</v>
      </c>
      <c r="B169" s="83">
        <v>43370</v>
      </c>
      <c r="C169" s="4">
        <v>153</v>
      </c>
      <c r="D169" s="4">
        <v>50812</v>
      </c>
      <c r="E169" s="4">
        <v>27458</v>
      </c>
      <c r="F169" s="4">
        <v>16470</v>
      </c>
      <c r="G169" s="4" t="s">
        <v>9</v>
      </c>
      <c r="H169" s="40">
        <f>E169-'май 2018'!E175</f>
        <v>401</v>
      </c>
      <c r="I169" s="42">
        <f>F169-'май 2018'!F175</f>
        <v>194</v>
      </c>
      <c r="J169" s="51">
        <v>27372</v>
      </c>
      <c r="K169" s="51">
        <v>16426</v>
      </c>
      <c r="L169">
        <f t="shared" si="16"/>
        <v>86</v>
      </c>
      <c r="M169">
        <f t="shared" si="16"/>
        <v>44</v>
      </c>
      <c r="N169">
        <f t="shared" si="17"/>
        <v>522.88</v>
      </c>
      <c r="O169">
        <f t="shared" si="18"/>
        <v>99</v>
      </c>
      <c r="P169" s="57">
        <f t="shared" si="21"/>
        <v>621.88</v>
      </c>
      <c r="Q169" s="52"/>
      <c r="R169" s="57">
        <f t="shared" si="22"/>
        <v>640.53639999999996</v>
      </c>
      <c r="S169" s="76">
        <f>'август 2018'!U169</f>
        <v>563.31730000000005</v>
      </c>
      <c r="T169" s="77">
        <f t="shared" si="20"/>
        <v>1203.8537000000001</v>
      </c>
      <c r="V169" s="52"/>
      <c r="W169" s="52">
        <f t="shared" si="19"/>
        <v>1203.8537000000001</v>
      </c>
    </row>
    <row r="170" spans="1:23" ht="15" thickBot="1">
      <c r="A170" s="6">
        <v>1897507</v>
      </c>
      <c r="B170" s="83">
        <v>43370</v>
      </c>
      <c r="C170" s="4">
        <v>154</v>
      </c>
      <c r="D170" s="4">
        <v>9906</v>
      </c>
      <c r="E170" s="4">
        <v>6644</v>
      </c>
      <c r="F170" s="4">
        <v>3258</v>
      </c>
      <c r="G170" s="8" t="s">
        <v>9</v>
      </c>
      <c r="H170" s="40">
        <f>E170-'май 2018'!E176</f>
        <v>249</v>
      </c>
      <c r="I170" s="42">
        <f>F170-'май 2018'!F176</f>
        <v>79</v>
      </c>
      <c r="J170" s="51">
        <v>6557</v>
      </c>
      <c r="K170" s="51">
        <v>3232</v>
      </c>
      <c r="L170">
        <f t="shared" si="16"/>
        <v>87</v>
      </c>
      <c r="M170">
        <f t="shared" si="16"/>
        <v>26</v>
      </c>
      <c r="N170">
        <f t="shared" si="17"/>
        <v>528.96</v>
      </c>
      <c r="O170">
        <f t="shared" si="18"/>
        <v>58.5</v>
      </c>
      <c r="P170" s="57">
        <f t="shared" si="21"/>
        <v>587.46</v>
      </c>
      <c r="Q170" s="52"/>
      <c r="R170" s="57">
        <f t="shared" si="22"/>
        <v>605.0838</v>
      </c>
      <c r="S170" s="76">
        <f>'август 2018'!U170</f>
        <v>0</v>
      </c>
      <c r="T170" s="62">
        <f t="shared" si="20"/>
        <v>605.0838</v>
      </c>
      <c r="U170" s="62">
        <f t="shared" si="20"/>
        <v>605.0838</v>
      </c>
      <c r="V170" s="52">
        <v>395</v>
      </c>
      <c r="W170" s="52">
        <f t="shared" si="19"/>
        <v>0</v>
      </c>
    </row>
    <row r="171" spans="1:23" ht="15" thickBot="1">
      <c r="A171" s="3">
        <v>1892309</v>
      </c>
      <c r="B171" s="83">
        <v>43370</v>
      </c>
      <c r="C171" s="4">
        <v>155</v>
      </c>
      <c r="D171" s="4">
        <v>3307</v>
      </c>
      <c r="E171" s="4">
        <v>2616</v>
      </c>
      <c r="F171" s="4">
        <v>632</v>
      </c>
      <c r="G171" s="4" t="s">
        <v>9</v>
      </c>
      <c r="H171" s="40">
        <f>E171-'май 2018'!E177</f>
        <v>359</v>
      </c>
      <c r="I171" s="42">
        <f>F171-'май 2018'!F177</f>
        <v>87</v>
      </c>
      <c r="J171" s="51">
        <v>2612</v>
      </c>
      <c r="K171" s="51">
        <v>632</v>
      </c>
      <c r="L171">
        <f t="shared" si="16"/>
        <v>4</v>
      </c>
      <c r="M171">
        <f t="shared" si="16"/>
        <v>0</v>
      </c>
      <c r="N171">
        <f t="shared" si="17"/>
        <v>24.32</v>
      </c>
      <c r="O171">
        <f t="shared" si="18"/>
        <v>0</v>
      </c>
      <c r="P171" s="57">
        <f t="shared" si="21"/>
        <v>24.32</v>
      </c>
      <c r="Q171" s="52"/>
      <c r="R171" s="57">
        <f t="shared" si="22"/>
        <v>25.049600000000002</v>
      </c>
      <c r="S171" s="76">
        <f>'август 2018'!U171</f>
        <v>1756.8195000000001</v>
      </c>
      <c r="T171" s="77">
        <f t="shared" si="20"/>
        <v>1781.8691000000001</v>
      </c>
      <c r="V171" s="52"/>
      <c r="W171" s="52">
        <f t="shared" si="19"/>
        <v>1781.8691000000001</v>
      </c>
    </row>
    <row r="172" spans="1:23" ht="15" thickBot="1">
      <c r="A172" s="3">
        <v>1899011</v>
      </c>
      <c r="B172" s="83">
        <v>43370</v>
      </c>
      <c r="C172" s="4">
        <v>156</v>
      </c>
      <c r="D172" s="4">
        <v>17815</v>
      </c>
      <c r="E172" s="4">
        <v>12588</v>
      </c>
      <c r="F172" s="4">
        <v>4681</v>
      </c>
      <c r="G172" s="4" t="s">
        <v>9</v>
      </c>
      <c r="H172" s="40">
        <f>E172-'май 2018'!E178</f>
        <v>1020</v>
      </c>
      <c r="I172" s="42">
        <f>F172-'май 2018'!F178</f>
        <v>326</v>
      </c>
      <c r="J172" s="51">
        <v>12279</v>
      </c>
      <c r="K172" s="51">
        <v>4604</v>
      </c>
      <c r="L172">
        <f t="shared" si="16"/>
        <v>309</v>
      </c>
      <c r="M172">
        <f t="shared" si="16"/>
        <v>77</v>
      </c>
      <c r="N172">
        <f t="shared" si="17"/>
        <v>1878.72</v>
      </c>
      <c r="O172">
        <f t="shared" si="18"/>
        <v>173.25</v>
      </c>
      <c r="P172" s="57">
        <f t="shared" si="21"/>
        <v>2051.9700000000003</v>
      </c>
      <c r="Q172" s="52"/>
      <c r="R172" s="57">
        <f t="shared" si="22"/>
        <v>2113.5291000000002</v>
      </c>
      <c r="S172" s="76">
        <f>'август 2018'!U172</f>
        <v>1409.3798999999999</v>
      </c>
      <c r="T172" s="62">
        <f t="shared" si="20"/>
        <v>3522.9090000000001</v>
      </c>
      <c r="U172" s="62">
        <f>T172</f>
        <v>3522.9090000000001</v>
      </c>
      <c r="V172" s="52"/>
      <c r="W172" s="52">
        <f t="shared" si="19"/>
        <v>0</v>
      </c>
    </row>
    <row r="173" spans="1:23" ht="15" thickBot="1">
      <c r="A173" s="3">
        <v>1898974</v>
      </c>
      <c r="B173" s="83">
        <v>43370</v>
      </c>
      <c r="C173" s="4">
        <v>157</v>
      </c>
      <c r="D173" s="4">
        <v>8727</v>
      </c>
      <c r="E173" s="4">
        <v>3286</v>
      </c>
      <c r="F173" s="4">
        <v>2466</v>
      </c>
      <c r="G173" s="4" t="s">
        <v>9</v>
      </c>
      <c r="H173" s="40">
        <f>E173-'май 2018'!E179</f>
        <v>166</v>
      </c>
      <c r="I173" s="42">
        <f>F173-'май 2018'!F179</f>
        <v>110</v>
      </c>
      <c r="J173" s="51">
        <v>3252</v>
      </c>
      <c r="K173" s="51">
        <v>2432</v>
      </c>
      <c r="L173">
        <f t="shared" si="16"/>
        <v>34</v>
      </c>
      <c r="M173">
        <f t="shared" si="16"/>
        <v>34</v>
      </c>
      <c r="N173">
        <f t="shared" si="17"/>
        <v>206.72</v>
      </c>
      <c r="O173">
        <f t="shared" si="18"/>
        <v>76.5</v>
      </c>
      <c r="P173" s="57">
        <f t="shared" si="21"/>
        <v>283.22000000000003</v>
      </c>
      <c r="Q173" s="52"/>
      <c r="R173" s="57">
        <f t="shared" si="22"/>
        <v>291.71660000000003</v>
      </c>
      <c r="S173" s="76">
        <f>'август 2018'!U173</f>
        <v>-1139.2712999999999</v>
      </c>
      <c r="T173" s="72">
        <f t="shared" si="20"/>
        <v>-847.55469999999991</v>
      </c>
      <c r="V173" s="52"/>
      <c r="W173" s="52">
        <f t="shared" si="19"/>
        <v>-847.55469999999991</v>
      </c>
    </row>
    <row r="174" spans="1:23" ht="15" thickBot="1">
      <c r="A174" s="3">
        <v>1899285</v>
      </c>
      <c r="B174" s="83">
        <v>43370</v>
      </c>
      <c r="C174" s="4">
        <v>158</v>
      </c>
      <c r="D174" s="4">
        <v>6780</v>
      </c>
      <c r="E174" s="4">
        <v>4954</v>
      </c>
      <c r="F174" s="4">
        <v>1743</v>
      </c>
      <c r="G174" s="4" t="s">
        <v>9</v>
      </c>
      <c r="H174" s="40">
        <f>E174-'май 2018'!E180</f>
        <v>519</v>
      </c>
      <c r="I174" s="42">
        <f>F174-'май 2018'!F180</f>
        <v>191</v>
      </c>
      <c r="J174" s="51">
        <v>4899</v>
      </c>
      <c r="K174" s="51">
        <v>1720</v>
      </c>
      <c r="L174">
        <f t="shared" si="16"/>
        <v>55</v>
      </c>
      <c r="M174">
        <f t="shared" si="16"/>
        <v>23</v>
      </c>
      <c r="N174">
        <f t="shared" si="17"/>
        <v>334.4</v>
      </c>
      <c r="O174">
        <f t="shared" si="18"/>
        <v>51.75</v>
      </c>
      <c r="P174" s="57">
        <f t="shared" si="21"/>
        <v>386.15</v>
      </c>
      <c r="Q174" s="52"/>
      <c r="R174" s="57">
        <f t="shared" si="22"/>
        <v>397.73449999999997</v>
      </c>
      <c r="S174" s="76">
        <f>'август 2018'!U174</f>
        <v>282.00369999999998</v>
      </c>
      <c r="T174" s="62">
        <f t="shared" si="20"/>
        <v>679.73820000000001</v>
      </c>
      <c r="U174" s="62">
        <f>T174</f>
        <v>679.73820000000001</v>
      </c>
      <c r="V174" s="52">
        <v>1520</v>
      </c>
      <c r="W174" s="52">
        <f t="shared" si="19"/>
        <v>0</v>
      </c>
    </row>
    <row r="175" spans="1:23" ht="15" thickBot="1">
      <c r="A175" s="3">
        <v>1898973</v>
      </c>
      <c r="B175" s="83">
        <v>43370</v>
      </c>
      <c r="C175" s="4">
        <v>159</v>
      </c>
      <c r="D175" s="4">
        <v>10829</v>
      </c>
      <c r="E175" s="4">
        <v>7644</v>
      </c>
      <c r="F175" s="4">
        <v>2215</v>
      </c>
      <c r="G175" s="4" t="s">
        <v>9</v>
      </c>
      <c r="H175" s="40">
        <f>E175-'май 2018'!E181</f>
        <v>646</v>
      </c>
      <c r="I175" s="42">
        <f>F175-'май 2018'!F181</f>
        <v>185</v>
      </c>
      <c r="J175" s="51">
        <v>7493</v>
      </c>
      <c r="K175" s="51">
        <v>2155</v>
      </c>
      <c r="L175">
        <f t="shared" si="16"/>
        <v>151</v>
      </c>
      <c r="M175">
        <f t="shared" si="16"/>
        <v>60</v>
      </c>
      <c r="N175">
        <f t="shared" si="17"/>
        <v>918.08</v>
      </c>
      <c r="O175">
        <f t="shared" si="18"/>
        <v>135</v>
      </c>
      <c r="P175" s="57">
        <f t="shared" si="21"/>
        <v>1053.08</v>
      </c>
      <c r="Q175" s="52"/>
      <c r="R175" s="57">
        <f t="shared" si="22"/>
        <v>1084.6723999999999</v>
      </c>
      <c r="S175" s="76">
        <f>'август 2018'!U175</f>
        <v>1552.2820999999999</v>
      </c>
      <c r="T175" s="77">
        <f t="shared" si="20"/>
        <v>2636.9544999999998</v>
      </c>
      <c r="V175" s="52"/>
      <c r="W175" s="52">
        <f t="shared" si="19"/>
        <v>2636.9544999999998</v>
      </c>
    </row>
    <row r="176" spans="1:23" ht="15" thickBot="1">
      <c r="A176" s="3">
        <v>1851675</v>
      </c>
      <c r="B176" s="83">
        <v>43370</v>
      </c>
      <c r="C176" s="4">
        <v>160</v>
      </c>
      <c r="D176" s="4">
        <v>44499</v>
      </c>
      <c r="E176" s="4">
        <v>28913</v>
      </c>
      <c r="F176" s="4">
        <v>14306</v>
      </c>
      <c r="G176" s="4" t="s">
        <v>9</v>
      </c>
      <c r="H176" s="40">
        <f>E176-'май 2018'!E182</f>
        <v>1592</v>
      </c>
      <c r="I176" s="42">
        <f>F176-'май 2018'!F182</f>
        <v>756</v>
      </c>
      <c r="J176" s="51">
        <v>28499</v>
      </c>
      <c r="K176" s="51">
        <v>14117</v>
      </c>
      <c r="L176">
        <f t="shared" si="16"/>
        <v>414</v>
      </c>
      <c r="M176">
        <f t="shared" si="16"/>
        <v>189</v>
      </c>
      <c r="N176">
        <f t="shared" si="17"/>
        <v>2517.12</v>
      </c>
      <c r="O176">
        <f t="shared" si="18"/>
        <v>425.25</v>
      </c>
      <c r="P176" s="57">
        <f t="shared" si="21"/>
        <v>2942.37</v>
      </c>
      <c r="Q176" s="52"/>
      <c r="R176" s="57">
        <f t="shared" si="22"/>
        <v>3030.6410999999998</v>
      </c>
      <c r="S176" s="76">
        <f>'август 2018'!U176</f>
        <v>5560.4703000000009</v>
      </c>
      <c r="T176" s="62">
        <f t="shared" si="20"/>
        <v>8591.1114000000016</v>
      </c>
      <c r="U176" s="62">
        <f>T176</f>
        <v>8591.1114000000016</v>
      </c>
      <c r="V176" s="52">
        <v>2984</v>
      </c>
      <c r="W176" s="52">
        <f t="shared" si="19"/>
        <v>0</v>
      </c>
    </row>
    <row r="177" spans="1:23" ht="15" thickBot="1">
      <c r="A177" s="3">
        <v>1899396</v>
      </c>
      <c r="B177" s="83">
        <v>43370</v>
      </c>
      <c r="C177" s="4">
        <v>161</v>
      </c>
      <c r="D177" s="4">
        <v>21966</v>
      </c>
      <c r="E177" s="4">
        <v>13393</v>
      </c>
      <c r="F177" s="4">
        <v>7900</v>
      </c>
      <c r="G177" s="4" t="s">
        <v>9</v>
      </c>
      <c r="H177" s="40">
        <f>E177-'май 2018'!E183</f>
        <v>922</v>
      </c>
      <c r="I177" s="42">
        <f>F177-'май 2018'!F183</f>
        <v>638</v>
      </c>
      <c r="J177" s="51">
        <v>13006</v>
      </c>
      <c r="K177" s="51">
        <v>7650</v>
      </c>
      <c r="L177">
        <f t="shared" si="16"/>
        <v>387</v>
      </c>
      <c r="M177">
        <f t="shared" si="16"/>
        <v>250</v>
      </c>
      <c r="N177">
        <f t="shared" si="17"/>
        <v>2352.96</v>
      </c>
      <c r="O177">
        <f t="shared" si="18"/>
        <v>562.5</v>
      </c>
      <c r="P177" s="57">
        <f t="shared" si="21"/>
        <v>2915.46</v>
      </c>
      <c r="Q177" s="52"/>
      <c r="R177" s="57">
        <f t="shared" si="22"/>
        <v>3002.9238</v>
      </c>
      <c r="S177" s="76">
        <f>'август 2018'!U177</f>
        <v>0</v>
      </c>
      <c r="T177" s="77">
        <f t="shared" si="20"/>
        <v>3002.9238</v>
      </c>
      <c r="V177" s="52"/>
      <c r="W177" s="52">
        <f t="shared" si="19"/>
        <v>3002.9238</v>
      </c>
    </row>
    <row r="178" spans="1:23" ht="15" thickBot="1">
      <c r="A178" s="3">
        <v>1892485</v>
      </c>
      <c r="B178" s="83">
        <v>43370</v>
      </c>
      <c r="C178" s="4">
        <v>162</v>
      </c>
      <c r="D178" s="4">
        <v>4</v>
      </c>
      <c r="E178" s="4">
        <v>2</v>
      </c>
      <c r="F178" s="4">
        <v>0</v>
      </c>
      <c r="G178" s="4" t="s">
        <v>9</v>
      </c>
      <c r="H178" s="40">
        <f>E178-'май 2018'!E184</f>
        <v>0</v>
      </c>
      <c r="I178" s="42">
        <f>F178-'май 2018'!F184</f>
        <v>0</v>
      </c>
      <c r="J178" s="51">
        <v>2</v>
      </c>
      <c r="K178" s="51">
        <v>0</v>
      </c>
      <c r="L178">
        <f t="shared" si="16"/>
        <v>0</v>
      </c>
      <c r="M178">
        <f t="shared" si="16"/>
        <v>0</v>
      </c>
      <c r="N178">
        <f t="shared" si="17"/>
        <v>0</v>
      </c>
      <c r="O178">
        <f t="shared" si="18"/>
        <v>0</v>
      </c>
      <c r="P178" s="57">
        <f t="shared" si="21"/>
        <v>0</v>
      </c>
      <c r="Q178" s="52"/>
      <c r="R178" s="57">
        <f t="shared" si="22"/>
        <v>0</v>
      </c>
      <c r="S178" s="76">
        <f>'август 2018'!U178</f>
        <v>11.948</v>
      </c>
      <c r="T178" s="62">
        <f t="shared" si="20"/>
        <v>11.948</v>
      </c>
      <c r="U178" s="62">
        <f>T178</f>
        <v>11.948</v>
      </c>
      <c r="V178" s="52"/>
      <c r="W178" s="52">
        <f t="shared" si="19"/>
        <v>0</v>
      </c>
    </row>
    <row r="179" spans="1:23" ht="15" thickBot="1">
      <c r="A179" s="3">
        <v>1844150</v>
      </c>
      <c r="B179" s="83">
        <v>43370</v>
      </c>
      <c r="C179" s="4">
        <v>163</v>
      </c>
      <c r="D179" s="4">
        <v>9253</v>
      </c>
      <c r="E179" s="4">
        <v>5569</v>
      </c>
      <c r="F179" s="4">
        <v>3671</v>
      </c>
      <c r="G179" s="4" t="s">
        <v>9</v>
      </c>
      <c r="H179" s="40">
        <f>E179-'май 2018'!E185</f>
        <v>967</v>
      </c>
      <c r="I179" s="42">
        <f>F179-'май 2018'!F185</f>
        <v>693</v>
      </c>
      <c r="J179" s="51">
        <v>5457</v>
      </c>
      <c r="K179" s="51">
        <v>3579</v>
      </c>
      <c r="L179">
        <f t="shared" si="16"/>
        <v>112</v>
      </c>
      <c r="M179">
        <f t="shared" si="16"/>
        <v>92</v>
      </c>
      <c r="N179">
        <f t="shared" si="17"/>
        <v>680.96</v>
      </c>
      <c r="O179">
        <f t="shared" si="18"/>
        <v>207</v>
      </c>
      <c r="P179" s="57">
        <f t="shared" si="21"/>
        <v>887.96</v>
      </c>
      <c r="Q179" s="52">
        <v>324</v>
      </c>
      <c r="R179" s="57">
        <f t="shared" si="22"/>
        <v>590.59879999999998</v>
      </c>
      <c r="S179" s="76">
        <f>'август 2018'!U179</f>
        <v>0</v>
      </c>
      <c r="T179" s="62">
        <f t="shared" si="20"/>
        <v>590.59879999999998</v>
      </c>
      <c r="U179" s="62">
        <f t="shared" si="20"/>
        <v>590.59879999999998</v>
      </c>
      <c r="V179" s="52"/>
      <c r="W179" s="52">
        <f t="shared" si="19"/>
        <v>0</v>
      </c>
    </row>
    <row r="180" spans="1:23" ht="15" thickBot="1">
      <c r="A180" s="3">
        <v>1847550</v>
      </c>
      <c r="B180" s="83">
        <v>43370</v>
      </c>
      <c r="C180" s="4">
        <v>164</v>
      </c>
      <c r="D180" s="4">
        <v>10357</v>
      </c>
      <c r="E180" s="4">
        <v>5951</v>
      </c>
      <c r="F180" s="4">
        <v>4136</v>
      </c>
      <c r="G180" s="4" t="s">
        <v>9</v>
      </c>
      <c r="H180" s="40">
        <f>E180-'май 2018'!E186</f>
        <v>705</v>
      </c>
      <c r="I180" s="42">
        <f>F180-'май 2018'!F186</f>
        <v>529</v>
      </c>
      <c r="J180" s="51">
        <v>5785</v>
      </c>
      <c r="K180" s="51">
        <v>3998</v>
      </c>
      <c r="L180">
        <f t="shared" si="16"/>
        <v>166</v>
      </c>
      <c r="M180">
        <f t="shared" si="16"/>
        <v>138</v>
      </c>
      <c r="N180">
        <f t="shared" si="17"/>
        <v>1009.28</v>
      </c>
      <c r="O180">
        <f t="shared" si="18"/>
        <v>310.5</v>
      </c>
      <c r="P180" s="57">
        <f t="shared" si="21"/>
        <v>1319.78</v>
      </c>
      <c r="Q180" s="52"/>
      <c r="R180" s="57">
        <f t="shared" si="22"/>
        <v>1359.3733999999999</v>
      </c>
      <c r="S180" s="76">
        <f>'август 2018'!U180</f>
        <v>0</v>
      </c>
      <c r="T180" s="62">
        <f t="shared" si="20"/>
        <v>1359.3733999999999</v>
      </c>
      <c r="U180" s="62">
        <f t="shared" si="20"/>
        <v>1359.3733999999999</v>
      </c>
      <c r="V180" s="52"/>
      <c r="W180" s="52">
        <f t="shared" si="19"/>
        <v>0</v>
      </c>
    </row>
    <row r="181" spans="1:23" ht="15" thickBot="1">
      <c r="A181" s="3">
        <v>1895259</v>
      </c>
      <c r="B181" s="83">
        <v>43370</v>
      </c>
      <c r="C181" s="4">
        <v>165</v>
      </c>
      <c r="D181" s="4">
        <v>7934</v>
      </c>
      <c r="E181" s="4">
        <v>4675</v>
      </c>
      <c r="F181" s="4">
        <v>3239</v>
      </c>
      <c r="G181" s="4" t="s">
        <v>9</v>
      </c>
      <c r="H181" s="40">
        <f>E181-'май 2018'!E187</f>
        <v>646</v>
      </c>
      <c r="I181" s="42">
        <f>F181-'май 2018'!F187</f>
        <v>269</v>
      </c>
      <c r="J181" s="51">
        <v>4482</v>
      </c>
      <c r="K181" s="51">
        <v>3172</v>
      </c>
      <c r="L181">
        <f t="shared" si="16"/>
        <v>193</v>
      </c>
      <c r="M181">
        <f t="shared" si="16"/>
        <v>67</v>
      </c>
      <c r="N181">
        <f t="shared" si="17"/>
        <v>1173.44</v>
      </c>
      <c r="O181">
        <f t="shared" si="18"/>
        <v>150.75</v>
      </c>
      <c r="P181" s="57">
        <f t="shared" si="21"/>
        <v>1324.19</v>
      </c>
      <c r="Q181" s="52"/>
      <c r="R181" s="57">
        <f t="shared" si="22"/>
        <v>1363.9157</v>
      </c>
      <c r="S181" s="76">
        <f>'август 2018'!U181</f>
        <v>123.6117999999999</v>
      </c>
      <c r="T181" s="62">
        <f t="shared" si="20"/>
        <v>1487.5274999999999</v>
      </c>
      <c r="U181" s="62">
        <f>T181</f>
        <v>1487.5274999999999</v>
      </c>
      <c r="V181" s="52"/>
      <c r="W181" s="52">
        <f t="shared" si="19"/>
        <v>0</v>
      </c>
    </row>
    <row r="182" spans="1:23" ht="15" thickBot="1">
      <c r="A182" s="3">
        <v>1895492</v>
      </c>
      <c r="B182" s="83">
        <v>43370</v>
      </c>
      <c r="C182" s="4">
        <v>166</v>
      </c>
      <c r="D182" s="4">
        <v>3932</v>
      </c>
      <c r="E182" s="4">
        <v>2710</v>
      </c>
      <c r="F182" s="4">
        <v>1112</v>
      </c>
      <c r="G182" s="4" t="s">
        <v>9</v>
      </c>
      <c r="H182" s="40">
        <f>E182-'май 2018'!E188</f>
        <v>307</v>
      </c>
      <c r="I182" s="42">
        <f>F182-'май 2018'!F188</f>
        <v>143</v>
      </c>
      <c r="J182" s="51">
        <v>2677</v>
      </c>
      <c r="K182" s="51">
        <v>1095</v>
      </c>
      <c r="L182">
        <f t="shared" si="16"/>
        <v>33</v>
      </c>
      <c r="M182">
        <f t="shared" si="16"/>
        <v>17</v>
      </c>
      <c r="N182">
        <f t="shared" si="17"/>
        <v>200.64000000000001</v>
      </c>
      <c r="O182">
        <f t="shared" si="18"/>
        <v>38.25</v>
      </c>
      <c r="P182" s="57">
        <f t="shared" si="21"/>
        <v>238.89000000000001</v>
      </c>
      <c r="Q182" s="52"/>
      <c r="R182" s="57">
        <f t="shared" si="22"/>
        <v>246.05670000000001</v>
      </c>
      <c r="S182" s="76">
        <f>'август 2018'!U182</f>
        <v>0</v>
      </c>
      <c r="T182" s="77">
        <f t="shared" si="20"/>
        <v>246.05670000000001</v>
      </c>
      <c r="V182" s="52"/>
      <c r="W182" s="52">
        <f t="shared" si="19"/>
        <v>246.05670000000001</v>
      </c>
    </row>
    <row r="183" spans="1:23" ht="15" thickBot="1">
      <c r="A183" s="3">
        <v>1899219</v>
      </c>
      <c r="B183" s="83">
        <v>43370</v>
      </c>
      <c r="C183" s="4" t="s">
        <v>29</v>
      </c>
      <c r="D183" s="4">
        <v>6367</v>
      </c>
      <c r="E183" s="4">
        <v>3599</v>
      </c>
      <c r="F183" s="4">
        <v>2389</v>
      </c>
      <c r="G183" s="4" t="s">
        <v>9</v>
      </c>
      <c r="H183" s="40">
        <f>E183-'май 2018'!E189</f>
        <v>744</v>
      </c>
      <c r="I183" s="42">
        <f>F183-'май 2018'!F189</f>
        <v>541</v>
      </c>
      <c r="J183" s="51">
        <v>3579</v>
      </c>
      <c r="K183" s="51">
        <v>2363</v>
      </c>
      <c r="L183">
        <f t="shared" si="16"/>
        <v>20</v>
      </c>
      <c r="M183">
        <f t="shared" si="16"/>
        <v>26</v>
      </c>
      <c r="N183">
        <f t="shared" si="17"/>
        <v>121.6</v>
      </c>
      <c r="O183">
        <f t="shared" si="18"/>
        <v>58.5</v>
      </c>
      <c r="P183" s="57">
        <f t="shared" si="21"/>
        <v>180.1</v>
      </c>
      <c r="Q183" s="52"/>
      <c r="R183" s="57">
        <f t="shared" si="22"/>
        <v>185.50299999999999</v>
      </c>
      <c r="S183" s="76">
        <f>'август 2018'!U183</f>
        <v>0</v>
      </c>
      <c r="T183" s="77">
        <f t="shared" si="20"/>
        <v>185.50299999999999</v>
      </c>
      <c r="V183" s="52"/>
      <c r="W183" s="52">
        <f t="shared" si="19"/>
        <v>185.50299999999999</v>
      </c>
    </row>
    <row r="184" spans="1:23" ht="15" thickBot="1">
      <c r="A184" s="3">
        <v>1706423</v>
      </c>
      <c r="B184" s="83">
        <v>43370</v>
      </c>
      <c r="C184" s="4">
        <v>167</v>
      </c>
      <c r="D184" s="4">
        <v>4995</v>
      </c>
      <c r="E184" s="4">
        <v>3727</v>
      </c>
      <c r="F184" s="4">
        <v>1216</v>
      </c>
      <c r="G184" s="4" t="s">
        <v>9</v>
      </c>
      <c r="H184" s="40">
        <f>E184-'май 2018'!E190</f>
        <v>424</v>
      </c>
      <c r="I184" s="42">
        <f>F184-'май 2018'!F190</f>
        <v>131</v>
      </c>
      <c r="J184" s="51">
        <v>3662</v>
      </c>
      <c r="K184" s="51">
        <v>1190</v>
      </c>
      <c r="L184">
        <f t="shared" si="16"/>
        <v>65</v>
      </c>
      <c r="M184">
        <f t="shared" si="16"/>
        <v>26</v>
      </c>
      <c r="N184">
        <f t="shared" si="17"/>
        <v>395.2</v>
      </c>
      <c r="O184">
        <f t="shared" si="18"/>
        <v>58.5</v>
      </c>
      <c r="P184" s="57">
        <f t="shared" si="21"/>
        <v>453.7</v>
      </c>
      <c r="Q184" s="52"/>
      <c r="R184" s="57">
        <f t="shared" si="22"/>
        <v>467.31099999999998</v>
      </c>
      <c r="S184" s="76">
        <f>'август 2018'!U184</f>
        <v>0</v>
      </c>
      <c r="T184" s="77">
        <f t="shared" si="20"/>
        <v>467.31099999999998</v>
      </c>
      <c r="V184" s="52"/>
      <c r="W184" s="52">
        <f t="shared" si="19"/>
        <v>467.31099999999998</v>
      </c>
    </row>
    <row r="185" spans="1:23" ht="15" thickBot="1">
      <c r="A185" s="3">
        <v>1897839</v>
      </c>
      <c r="B185" s="83">
        <v>43370</v>
      </c>
      <c r="C185" s="4">
        <v>168</v>
      </c>
      <c r="D185" s="4">
        <v>5443</v>
      </c>
      <c r="E185" s="4">
        <v>3487</v>
      </c>
      <c r="F185" s="4">
        <v>1147</v>
      </c>
      <c r="G185" s="4" t="s">
        <v>9</v>
      </c>
      <c r="H185" s="40">
        <f>E185-'май 2018'!E191</f>
        <v>336</v>
      </c>
      <c r="I185" s="42">
        <f>F185-'май 2018'!F191</f>
        <v>74</v>
      </c>
      <c r="J185" s="51">
        <v>3467</v>
      </c>
      <c r="K185" s="51">
        <v>1138</v>
      </c>
      <c r="L185">
        <f t="shared" si="16"/>
        <v>20</v>
      </c>
      <c r="M185">
        <f t="shared" si="16"/>
        <v>9</v>
      </c>
      <c r="N185">
        <f t="shared" si="17"/>
        <v>121.6</v>
      </c>
      <c r="O185">
        <f t="shared" si="18"/>
        <v>20.25</v>
      </c>
      <c r="P185" s="57">
        <f t="shared" si="21"/>
        <v>141.85</v>
      </c>
      <c r="Q185" s="52"/>
      <c r="R185" s="57">
        <f t="shared" si="22"/>
        <v>146.10550000000001</v>
      </c>
      <c r="S185" s="76">
        <f>'август 2018'!U185</f>
        <v>850.94479999999999</v>
      </c>
      <c r="T185" s="62">
        <f t="shared" si="20"/>
        <v>997.05029999999999</v>
      </c>
      <c r="U185" s="62">
        <f>T185</f>
        <v>997.05029999999999</v>
      </c>
      <c r="V185" s="52"/>
      <c r="W185" s="52">
        <f t="shared" si="19"/>
        <v>0</v>
      </c>
    </row>
    <row r="186" spans="1:23" ht="15" thickBot="1">
      <c r="A186" s="3">
        <v>1897681</v>
      </c>
      <c r="B186" s="83">
        <v>43370</v>
      </c>
      <c r="C186" s="4">
        <v>169</v>
      </c>
      <c r="D186" s="4">
        <v>2999</v>
      </c>
      <c r="E186" s="4">
        <v>1636</v>
      </c>
      <c r="F186" s="4">
        <v>1254</v>
      </c>
      <c r="G186" s="4" t="s">
        <v>9</v>
      </c>
      <c r="H186" s="40">
        <f>E186-'май 2018'!E192</f>
        <v>382</v>
      </c>
      <c r="I186" s="42">
        <f>F186-'май 2018'!F192</f>
        <v>318</v>
      </c>
      <c r="J186" s="51">
        <v>1453</v>
      </c>
      <c r="K186" s="51">
        <v>1051</v>
      </c>
      <c r="L186">
        <f t="shared" si="16"/>
        <v>183</v>
      </c>
      <c r="M186">
        <f t="shared" si="16"/>
        <v>203</v>
      </c>
      <c r="N186">
        <f t="shared" si="17"/>
        <v>1112.6400000000001</v>
      </c>
      <c r="O186">
        <f t="shared" si="18"/>
        <v>456.75</v>
      </c>
      <c r="P186" s="57">
        <f t="shared" si="21"/>
        <v>1569.39</v>
      </c>
      <c r="Q186" s="52"/>
      <c r="R186" s="57">
        <f t="shared" si="22"/>
        <v>1616.4717000000001</v>
      </c>
      <c r="S186" s="76">
        <f>'август 2018'!U186</f>
        <v>574.90480000000014</v>
      </c>
      <c r="T186" s="62">
        <f t="shared" si="20"/>
        <v>2191.3765000000003</v>
      </c>
      <c r="U186" s="62">
        <f>T186</f>
        <v>2191.3765000000003</v>
      </c>
      <c r="V186" s="52"/>
      <c r="W186" s="52">
        <f t="shared" si="19"/>
        <v>0</v>
      </c>
    </row>
    <row r="187" spans="1:23" ht="15" thickBot="1">
      <c r="A187" s="3">
        <v>1771061</v>
      </c>
      <c r="B187" s="83">
        <v>43370</v>
      </c>
      <c r="C187" s="4">
        <v>170</v>
      </c>
      <c r="D187" s="4">
        <v>6551</v>
      </c>
      <c r="E187" s="4">
        <v>3834</v>
      </c>
      <c r="F187" s="4">
        <v>1115</v>
      </c>
      <c r="G187" s="4" t="s">
        <v>9</v>
      </c>
      <c r="H187" s="40">
        <f>E187-'май 2018'!E193</f>
        <v>111</v>
      </c>
      <c r="I187" s="42">
        <f>F187-'май 2018'!F193</f>
        <v>48</v>
      </c>
      <c r="J187" s="51">
        <v>3829</v>
      </c>
      <c r="K187" s="51">
        <v>1114</v>
      </c>
      <c r="L187">
        <f t="shared" si="16"/>
        <v>5</v>
      </c>
      <c r="M187">
        <f t="shared" si="16"/>
        <v>1</v>
      </c>
      <c r="N187">
        <f t="shared" si="17"/>
        <v>30.4</v>
      </c>
      <c r="O187">
        <f t="shared" si="18"/>
        <v>2.25</v>
      </c>
      <c r="P187" s="57">
        <f t="shared" si="21"/>
        <v>32.65</v>
      </c>
      <c r="Q187" s="52">
        <v>362</v>
      </c>
      <c r="R187" s="57">
        <f t="shared" si="22"/>
        <v>-328.37049999999999</v>
      </c>
      <c r="S187" s="76">
        <f>'август 2018'!U187</f>
        <v>0</v>
      </c>
      <c r="T187" s="72">
        <f t="shared" si="20"/>
        <v>-328.37049999999999</v>
      </c>
      <c r="V187" s="52"/>
      <c r="W187" s="52">
        <f t="shared" si="19"/>
        <v>-328.37049999999999</v>
      </c>
    </row>
    <row r="188" spans="1:23" ht="15" thickBot="1">
      <c r="A188" s="3">
        <v>1896588</v>
      </c>
      <c r="B188" s="83">
        <v>43370</v>
      </c>
      <c r="C188" s="4">
        <v>171</v>
      </c>
      <c r="D188" s="4">
        <v>4355</v>
      </c>
      <c r="E188" s="4">
        <v>2705</v>
      </c>
      <c r="F188" s="4">
        <v>1556</v>
      </c>
      <c r="G188" s="4" t="s">
        <v>9</v>
      </c>
      <c r="H188" s="40">
        <f>E188-'май 2018'!E194</f>
        <v>149</v>
      </c>
      <c r="I188" s="42">
        <f>F188-'май 2018'!F194</f>
        <v>107</v>
      </c>
      <c r="J188" s="51">
        <v>2656</v>
      </c>
      <c r="K188" s="51">
        <v>1510</v>
      </c>
      <c r="L188">
        <f t="shared" si="16"/>
        <v>49</v>
      </c>
      <c r="M188">
        <f t="shared" si="16"/>
        <v>46</v>
      </c>
      <c r="N188">
        <f t="shared" si="17"/>
        <v>297.92</v>
      </c>
      <c r="O188">
        <f t="shared" si="18"/>
        <v>103.5</v>
      </c>
      <c r="P188" s="57">
        <f t="shared" si="21"/>
        <v>401.42</v>
      </c>
      <c r="Q188" s="52"/>
      <c r="R188" s="57">
        <f t="shared" si="22"/>
        <v>413.46260000000001</v>
      </c>
      <c r="S188" s="76">
        <f>'август 2018'!U188</f>
        <v>197.5849</v>
      </c>
      <c r="T188" s="62">
        <f t="shared" si="20"/>
        <v>611.04750000000001</v>
      </c>
      <c r="U188" s="62">
        <f>T188</f>
        <v>611.04750000000001</v>
      </c>
      <c r="V188" s="52"/>
      <c r="W188" s="52">
        <f t="shared" si="19"/>
        <v>0</v>
      </c>
    </row>
    <row r="189" spans="1:23" ht="15" thickBot="1">
      <c r="A189" s="3">
        <v>1896729</v>
      </c>
      <c r="B189" s="83">
        <v>43370</v>
      </c>
      <c r="C189" s="4">
        <v>172</v>
      </c>
      <c r="D189" s="4">
        <v>12782</v>
      </c>
      <c r="E189" s="4">
        <v>8244</v>
      </c>
      <c r="F189" s="4">
        <v>4333</v>
      </c>
      <c r="G189" s="4" t="s">
        <v>9</v>
      </c>
      <c r="H189" s="40">
        <f>E189-'май 2018'!E195</f>
        <v>626</v>
      </c>
      <c r="I189" s="42">
        <f>F189-'май 2018'!F195</f>
        <v>322</v>
      </c>
      <c r="J189" s="51">
        <v>8055</v>
      </c>
      <c r="K189" s="51">
        <v>4261</v>
      </c>
      <c r="L189">
        <f t="shared" si="16"/>
        <v>189</v>
      </c>
      <c r="M189">
        <f t="shared" si="16"/>
        <v>72</v>
      </c>
      <c r="N189">
        <f t="shared" si="17"/>
        <v>1149.1200000000001</v>
      </c>
      <c r="O189">
        <f t="shared" si="18"/>
        <v>162</v>
      </c>
      <c r="P189" s="57">
        <f t="shared" si="21"/>
        <v>1311.1200000000001</v>
      </c>
      <c r="Q189" s="52"/>
      <c r="R189" s="57">
        <f t="shared" si="22"/>
        <v>1350.4536000000001</v>
      </c>
      <c r="S189" s="76">
        <f>'август 2018'!U189</f>
        <v>2152.3292000000001</v>
      </c>
      <c r="T189" s="62">
        <f>R189+S189</f>
        <v>3502.7828</v>
      </c>
      <c r="U189" s="62">
        <f>T189</f>
        <v>3502.7828</v>
      </c>
      <c r="V189" s="52"/>
      <c r="W189" s="52">
        <f t="shared" si="19"/>
        <v>0</v>
      </c>
    </row>
    <row r="190" spans="1:23" ht="15" thickBot="1">
      <c r="A190" s="3">
        <v>1826974</v>
      </c>
      <c r="B190" s="83">
        <v>43370</v>
      </c>
      <c r="C190" s="4">
        <v>173</v>
      </c>
      <c r="D190" s="4">
        <v>4934</v>
      </c>
      <c r="E190" s="4">
        <v>3213</v>
      </c>
      <c r="F190" s="4">
        <v>1146</v>
      </c>
      <c r="G190" s="4" t="s">
        <v>9</v>
      </c>
      <c r="H190" s="40">
        <f>E190-'май 2018'!E196</f>
        <v>133</v>
      </c>
      <c r="I190" s="42">
        <f>F190-'май 2018'!F196</f>
        <v>60</v>
      </c>
      <c r="J190" s="51">
        <v>3202</v>
      </c>
      <c r="K190" s="51">
        <v>1137</v>
      </c>
      <c r="L190">
        <f t="shared" si="16"/>
        <v>11</v>
      </c>
      <c r="M190">
        <f t="shared" si="16"/>
        <v>9</v>
      </c>
      <c r="N190">
        <f t="shared" si="17"/>
        <v>66.88</v>
      </c>
      <c r="O190">
        <f t="shared" si="18"/>
        <v>20.25</v>
      </c>
      <c r="P190" s="57">
        <f t="shared" si="21"/>
        <v>87.13</v>
      </c>
      <c r="Q190" s="52"/>
      <c r="R190" s="57">
        <f t="shared" si="22"/>
        <v>89.743899999999996</v>
      </c>
      <c r="S190" s="76">
        <f>'август 2018'!U190</f>
        <v>51.479400000000005</v>
      </c>
      <c r="T190" s="62">
        <f t="shared" si="20"/>
        <v>141.22329999999999</v>
      </c>
      <c r="U190" s="62">
        <f>T190</f>
        <v>141.22329999999999</v>
      </c>
      <c r="V190" s="52">
        <v>159</v>
      </c>
      <c r="W190" s="52">
        <f t="shared" si="19"/>
        <v>0</v>
      </c>
    </row>
    <row r="191" spans="1:23" ht="15" thickBot="1">
      <c r="A191" s="3">
        <v>1887627</v>
      </c>
      <c r="B191" s="83">
        <v>43370</v>
      </c>
      <c r="C191" s="4">
        <v>174</v>
      </c>
      <c r="D191" s="4">
        <v>19714</v>
      </c>
      <c r="E191" s="4">
        <v>12586</v>
      </c>
      <c r="F191" s="4">
        <v>6433</v>
      </c>
      <c r="G191" s="4" t="s">
        <v>9</v>
      </c>
      <c r="H191" s="40">
        <f>E191-'май 2018'!E197</f>
        <v>518</v>
      </c>
      <c r="I191" s="42">
        <f>F191-'май 2018'!F197</f>
        <v>218</v>
      </c>
      <c r="J191" s="51">
        <v>12505</v>
      </c>
      <c r="K191" s="51">
        <v>6399</v>
      </c>
      <c r="L191">
        <f t="shared" si="16"/>
        <v>81</v>
      </c>
      <c r="M191">
        <f t="shared" si="16"/>
        <v>34</v>
      </c>
      <c r="N191">
        <f t="shared" si="17"/>
        <v>492.48</v>
      </c>
      <c r="O191">
        <f t="shared" si="18"/>
        <v>76.5</v>
      </c>
      <c r="P191" s="57">
        <f t="shared" si="21"/>
        <v>568.98</v>
      </c>
      <c r="Q191" s="52"/>
      <c r="R191" s="57">
        <f t="shared" si="22"/>
        <v>586.04939999999999</v>
      </c>
      <c r="S191" s="76">
        <f>'август 2018'!U191</f>
        <v>0</v>
      </c>
      <c r="T191" s="62">
        <f t="shared" si="20"/>
        <v>586.04939999999999</v>
      </c>
      <c r="U191" s="62">
        <f t="shared" si="20"/>
        <v>586.04939999999999</v>
      </c>
      <c r="V191" s="52">
        <v>414</v>
      </c>
      <c r="W191" s="52">
        <f t="shared" si="19"/>
        <v>0</v>
      </c>
    </row>
    <row r="192" spans="1:23" ht="15" thickBot="1">
      <c r="A192" s="3">
        <v>1853779</v>
      </c>
      <c r="B192" s="83">
        <v>43370</v>
      </c>
      <c r="C192" s="4">
        <v>175</v>
      </c>
      <c r="D192" s="4">
        <v>10499</v>
      </c>
      <c r="E192" s="4">
        <v>6204</v>
      </c>
      <c r="F192" s="4">
        <v>1888</v>
      </c>
      <c r="G192" s="56" t="s">
        <v>9</v>
      </c>
      <c r="H192" s="65">
        <f>E192-'май 2018'!E198</f>
        <v>279</v>
      </c>
      <c r="I192" s="66">
        <f>F192-'май 2018'!F198</f>
        <v>90</v>
      </c>
      <c r="J192" s="51">
        <v>6124</v>
      </c>
      <c r="K192" s="51">
        <v>1865</v>
      </c>
      <c r="L192" s="55">
        <f t="shared" si="16"/>
        <v>80</v>
      </c>
      <c r="M192" s="55">
        <f t="shared" si="16"/>
        <v>23</v>
      </c>
      <c r="N192">
        <f t="shared" si="17"/>
        <v>486.4</v>
      </c>
      <c r="O192">
        <f t="shared" si="18"/>
        <v>51.75</v>
      </c>
      <c r="P192" s="57">
        <f t="shared" si="21"/>
        <v>538.15</v>
      </c>
      <c r="Q192" s="52"/>
      <c r="R192" s="57">
        <f t="shared" si="22"/>
        <v>554.29449999999997</v>
      </c>
      <c r="S192" s="76">
        <f>'август 2018'!U192</f>
        <v>0</v>
      </c>
      <c r="T192" s="62">
        <f t="shared" si="20"/>
        <v>554.29449999999997</v>
      </c>
      <c r="U192" s="62">
        <f t="shared" si="20"/>
        <v>554.29449999999997</v>
      </c>
      <c r="V192" s="52"/>
      <c r="W192" s="52">
        <f t="shared" si="19"/>
        <v>0</v>
      </c>
    </row>
    <row r="193" spans="1:23" ht="15" thickBot="1">
      <c r="A193" s="3">
        <v>1893362</v>
      </c>
      <c r="B193" s="83">
        <v>43370</v>
      </c>
      <c r="C193" s="4" t="s">
        <v>30</v>
      </c>
      <c r="D193" s="4">
        <v>25233</v>
      </c>
      <c r="E193" s="4">
        <v>15906</v>
      </c>
      <c r="F193" s="4">
        <v>8425</v>
      </c>
      <c r="G193" s="4" t="s">
        <v>9</v>
      </c>
      <c r="H193" s="40">
        <f>E193-'май 2018'!E199</f>
        <v>538</v>
      </c>
      <c r="I193" s="42">
        <f>F193-'май 2018'!F199</f>
        <v>479</v>
      </c>
      <c r="J193" s="51">
        <v>15761</v>
      </c>
      <c r="K193" s="51">
        <v>8294</v>
      </c>
      <c r="L193">
        <f t="shared" ref="L193:M251" si="23">E193-J193</f>
        <v>145</v>
      </c>
      <c r="M193">
        <f t="shared" si="23"/>
        <v>131</v>
      </c>
      <c r="N193">
        <f t="shared" si="17"/>
        <v>881.6</v>
      </c>
      <c r="O193">
        <f t="shared" si="18"/>
        <v>294.75</v>
      </c>
      <c r="P193" s="57">
        <f t="shared" si="21"/>
        <v>1176.3499999999999</v>
      </c>
      <c r="Q193" s="52"/>
      <c r="R193" s="57">
        <f t="shared" si="22"/>
        <v>1211.6405</v>
      </c>
      <c r="S193" s="76">
        <f>'август 2018'!U193</f>
        <v>1092.4591999999998</v>
      </c>
      <c r="T193" s="62">
        <f t="shared" si="20"/>
        <v>2304.0996999999998</v>
      </c>
      <c r="U193" s="62">
        <f>T193</f>
        <v>2304.0996999999998</v>
      </c>
      <c r="V193" s="52"/>
      <c r="W193" s="52">
        <f t="shared" si="19"/>
        <v>0</v>
      </c>
    </row>
    <row r="194" spans="1:23" ht="15" thickBot="1">
      <c r="A194" s="3">
        <v>1852677</v>
      </c>
      <c r="B194" s="83">
        <v>43370</v>
      </c>
      <c r="C194" s="4">
        <v>176</v>
      </c>
      <c r="D194" s="4">
        <v>10570</v>
      </c>
      <c r="E194" s="4">
        <v>7076</v>
      </c>
      <c r="F194" s="4">
        <v>3422</v>
      </c>
      <c r="G194" s="4" t="s">
        <v>9</v>
      </c>
      <c r="H194" s="40">
        <f>E194-'май 2018'!E200</f>
        <v>1176</v>
      </c>
      <c r="I194" s="42">
        <f>F194-'май 2018'!F200</f>
        <v>497</v>
      </c>
      <c r="J194" s="51">
        <v>6824</v>
      </c>
      <c r="K194" s="51">
        <v>3300</v>
      </c>
      <c r="L194">
        <f t="shared" si="23"/>
        <v>252</v>
      </c>
      <c r="M194">
        <f t="shared" si="23"/>
        <v>122</v>
      </c>
      <c r="N194">
        <f t="shared" si="17"/>
        <v>1532.16</v>
      </c>
      <c r="O194">
        <f t="shared" si="18"/>
        <v>274.5</v>
      </c>
      <c r="P194" s="57">
        <f t="shared" si="21"/>
        <v>1806.66</v>
      </c>
      <c r="Q194" s="52"/>
      <c r="R194" s="57">
        <f t="shared" si="22"/>
        <v>1860.8598000000002</v>
      </c>
      <c r="S194" s="76">
        <f>'август 2018'!U194</f>
        <v>0</v>
      </c>
      <c r="T194" s="62">
        <f t="shared" si="20"/>
        <v>1860.8598000000002</v>
      </c>
      <c r="U194" s="62">
        <f t="shared" si="20"/>
        <v>1860.8598000000002</v>
      </c>
      <c r="V194" s="52"/>
      <c r="W194" s="52">
        <f t="shared" si="19"/>
        <v>0</v>
      </c>
    </row>
    <row r="195" spans="1:23" ht="15" thickBot="1">
      <c r="A195" s="3">
        <v>1897108</v>
      </c>
      <c r="B195" s="83">
        <v>43370</v>
      </c>
      <c r="C195" s="4">
        <v>177</v>
      </c>
      <c r="D195" s="4">
        <v>47958</v>
      </c>
      <c r="E195" s="4">
        <v>31173</v>
      </c>
      <c r="F195" s="4">
        <v>16516</v>
      </c>
      <c r="G195" s="4" t="s">
        <v>9</v>
      </c>
      <c r="H195" s="40">
        <f>E195-'май 2018'!E201</f>
        <v>1157</v>
      </c>
      <c r="I195" s="42">
        <f>F195-'май 2018'!F201</f>
        <v>393</v>
      </c>
      <c r="J195" s="51">
        <v>30946</v>
      </c>
      <c r="K195" s="51">
        <v>16430</v>
      </c>
      <c r="L195">
        <f t="shared" si="23"/>
        <v>227</v>
      </c>
      <c r="M195">
        <f t="shared" si="23"/>
        <v>86</v>
      </c>
      <c r="N195">
        <f t="shared" si="17"/>
        <v>1380.16</v>
      </c>
      <c r="O195">
        <f t="shared" si="18"/>
        <v>193.5</v>
      </c>
      <c r="P195" s="57">
        <f t="shared" si="21"/>
        <v>1573.66</v>
      </c>
      <c r="Q195" s="52"/>
      <c r="R195" s="57">
        <f t="shared" si="22"/>
        <v>1620.8698000000002</v>
      </c>
      <c r="S195" s="76">
        <f>'август 2018'!U195</f>
        <v>2278.6174999999998</v>
      </c>
      <c r="T195" s="62">
        <f t="shared" si="20"/>
        <v>3899.4872999999998</v>
      </c>
      <c r="U195" s="62">
        <f>T195</f>
        <v>3899.4872999999998</v>
      </c>
      <c r="V195" s="52"/>
      <c r="W195" s="52">
        <f t="shared" si="19"/>
        <v>0</v>
      </c>
    </row>
    <row r="196" spans="1:23" ht="15" thickBot="1">
      <c r="A196" s="3">
        <v>2824353</v>
      </c>
      <c r="B196" s="83">
        <v>43370</v>
      </c>
      <c r="C196" s="4">
        <v>178</v>
      </c>
      <c r="D196" s="4">
        <v>260</v>
      </c>
      <c r="E196" s="4">
        <v>21</v>
      </c>
      <c r="F196" s="4">
        <v>0</v>
      </c>
      <c r="G196" s="4" t="s">
        <v>9</v>
      </c>
      <c r="H196" s="40">
        <f>E196-'май 2018'!E202</f>
        <v>14</v>
      </c>
      <c r="I196" s="42">
        <f>F196-'май 2018'!F202</f>
        <v>0</v>
      </c>
      <c r="J196" s="51">
        <v>20</v>
      </c>
      <c r="K196" s="51">
        <v>0</v>
      </c>
      <c r="L196">
        <f t="shared" si="23"/>
        <v>1</v>
      </c>
      <c r="M196">
        <f t="shared" si="23"/>
        <v>0</v>
      </c>
      <c r="N196">
        <f t="shared" si="17"/>
        <v>6.08</v>
      </c>
      <c r="O196">
        <f t="shared" si="18"/>
        <v>0</v>
      </c>
      <c r="P196" s="57">
        <f t="shared" si="21"/>
        <v>6.08</v>
      </c>
      <c r="Q196" s="52"/>
      <c r="R196" s="57">
        <f t="shared" si="22"/>
        <v>6.2624000000000004</v>
      </c>
      <c r="S196" s="76">
        <f>'август 2018'!U196</f>
        <v>-1878.5011999999999</v>
      </c>
      <c r="T196" s="72">
        <f t="shared" si="20"/>
        <v>-1872.2387999999999</v>
      </c>
      <c r="V196" s="52"/>
      <c r="W196" s="52">
        <f t="shared" si="19"/>
        <v>-1872.2387999999999</v>
      </c>
    </row>
    <row r="197" spans="1:23" ht="15" thickBot="1">
      <c r="A197" s="3">
        <v>1894742</v>
      </c>
      <c r="B197" s="83">
        <v>43370</v>
      </c>
      <c r="C197" s="4">
        <v>179</v>
      </c>
      <c r="D197" s="4">
        <v>1823</v>
      </c>
      <c r="E197" s="4">
        <v>1139</v>
      </c>
      <c r="F197" s="4">
        <v>683</v>
      </c>
      <c r="G197" s="4" t="s">
        <v>9</v>
      </c>
      <c r="H197" s="40">
        <f>E197-'май 2018'!E203</f>
        <v>164</v>
      </c>
      <c r="I197" s="42">
        <f>F197-'май 2018'!F203</f>
        <v>158</v>
      </c>
      <c r="J197" s="51">
        <v>1096</v>
      </c>
      <c r="K197" s="51">
        <v>636</v>
      </c>
      <c r="L197">
        <f t="shared" si="23"/>
        <v>43</v>
      </c>
      <c r="M197">
        <f t="shared" si="23"/>
        <v>47</v>
      </c>
      <c r="N197">
        <f t="shared" si="17"/>
        <v>261.44</v>
      </c>
      <c r="O197">
        <f t="shared" si="18"/>
        <v>105.75</v>
      </c>
      <c r="P197" s="57">
        <f t="shared" si="21"/>
        <v>367.19</v>
      </c>
      <c r="Q197" s="52"/>
      <c r="R197" s="57">
        <f t="shared" si="22"/>
        <v>378.20569999999998</v>
      </c>
      <c r="S197" s="76">
        <f>'август 2018'!U197</f>
        <v>456.3621</v>
      </c>
      <c r="T197" s="71">
        <f t="shared" si="20"/>
        <v>834.56780000000003</v>
      </c>
      <c r="V197" s="52"/>
      <c r="W197" s="52">
        <f t="shared" si="19"/>
        <v>834.56780000000003</v>
      </c>
    </row>
    <row r="198" spans="1:23" ht="15" thickBot="1">
      <c r="A198" s="3">
        <v>1831785</v>
      </c>
      <c r="B198" s="83">
        <v>43370</v>
      </c>
      <c r="C198" s="4">
        <v>180</v>
      </c>
      <c r="D198" s="4">
        <v>3004</v>
      </c>
      <c r="E198" s="4">
        <v>1999</v>
      </c>
      <c r="F198" s="4">
        <v>821</v>
      </c>
      <c r="G198" s="4" t="s">
        <v>9</v>
      </c>
      <c r="H198" s="40">
        <f>E198-'май 2018'!E204</f>
        <v>94</v>
      </c>
      <c r="I198" s="42">
        <f>F198-'май 2018'!F204</f>
        <v>24</v>
      </c>
      <c r="J198" s="51">
        <v>1950</v>
      </c>
      <c r="K198" s="51">
        <v>808</v>
      </c>
      <c r="L198">
        <f t="shared" si="23"/>
        <v>49</v>
      </c>
      <c r="M198">
        <f t="shared" si="23"/>
        <v>13</v>
      </c>
      <c r="N198">
        <f t="shared" si="17"/>
        <v>297.92</v>
      </c>
      <c r="O198">
        <f t="shared" si="18"/>
        <v>29.25</v>
      </c>
      <c r="P198" s="57">
        <f t="shared" si="21"/>
        <v>327.17</v>
      </c>
      <c r="Q198" s="52"/>
      <c r="R198" s="57">
        <f t="shared" si="22"/>
        <v>336.98509999999999</v>
      </c>
      <c r="S198" s="76">
        <f>'август 2018'!U198</f>
        <v>-1224.7521999999999</v>
      </c>
      <c r="T198" s="72">
        <f t="shared" si="20"/>
        <v>-887.76709999999991</v>
      </c>
      <c r="V198" s="52"/>
      <c r="W198" s="52">
        <f t="shared" si="19"/>
        <v>-887.76709999999991</v>
      </c>
    </row>
    <row r="199" spans="1:23" ht="15" thickBot="1">
      <c r="A199" s="3">
        <v>1897779</v>
      </c>
      <c r="B199" s="83">
        <v>43370</v>
      </c>
      <c r="C199" s="4">
        <v>181</v>
      </c>
      <c r="D199" s="4">
        <v>12052</v>
      </c>
      <c r="E199" s="4">
        <v>6805</v>
      </c>
      <c r="F199" s="4">
        <v>3746</v>
      </c>
      <c r="G199" s="4" t="s">
        <v>9</v>
      </c>
      <c r="H199" s="40">
        <f>E199-'май 2018'!E205</f>
        <v>1020</v>
      </c>
      <c r="I199" s="42">
        <f>F199-'май 2018'!F205</f>
        <v>475</v>
      </c>
      <c r="J199" s="51">
        <v>6533</v>
      </c>
      <c r="K199" s="51">
        <v>3614</v>
      </c>
      <c r="L199">
        <f t="shared" si="23"/>
        <v>272</v>
      </c>
      <c r="M199">
        <f t="shared" si="23"/>
        <v>132</v>
      </c>
      <c r="N199">
        <f t="shared" si="17"/>
        <v>1653.76</v>
      </c>
      <c r="O199">
        <f t="shared" si="18"/>
        <v>297</v>
      </c>
      <c r="P199" s="57">
        <f t="shared" si="21"/>
        <v>1950.76</v>
      </c>
      <c r="Q199" s="52"/>
      <c r="R199" s="57">
        <f t="shared" si="22"/>
        <v>2009.2828</v>
      </c>
      <c r="S199" s="76">
        <f>'август 2018'!U199</f>
        <v>2317.5205999999998</v>
      </c>
      <c r="T199" s="62">
        <f t="shared" si="20"/>
        <v>4326.8033999999998</v>
      </c>
      <c r="U199" s="62">
        <f>T199</f>
        <v>4326.8033999999998</v>
      </c>
      <c r="V199" s="52"/>
      <c r="W199" s="52">
        <f t="shared" si="19"/>
        <v>0</v>
      </c>
    </row>
    <row r="200" spans="1:23" ht="15" thickBot="1">
      <c r="A200" s="3">
        <v>1897632</v>
      </c>
      <c r="B200" s="83">
        <v>43235</v>
      </c>
      <c r="C200" s="4">
        <v>182</v>
      </c>
      <c r="D200" s="4">
        <v>10256</v>
      </c>
      <c r="E200" s="4">
        <v>4928</v>
      </c>
      <c r="F200" s="4">
        <v>4503</v>
      </c>
      <c r="G200" s="4" t="s">
        <v>9</v>
      </c>
      <c r="H200" s="40">
        <f>E200-'май 2018'!E206</f>
        <v>0</v>
      </c>
      <c r="I200" s="42">
        <f>F200-'май 2018'!F206</f>
        <v>0</v>
      </c>
      <c r="J200" s="51">
        <v>4928</v>
      </c>
      <c r="K200" s="51">
        <v>4503</v>
      </c>
      <c r="L200">
        <f t="shared" si="23"/>
        <v>0</v>
      </c>
      <c r="M200">
        <f t="shared" si="23"/>
        <v>0</v>
      </c>
      <c r="N200">
        <f t="shared" ref="N200:N251" si="24">L200*6.08</f>
        <v>0</v>
      </c>
      <c r="O200">
        <f t="shared" ref="O200:O251" si="25">M200*2.25</f>
        <v>0</v>
      </c>
      <c r="P200" s="57">
        <f t="shared" si="21"/>
        <v>0</v>
      </c>
      <c r="Q200" s="52"/>
      <c r="R200" s="57">
        <f t="shared" si="22"/>
        <v>0</v>
      </c>
      <c r="S200" s="76">
        <f>'август 2018'!U200</f>
        <v>0</v>
      </c>
      <c r="T200" s="77">
        <f t="shared" si="20"/>
        <v>0</v>
      </c>
      <c r="V200" s="52"/>
      <c r="W200" s="52">
        <f t="shared" ref="W200:W251" si="26">T200-U200</f>
        <v>0</v>
      </c>
    </row>
    <row r="201" spans="1:23" ht="15" thickBot="1">
      <c r="A201" s="3">
        <v>1853681</v>
      </c>
      <c r="B201" s="83">
        <v>43368</v>
      </c>
      <c r="C201" s="4">
        <v>183</v>
      </c>
      <c r="D201" s="4">
        <v>6030</v>
      </c>
      <c r="E201" s="4">
        <v>3215</v>
      </c>
      <c r="F201" s="4">
        <v>1678</v>
      </c>
      <c r="G201" s="4" t="s">
        <v>9</v>
      </c>
      <c r="H201" s="40">
        <f>E201-'май 2018'!E207</f>
        <v>357</v>
      </c>
      <c r="I201" s="42">
        <f>F201-'май 2018'!F207</f>
        <v>162</v>
      </c>
      <c r="J201" s="51">
        <v>3126</v>
      </c>
      <c r="K201" s="51">
        <v>1644</v>
      </c>
      <c r="L201">
        <f t="shared" si="23"/>
        <v>89</v>
      </c>
      <c r="M201">
        <f t="shared" si="23"/>
        <v>34</v>
      </c>
      <c r="N201">
        <f t="shared" si="24"/>
        <v>541.12</v>
      </c>
      <c r="O201">
        <f t="shared" si="25"/>
        <v>76.5</v>
      </c>
      <c r="P201" s="57">
        <f t="shared" si="21"/>
        <v>617.62</v>
      </c>
      <c r="Q201" s="52"/>
      <c r="R201" s="57">
        <f t="shared" si="22"/>
        <v>636.14859999999999</v>
      </c>
      <c r="S201" s="76">
        <f>'август 2018'!U201</f>
        <v>0</v>
      </c>
      <c r="T201" s="62">
        <f t="shared" ref="T201:U251" si="27">R201+S201</f>
        <v>636.14859999999999</v>
      </c>
      <c r="U201" s="62">
        <f t="shared" si="27"/>
        <v>636.14859999999999</v>
      </c>
      <c r="V201" s="52"/>
      <c r="W201" s="52">
        <f t="shared" si="26"/>
        <v>0</v>
      </c>
    </row>
    <row r="202" spans="1:23" ht="15" thickBot="1">
      <c r="A202" s="3">
        <v>1853630</v>
      </c>
      <c r="B202" s="83">
        <v>43370</v>
      </c>
      <c r="C202" s="4">
        <v>184</v>
      </c>
      <c r="D202" s="4">
        <v>3583</v>
      </c>
      <c r="E202" s="4">
        <v>2715</v>
      </c>
      <c r="F202" s="4">
        <v>800</v>
      </c>
      <c r="G202" s="4" t="s">
        <v>9</v>
      </c>
      <c r="H202" s="40">
        <f>E202-'май 2018'!E208</f>
        <v>263</v>
      </c>
      <c r="I202" s="42">
        <f>F202-'май 2018'!F208</f>
        <v>65</v>
      </c>
      <c r="J202" s="51">
        <v>2628</v>
      </c>
      <c r="K202" s="51">
        <v>777</v>
      </c>
      <c r="L202">
        <f t="shared" si="23"/>
        <v>87</v>
      </c>
      <c r="M202">
        <f t="shared" si="23"/>
        <v>23</v>
      </c>
      <c r="N202">
        <f t="shared" si="24"/>
        <v>528.96</v>
      </c>
      <c r="O202">
        <f t="shared" si="25"/>
        <v>51.75</v>
      </c>
      <c r="P202" s="57">
        <f t="shared" si="21"/>
        <v>580.71</v>
      </c>
      <c r="Q202" s="52"/>
      <c r="R202" s="57">
        <f t="shared" si="22"/>
        <v>598.13130000000001</v>
      </c>
      <c r="S202" s="76">
        <f>'август 2018'!U202</f>
        <v>479.3929</v>
      </c>
      <c r="T202" s="62">
        <f t="shared" si="27"/>
        <v>1077.5242000000001</v>
      </c>
      <c r="U202" s="62">
        <f>T202</f>
        <v>1077.5242000000001</v>
      </c>
      <c r="V202" s="52"/>
      <c r="W202" s="52">
        <f t="shared" si="26"/>
        <v>0</v>
      </c>
    </row>
    <row r="203" spans="1:23" ht="15" thickBot="1">
      <c r="A203" s="3">
        <v>1893327</v>
      </c>
      <c r="B203" s="83">
        <v>43370</v>
      </c>
      <c r="C203" s="4">
        <v>185</v>
      </c>
      <c r="D203" s="4">
        <v>2</v>
      </c>
      <c r="E203" s="4">
        <v>0</v>
      </c>
      <c r="F203" s="4">
        <v>1</v>
      </c>
      <c r="G203" s="4" t="s">
        <v>9</v>
      </c>
      <c r="H203" s="40">
        <f>E203-'май 2018'!E209</f>
        <v>0</v>
      </c>
      <c r="I203" s="42">
        <f>F203-'май 2018'!F209</f>
        <v>0</v>
      </c>
      <c r="J203" s="51">
        <v>0</v>
      </c>
      <c r="K203" s="51">
        <v>1</v>
      </c>
      <c r="L203">
        <f t="shared" si="23"/>
        <v>0</v>
      </c>
      <c r="M203">
        <f t="shared" si="23"/>
        <v>0</v>
      </c>
      <c r="N203">
        <f t="shared" si="24"/>
        <v>0</v>
      </c>
      <c r="O203">
        <f t="shared" si="25"/>
        <v>0</v>
      </c>
      <c r="P203" s="57">
        <f t="shared" ref="P203:P251" si="28">N203+O203</f>
        <v>0</v>
      </c>
      <c r="Q203" s="52"/>
      <c r="R203" s="57">
        <f t="shared" ref="R203:R251" si="29">P203+P203*3%-Q203</f>
        <v>0</v>
      </c>
      <c r="S203" s="76">
        <f>'август 2018'!U203</f>
        <v>2.1526999999999998</v>
      </c>
      <c r="T203" s="77">
        <f t="shared" si="27"/>
        <v>2.1526999999999998</v>
      </c>
      <c r="V203" s="52"/>
      <c r="W203" s="52">
        <f t="shared" si="26"/>
        <v>2.1526999999999998</v>
      </c>
    </row>
    <row r="204" spans="1:23" ht="15" thickBot="1">
      <c r="A204" s="3">
        <v>1899423</v>
      </c>
      <c r="B204" s="83">
        <v>43370</v>
      </c>
      <c r="C204" s="4">
        <v>186</v>
      </c>
      <c r="D204" s="4">
        <v>3758</v>
      </c>
      <c r="E204" s="4">
        <v>2358</v>
      </c>
      <c r="F204" s="4">
        <v>1213</v>
      </c>
      <c r="G204" s="4" t="s">
        <v>9</v>
      </c>
      <c r="H204" s="40">
        <f>E204-'май 2018'!E210</f>
        <v>957</v>
      </c>
      <c r="I204" s="42">
        <f>F204-'май 2018'!F210</f>
        <v>525</v>
      </c>
      <c r="J204" s="51">
        <v>1849</v>
      </c>
      <c r="K204" s="51">
        <v>924</v>
      </c>
      <c r="L204">
        <f t="shared" si="23"/>
        <v>509</v>
      </c>
      <c r="M204">
        <f t="shared" si="23"/>
        <v>289</v>
      </c>
      <c r="N204">
        <f t="shared" si="24"/>
        <v>3094.7200000000003</v>
      </c>
      <c r="O204">
        <f t="shared" si="25"/>
        <v>650.25</v>
      </c>
      <c r="P204" s="57">
        <f t="shared" si="28"/>
        <v>3744.9700000000003</v>
      </c>
      <c r="Q204" s="52">
        <v>-1200</v>
      </c>
      <c r="R204" s="57">
        <f t="shared" si="29"/>
        <v>5057.3191000000006</v>
      </c>
      <c r="S204" s="76">
        <f>'август 2018'!U204</f>
        <v>0</v>
      </c>
      <c r="T204" s="62">
        <f t="shared" si="27"/>
        <v>5057.3191000000006</v>
      </c>
      <c r="U204" s="62">
        <f t="shared" si="27"/>
        <v>5057.3191000000006</v>
      </c>
      <c r="V204" s="52"/>
      <c r="W204" s="52">
        <f t="shared" si="26"/>
        <v>0</v>
      </c>
    </row>
    <row r="205" spans="1:23" ht="15" thickBot="1">
      <c r="A205" s="3">
        <v>1899629</v>
      </c>
      <c r="B205" s="83">
        <v>43370</v>
      </c>
      <c r="C205" s="4">
        <v>187</v>
      </c>
      <c r="D205" s="4">
        <v>4933</v>
      </c>
      <c r="E205" s="4">
        <v>3137</v>
      </c>
      <c r="F205" s="4">
        <v>1333</v>
      </c>
      <c r="G205" s="4" t="s">
        <v>9</v>
      </c>
      <c r="H205" s="40">
        <f>E205-'май 2018'!E211</f>
        <v>538</v>
      </c>
      <c r="I205" s="42">
        <f>F205-'май 2018'!F211</f>
        <v>283</v>
      </c>
      <c r="J205" s="51">
        <v>3040</v>
      </c>
      <c r="K205" s="51">
        <v>1291</v>
      </c>
      <c r="L205">
        <f t="shared" si="23"/>
        <v>97</v>
      </c>
      <c r="M205">
        <f t="shared" si="23"/>
        <v>42</v>
      </c>
      <c r="N205">
        <f t="shared" si="24"/>
        <v>589.76</v>
      </c>
      <c r="O205">
        <f t="shared" si="25"/>
        <v>94.5</v>
      </c>
      <c r="P205" s="57">
        <f t="shared" si="28"/>
        <v>684.26</v>
      </c>
      <c r="Q205" s="52"/>
      <c r="R205" s="57">
        <f t="shared" si="29"/>
        <v>704.78779999999995</v>
      </c>
      <c r="S205" s="76">
        <f>'август 2018'!U205</f>
        <v>1524.5648000000001</v>
      </c>
      <c r="T205" s="77">
        <f t="shared" si="27"/>
        <v>2229.3526000000002</v>
      </c>
      <c r="V205" s="52"/>
      <c r="W205" s="52">
        <f t="shared" si="26"/>
        <v>2229.3526000000002</v>
      </c>
    </row>
    <row r="206" spans="1:23" ht="15" thickBot="1">
      <c r="A206" s="3">
        <v>1899972</v>
      </c>
      <c r="B206" s="83">
        <v>43370</v>
      </c>
      <c r="C206" s="4">
        <v>188</v>
      </c>
      <c r="D206" s="4">
        <v>5995</v>
      </c>
      <c r="E206" s="4">
        <v>3327</v>
      </c>
      <c r="F206" s="4">
        <v>2143</v>
      </c>
      <c r="G206" s="4" t="s">
        <v>9</v>
      </c>
      <c r="H206" s="40">
        <f>E206-'май 2018'!E212</f>
        <v>224</v>
      </c>
      <c r="I206" s="42">
        <f>F206-'май 2018'!F212</f>
        <v>126</v>
      </c>
      <c r="J206" s="51">
        <v>3246</v>
      </c>
      <c r="K206" s="51">
        <v>2095</v>
      </c>
      <c r="L206">
        <f t="shared" si="23"/>
        <v>81</v>
      </c>
      <c r="M206">
        <f t="shared" si="23"/>
        <v>48</v>
      </c>
      <c r="N206">
        <f t="shared" si="24"/>
        <v>492.48</v>
      </c>
      <c r="O206">
        <f t="shared" si="25"/>
        <v>108</v>
      </c>
      <c r="P206" s="57">
        <f t="shared" si="28"/>
        <v>600.48</v>
      </c>
      <c r="Q206" s="52"/>
      <c r="R206" s="57">
        <f t="shared" si="29"/>
        <v>618.49440000000004</v>
      </c>
      <c r="S206" s="76">
        <f>'август 2018'!U206</f>
        <v>0</v>
      </c>
      <c r="T206" s="62">
        <f t="shared" si="27"/>
        <v>618.49440000000004</v>
      </c>
      <c r="U206" s="62">
        <f t="shared" si="27"/>
        <v>618.49440000000004</v>
      </c>
      <c r="V206" s="52"/>
      <c r="W206" s="52">
        <f t="shared" si="26"/>
        <v>0</v>
      </c>
    </row>
    <row r="207" spans="1:23" ht="15" thickBot="1">
      <c r="A207" s="3">
        <v>1896976</v>
      </c>
      <c r="B207" s="83">
        <v>43370</v>
      </c>
      <c r="C207" s="4">
        <v>189</v>
      </c>
      <c r="D207" s="4">
        <v>778</v>
      </c>
      <c r="E207" s="4">
        <v>574</v>
      </c>
      <c r="F207" s="4">
        <v>190</v>
      </c>
      <c r="G207" s="4" t="s">
        <v>9</v>
      </c>
      <c r="H207" s="40">
        <f>E207-'май 2018'!E213</f>
        <v>76</v>
      </c>
      <c r="I207" s="42">
        <f>F207-'май 2018'!F213</f>
        <v>13</v>
      </c>
      <c r="J207" s="51">
        <v>547</v>
      </c>
      <c r="K207" s="51">
        <v>186</v>
      </c>
      <c r="L207">
        <f t="shared" si="23"/>
        <v>27</v>
      </c>
      <c r="M207">
        <f t="shared" si="23"/>
        <v>4</v>
      </c>
      <c r="N207">
        <f t="shared" si="24"/>
        <v>164.16</v>
      </c>
      <c r="O207">
        <f t="shared" si="25"/>
        <v>9</v>
      </c>
      <c r="P207" s="57">
        <f t="shared" si="28"/>
        <v>173.16</v>
      </c>
      <c r="Q207" s="52">
        <v>392</v>
      </c>
      <c r="R207" s="54">
        <f t="shared" si="29"/>
        <v>-213.64520000000002</v>
      </c>
      <c r="S207" s="76">
        <f>'август 2018'!U207</f>
        <v>0</v>
      </c>
      <c r="T207" s="72">
        <f t="shared" si="27"/>
        <v>-213.64520000000002</v>
      </c>
      <c r="V207" s="52"/>
      <c r="W207" s="52">
        <f t="shared" si="26"/>
        <v>-213.64520000000002</v>
      </c>
    </row>
    <row r="208" spans="1:23" ht="15" thickBot="1">
      <c r="A208" s="3">
        <v>1897847</v>
      </c>
      <c r="B208" s="83">
        <v>43370</v>
      </c>
      <c r="C208" s="4">
        <v>190</v>
      </c>
      <c r="D208" s="4">
        <v>522</v>
      </c>
      <c r="E208" s="4">
        <v>188</v>
      </c>
      <c r="F208" s="4">
        <v>148</v>
      </c>
      <c r="G208" s="4" t="s">
        <v>9</v>
      </c>
      <c r="H208" s="40">
        <f>E208-'май 2018'!E214</f>
        <v>13</v>
      </c>
      <c r="I208" s="42">
        <f>F208-'май 2018'!F214</f>
        <v>7</v>
      </c>
      <c r="J208" s="51">
        <v>188</v>
      </c>
      <c r="K208" s="51">
        <v>148</v>
      </c>
      <c r="L208">
        <f t="shared" si="23"/>
        <v>0</v>
      </c>
      <c r="M208">
        <f t="shared" si="23"/>
        <v>0</v>
      </c>
      <c r="N208">
        <f t="shared" si="24"/>
        <v>0</v>
      </c>
      <c r="O208">
        <f t="shared" si="25"/>
        <v>0</v>
      </c>
      <c r="P208" s="57">
        <f t="shared" si="28"/>
        <v>0</v>
      </c>
      <c r="Q208" s="52"/>
      <c r="R208" s="57">
        <f t="shared" si="29"/>
        <v>0</v>
      </c>
      <c r="S208" s="76">
        <f>'август 2018'!U208</f>
        <v>1443.6068</v>
      </c>
      <c r="T208" s="77">
        <f t="shared" si="27"/>
        <v>1443.6068</v>
      </c>
      <c r="V208" s="52"/>
      <c r="W208" s="52">
        <f t="shared" si="26"/>
        <v>1443.6068</v>
      </c>
    </row>
    <row r="209" spans="1:23" ht="15" thickBot="1">
      <c r="A209" s="3">
        <v>1898127</v>
      </c>
      <c r="B209" s="83">
        <v>43370</v>
      </c>
      <c r="C209" s="4">
        <v>191</v>
      </c>
      <c r="D209" s="4">
        <v>223</v>
      </c>
      <c r="E209" s="4">
        <v>128</v>
      </c>
      <c r="F209" s="4">
        <v>65</v>
      </c>
      <c r="G209" s="4" t="s">
        <v>9</v>
      </c>
      <c r="H209" s="40">
        <f>E209-'май 2018'!E215</f>
        <v>1</v>
      </c>
      <c r="I209" s="42">
        <f>F209-'май 2018'!F215</f>
        <v>1</v>
      </c>
      <c r="J209" s="51">
        <v>128</v>
      </c>
      <c r="K209" s="51">
        <v>65</v>
      </c>
      <c r="L209">
        <f t="shared" si="23"/>
        <v>0</v>
      </c>
      <c r="M209">
        <f t="shared" si="23"/>
        <v>0</v>
      </c>
      <c r="N209">
        <f t="shared" si="24"/>
        <v>0</v>
      </c>
      <c r="O209">
        <f t="shared" si="25"/>
        <v>0</v>
      </c>
      <c r="P209" s="57">
        <f t="shared" si="28"/>
        <v>0</v>
      </c>
      <c r="Q209" s="52"/>
      <c r="R209" s="57">
        <f t="shared" si="29"/>
        <v>0</v>
      </c>
      <c r="S209" s="76">
        <f>'август 2018'!U209</f>
        <v>905.05070000000001</v>
      </c>
      <c r="T209" s="77">
        <f t="shared" si="27"/>
        <v>905.05070000000001</v>
      </c>
      <c r="V209" s="52"/>
      <c r="W209" s="52">
        <f t="shared" si="26"/>
        <v>905.05070000000001</v>
      </c>
    </row>
    <row r="210" spans="1:23" ht="15" thickBot="1">
      <c r="A210" s="3">
        <v>1889667</v>
      </c>
      <c r="B210" s="83">
        <v>43370</v>
      </c>
      <c r="C210" s="4">
        <v>192</v>
      </c>
      <c r="D210" s="4">
        <v>45489</v>
      </c>
      <c r="E210" s="4">
        <v>27134</v>
      </c>
      <c r="F210" s="4">
        <v>15915</v>
      </c>
      <c r="G210" s="4" t="s">
        <v>9</v>
      </c>
      <c r="H210" s="40">
        <f>E210-'май 2018'!E216</f>
        <v>530</v>
      </c>
      <c r="I210" s="42">
        <f>F210-'май 2018'!F216</f>
        <v>255</v>
      </c>
      <c r="J210" s="51">
        <v>27020</v>
      </c>
      <c r="K210" s="51">
        <v>15875</v>
      </c>
      <c r="L210">
        <f t="shared" si="23"/>
        <v>114</v>
      </c>
      <c r="M210">
        <f t="shared" si="23"/>
        <v>40</v>
      </c>
      <c r="N210">
        <f t="shared" si="24"/>
        <v>693.12</v>
      </c>
      <c r="O210">
        <f t="shared" si="25"/>
        <v>90</v>
      </c>
      <c r="P210" s="57">
        <f t="shared" si="28"/>
        <v>783.12</v>
      </c>
      <c r="Q210" s="52"/>
      <c r="R210" s="57">
        <f t="shared" si="29"/>
        <v>806.61360000000002</v>
      </c>
      <c r="S210" s="76">
        <f>'август 2018'!U210</f>
        <v>0</v>
      </c>
      <c r="T210" s="77">
        <f t="shared" si="27"/>
        <v>806.61360000000002</v>
      </c>
      <c r="V210" s="52"/>
      <c r="W210" s="52">
        <f t="shared" si="26"/>
        <v>806.61360000000002</v>
      </c>
    </row>
    <row r="211" spans="1:23" ht="15" thickBot="1">
      <c r="A211" s="3">
        <v>1740272</v>
      </c>
      <c r="B211" s="83">
        <v>43370</v>
      </c>
      <c r="C211" s="4">
        <v>193</v>
      </c>
      <c r="D211" s="4">
        <v>1931</v>
      </c>
      <c r="E211" s="4">
        <v>1291</v>
      </c>
      <c r="F211" s="4">
        <v>367</v>
      </c>
      <c r="G211" s="4" t="s">
        <v>9</v>
      </c>
      <c r="H211" s="40">
        <f>E211-'май 2018'!E217</f>
        <v>142</v>
      </c>
      <c r="I211" s="42">
        <f>F211-'май 2018'!F217</f>
        <v>46</v>
      </c>
      <c r="J211" s="51">
        <v>1278</v>
      </c>
      <c r="K211" s="51">
        <v>362</v>
      </c>
      <c r="L211">
        <f t="shared" si="23"/>
        <v>13</v>
      </c>
      <c r="M211">
        <f t="shared" si="23"/>
        <v>5</v>
      </c>
      <c r="N211">
        <f t="shared" si="24"/>
        <v>79.040000000000006</v>
      </c>
      <c r="O211">
        <f t="shared" si="25"/>
        <v>11.25</v>
      </c>
      <c r="P211" s="57">
        <f t="shared" si="28"/>
        <v>90.29</v>
      </c>
      <c r="Q211" s="52"/>
      <c r="R211" s="57">
        <f t="shared" si="29"/>
        <v>92.998699999999999</v>
      </c>
      <c r="S211" s="76">
        <f>'август 2018'!U211</f>
        <v>331.4128</v>
      </c>
      <c r="T211" s="77">
        <f t="shared" si="27"/>
        <v>424.41149999999999</v>
      </c>
      <c r="V211" s="52"/>
      <c r="W211" s="52">
        <f t="shared" si="26"/>
        <v>424.41149999999999</v>
      </c>
    </row>
    <row r="212" spans="1:23" ht="15" thickBot="1">
      <c r="A212" s="3">
        <v>1852311</v>
      </c>
      <c r="B212" s="83">
        <v>43370</v>
      </c>
      <c r="C212" s="4">
        <v>194</v>
      </c>
      <c r="D212" s="4">
        <v>27532</v>
      </c>
      <c r="E212" s="4">
        <v>16237</v>
      </c>
      <c r="F212" s="4">
        <v>10831</v>
      </c>
      <c r="G212" s="4" t="s">
        <v>9</v>
      </c>
      <c r="H212" s="40">
        <f>E212-'май 2018'!E218</f>
        <v>396</v>
      </c>
      <c r="I212" s="42">
        <f>F212-'май 2018'!F218</f>
        <v>386</v>
      </c>
      <c r="J212" s="51">
        <v>16124</v>
      </c>
      <c r="K212" s="51">
        <v>10667</v>
      </c>
      <c r="L212">
        <f t="shared" si="23"/>
        <v>113</v>
      </c>
      <c r="M212">
        <f t="shared" si="23"/>
        <v>164</v>
      </c>
      <c r="N212">
        <f t="shared" si="24"/>
        <v>687.04</v>
      </c>
      <c r="O212">
        <f t="shared" si="25"/>
        <v>369</v>
      </c>
      <c r="P212" s="57">
        <f t="shared" si="28"/>
        <v>1056.04</v>
      </c>
      <c r="Q212" s="52"/>
      <c r="R212" s="57">
        <f t="shared" si="29"/>
        <v>1087.7212</v>
      </c>
      <c r="S212" s="76">
        <f>'август 2018'!U212</f>
        <v>0</v>
      </c>
      <c r="T212" s="62">
        <f t="shared" si="27"/>
        <v>1087.7212</v>
      </c>
      <c r="U212" s="62">
        <f t="shared" si="27"/>
        <v>1087.7212</v>
      </c>
      <c r="V212" s="52"/>
      <c r="W212" s="52">
        <f t="shared" si="26"/>
        <v>0</v>
      </c>
    </row>
    <row r="213" spans="1:23" ht="15" thickBot="1">
      <c r="A213" s="3">
        <v>1895326</v>
      </c>
      <c r="B213" s="83">
        <v>43370</v>
      </c>
      <c r="C213" s="4">
        <v>195</v>
      </c>
      <c r="D213" s="4">
        <v>10</v>
      </c>
      <c r="E213" s="4">
        <v>10</v>
      </c>
      <c r="F213" s="4">
        <v>0</v>
      </c>
      <c r="G213" s="4" t="s">
        <v>9</v>
      </c>
      <c r="H213" s="40">
        <f>E213-'май 2018'!E219</f>
        <v>6</v>
      </c>
      <c r="I213" s="42">
        <f>F213-'май 2018'!F219</f>
        <v>0</v>
      </c>
      <c r="J213" s="51">
        <v>9</v>
      </c>
      <c r="K213" s="51">
        <v>0</v>
      </c>
      <c r="L213">
        <f t="shared" si="23"/>
        <v>1</v>
      </c>
      <c r="M213">
        <f t="shared" si="23"/>
        <v>0</v>
      </c>
      <c r="N213">
        <f t="shared" si="24"/>
        <v>6.08</v>
      </c>
      <c r="O213">
        <f t="shared" si="25"/>
        <v>0</v>
      </c>
      <c r="P213" s="57">
        <f t="shared" si="28"/>
        <v>6.08</v>
      </c>
      <c r="Q213" s="52"/>
      <c r="R213" s="57">
        <f t="shared" si="29"/>
        <v>6.2624000000000004</v>
      </c>
      <c r="S213" s="76">
        <f>'август 2018'!U213</f>
        <v>0</v>
      </c>
      <c r="T213" s="77">
        <f t="shared" si="27"/>
        <v>6.2624000000000004</v>
      </c>
      <c r="V213" s="52"/>
      <c r="W213" s="52">
        <f t="shared" si="26"/>
        <v>6.2624000000000004</v>
      </c>
    </row>
    <row r="214" spans="1:23" ht="15" thickBot="1">
      <c r="A214" s="3">
        <v>1843877</v>
      </c>
      <c r="B214" s="83">
        <v>43370</v>
      </c>
      <c r="C214" s="4">
        <v>196</v>
      </c>
      <c r="D214" s="4">
        <v>17417</v>
      </c>
      <c r="E214" s="4">
        <v>12706</v>
      </c>
      <c r="F214" s="4">
        <v>4156</v>
      </c>
      <c r="G214" s="4" t="s">
        <v>9</v>
      </c>
      <c r="H214" s="40">
        <f>E214-'май 2018'!E220</f>
        <v>975</v>
      </c>
      <c r="I214" s="42">
        <f>F214-'май 2018'!F220</f>
        <v>349</v>
      </c>
      <c r="J214" s="51">
        <v>12395</v>
      </c>
      <c r="K214" s="51">
        <v>4055</v>
      </c>
      <c r="L214">
        <f t="shared" si="23"/>
        <v>311</v>
      </c>
      <c r="M214">
        <f t="shared" si="23"/>
        <v>101</v>
      </c>
      <c r="N214">
        <f t="shared" si="24"/>
        <v>1890.88</v>
      </c>
      <c r="O214">
        <f t="shared" si="25"/>
        <v>227.25</v>
      </c>
      <c r="P214" s="57">
        <f t="shared" si="28"/>
        <v>2118.13</v>
      </c>
      <c r="Q214" s="52"/>
      <c r="R214" s="57">
        <f t="shared" si="29"/>
        <v>2181.6739000000002</v>
      </c>
      <c r="S214" s="76">
        <f>'август 2018'!U214</f>
        <v>1166.1351</v>
      </c>
      <c r="T214" s="62">
        <f t="shared" si="27"/>
        <v>3347.8090000000002</v>
      </c>
      <c r="U214" s="62">
        <f>T214</f>
        <v>3347.8090000000002</v>
      </c>
      <c r="V214" s="52"/>
      <c r="W214" s="52">
        <f t="shared" si="26"/>
        <v>0</v>
      </c>
    </row>
    <row r="215" spans="1:23" ht="15" thickBot="1">
      <c r="A215" s="3">
        <v>1848923</v>
      </c>
      <c r="B215" s="83">
        <v>43370</v>
      </c>
      <c r="C215" s="4">
        <v>197</v>
      </c>
      <c r="D215" s="4">
        <v>1528</v>
      </c>
      <c r="E215" s="4">
        <v>862</v>
      </c>
      <c r="F215" s="4">
        <v>561</v>
      </c>
      <c r="G215" s="4" t="s">
        <v>9</v>
      </c>
      <c r="H215" s="40">
        <f>E215-'май 2018'!E221</f>
        <v>213</v>
      </c>
      <c r="I215" s="42">
        <f>F215-'май 2018'!F221</f>
        <v>140</v>
      </c>
      <c r="J215" s="51">
        <v>850</v>
      </c>
      <c r="K215" s="51">
        <v>556</v>
      </c>
      <c r="L215">
        <f t="shared" si="23"/>
        <v>12</v>
      </c>
      <c r="M215">
        <f t="shared" si="23"/>
        <v>5</v>
      </c>
      <c r="N215">
        <f t="shared" si="24"/>
        <v>72.960000000000008</v>
      </c>
      <c r="O215">
        <f t="shared" si="25"/>
        <v>11.25</v>
      </c>
      <c r="P215" s="57">
        <f t="shared" si="28"/>
        <v>84.210000000000008</v>
      </c>
      <c r="Q215" s="52"/>
      <c r="R215" s="57">
        <f t="shared" si="29"/>
        <v>86.736300000000014</v>
      </c>
      <c r="S215" s="76">
        <f>'август 2018'!U215</f>
        <v>221.69720000000001</v>
      </c>
      <c r="T215" s="62">
        <f t="shared" si="27"/>
        <v>308.43350000000004</v>
      </c>
      <c r="U215" s="62">
        <f>T215</f>
        <v>308.43350000000004</v>
      </c>
      <c r="V215" s="52">
        <v>542</v>
      </c>
      <c r="W215" s="52">
        <f t="shared" si="26"/>
        <v>0</v>
      </c>
    </row>
    <row r="216" spans="1:23" ht="15" thickBot="1">
      <c r="A216" s="3">
        <v>1847481</v>
      </c>
      <c r="B216" s="83">
        <v>43370</v>
      </c>
      <c r="C216" s="4">
        <v>198</v>
      </c>
      <c r="D216" s="4">
        <v>30</v>
      </c>
      <c r="E216" s="4">
        <v>21</v>
      </c>
      <c r="F216" s="4">
        <v>5</v>
      </c>
      <c r="G216" s="4" t="s">
        <v>9</v>
      </c>
      <c r="H216" s="40">
        <f>E216-'май 2018'!E222</f>
        <v>0</v>
      </c>
      <c r="I216" s="42">
        <f>F216-'май 2018'!F222</f>
        <v>0</v>
      </c>
      <c r="J216" s="51">
        <v>21</v>
      </c>
      <c r="K216" s="51">
        <v>5</v>
      </c>
      <c r="L216">
        <f t="shared" si="23"/>
        <v>0</v>
      </c>
      <c r="M216">
        <f t="shared" si="23"/>
        <v>0</v>
      </c>
      <c r="N216">
        <f t="shared" si="24"/>
        <v>0</v>
      </c>
      <c r="O216">
        <f t="shared" si="25"/>
        <v>0</v>
      </c>
      <c r="P216" s="57">
        <f t="shared" si="28"/>
        <v>0</v>
      </c>
      <c r="Q216" s="52"/>
      <c r="R216" s="57">
        <f t="shared" si="29"/>
        <v>0</v>
      </c>
      <c r="S216" s="76">
        <f>'август 2018'!U216</f>
        <v>136.2175</v>
      </c>
      <c r="T216" s="62">
        <f t="shared" si="27"/>
        <v>136.2175</v>
      </c>
      <c r="U216" s="62">
        <f>T216</f>
        <v>136.2175</v>
      </c>
      <c r="V216" s="52"/>
      <c r="W216" s="52">
        <f t="shared" si="26"/>
        <v>0</v>
      </c>
    </row>
    <row r="217" spans="1:23" ht="15" thickBot="1">
      <c r="A217" s="3">
        <v>1740207</v>
      </c>
      <c r="B217" s="83">
        <v>43370</v>
      </c>
      <c r="C217" s="4">
        <v>199</v>
      </c>
      <c r="D217" s="4">
        <v>215</v>
      </c>
      <c r="E217" s="4">
        <v>140</v>
      </c>
      <c r="F217" s="4">
        <v>15</v>
      </c>
      <c r="G217" s="4" t="s">
        <v>9</v>
      </c>
      <c r="H217" s="40">
        <f>E217-'май 2018'!E223</f>
        <v>12</v>
      </c>
      <c r="I217" s="42">
        <f>F217-'май 2018'!F223</f>
        <v>1</v>
      </c>
      <c r="J217" s="51">
        <v>135</v>
      </c>
      <c r="K217" s="51">
        <v>15</v>
      </c>
      <c r="L217">
        <f t="shared" si="23"/>
        <v>5</v>
      </c>
      <c r="M217">
        <f t="shared" si="23"/>
        <v>0</v>
      </c>
      <c r="N217">
        <f t="shared" si="24"/>
        <v>30.4</v>
      </c>
      <c r="O217">
        <f t="shared" si="25"/>
        <v>0</v>
      </c>
      <c r="P217" s="57">
        <f t="shared" si="28"/>
        <v>30.4</v>
      </c>
      <c r="Q217" s="52"/>
      <c r="R217" s="57">
        <f t="shared" si="29"/>
        <v>31.311999999999998</v>
      </c>
      <c r="S217" s="76">
        <f>'август 2018'!U217</f>
        <v>117.2655</v>
      </c>
      <c r="T217" s="62">
        <f t="shared" si="27"/>
        <v>148.57749999999999</v>
      </c>
      <c r="U217" s="62">
        <f>T217</f>
        <v>148.57749999999999</v>
      </c>
      <c r="V217" s="52"/>
      <c r="W217" s="52">
        <f t="shared" si="26"/>
        <v>0</v>
      </c>
    </row>
    <row r="218" spans="1:23" ht="15" thickBot="1">
      <c r="A218" s="3">
        <v>1848269</v>
      </c>
      <c r="B218" s="83">
        <v>43370</v>
      </c>
      <c r="C218" s="4">
        <v>200</v>
      </c>
      <c r="D218" s="4">
        <v>2740</v>
      </c>
      <c r="E218" s="4">
        <v>1462</v>
      </c>
      <c r="F218" s="4">
        <v>735</v>
      </c>
      <c r="G218" s="4" t="s">
        <v>9</v>
      </c>
      <c r="H218" s="40">
        <f>E218-'май 2018'!E224</f>
        <v>83</v>
      </c>
      <c r="I218" s="42">
        <f>F218-'май 2018'!F224</f>
        <v>64</v>
      </c>
      <c r="J218" s="51">
        <v>1446</v>
      </c>
      <c r="K218" s="51">
        <v>718</v>
      </c>
      <c r="L218">
        <f t="shared" si="23"/>
        <v>16</v>
      </c>
      <c r="M218">
        <f t="shared" si="23"/>
        <v>17</v>
      </c>
      <c r="N218">
        <f t="shared" si="24"/>
        <v>97.28</v>
      </c>
      <c r="O218">
        <f t="shared" si="25"/>
        <v>38.25</v>
      </c>
      <c r="P218" s="57">
        <f t="shared" si="28"/>
        <v>135.53</v>
      </c>
      <c r="Q218" s="52"/>
      <c r="R218" s="57">
        <f t="shared" si="29"/>
        <v>139.5959</v>
      </c>
      <c r="S218" s="76">
        <f>'август 2018'!U218</f>
        <v>0</v>
      </c>
      <c r="T218" s="77">
        <f t="shared" si="27"/>
        <v>139.5959</v>
      </c>
      <c r="V218" s="52"/>
      <c r="W218" s="52">
        <f t="shared" si="26"/>
        <v>139.5959</v>
      </c>
    </row>
    <row r="219" spans="1:23" ht="15" thickBot="1">
      <c r="A219" s="3">
        <v>1898657</v>
      </c>
      <c r="B219" s="83">
        <v>43370</v>
      </c>
      <c r="C219" s="4">
        <v>201</v>
      </c>
      <c r="D219" s="4">
        <v>3317</v>
      </c>
      <c r="E219" s="4">
        <v>2448</v>
      </c>
      <c r="F219" s="4">
        <v>530</v>
      </c>
      <c r="G219" s="4" t="s">
        <v>9</v>
      </c>
      <c r="H219" s="40">
        <f>E219-'май 2018'!E225</f>
        <v>439</v>
      </c>
      <c r="I219" s="42">
        <f>F219-'май 2018'!F225</f>
        <v>97</v>
      </c>
      <c r="J219" s="51">
        <v>2338</v>
      </c>
      <c r="K219" s="51">
        <v>507</v>
      </c>
      <c r="L219">
        <f t="shared" si="23"/>
        <v>110</v>
      </c>
      <c r="M219">
        <f t="shared" si="23"/>
        <v>23</v>
      </c>
      <c r="N219">
        <f t="shared" si="24"/>
        <v>668.8</v>
      </c>
      <c r="O219">
        <f t="shared" si="25"/>
        <v>51.75</v>
      </c>
      <c r="P219" s="57">
        <f t="shared" si="28"/>
        <v>720.55</v>
      </c>
      <c r="Q219" s="52"/>
      <c r="R219" s="57">
        <f t="shared" si="29"/>
        <v>742.16649999999993</v>
      </c>
      <c r="S219" s="76">
        <f>'август 2018'!U219</f>
        <v>0</v>
      </c>
      <c r="T219" s="62">
        <f t="shared" si="27"/>
        <v>742.16649999999993</v>
      </c>
      <c r="U219" s="62">
        <f t="shared" si="27"/>
        <v>742.16649999999993</v>
      </c>
      <c r="V219" s="52">
        <v>58</v>
      </c>
      <c r="W219" s="52">
        <f t="shared" si="26"/>
        <v>0</v>
      </c>
    </row>
    <row r="220" spans="1:23" ht="15" thickBot="1">
      <c r="A220" s="3">
        <v>1896502</v>
      </c>
      <c r="B220" s="83">
        <v>43370</v>
      </c>
      <c r="C220" s="4">
        <v>203</v>
      </c>
      <c r="D220" s="4">
        <v>583</v>
      </c>
      <c r="E220" s="4">
        <v>441</v>
      </c>
      <c r="F220" s="4">
        <v>98</v>
      </c>
      <c r="G220" s="4" t="s">
        <v>9</v>
      </c>
      <c r="H220" s="40">
        <f>E220-'май 2018'!E227</f>
        <v>73</v>
      </c>
      <c r="I220" s="42">
        <f>F220-'май 2018'!F227</f>
        <v>2</v>
      </c>
      <c r="J220" s="51">
        <v>425</v>
      </c>
      <c r="K220" s="51">
        <v>98</v>
      </c>
      <c r="L220">
        <f t="shared" si="23"/>
        <v>16</v>
      </c>
      <c r="M220">
        <f t="shared" si="23"/>
        <v>0</v>
      </c>
      <c r="N220">
        <f t="shared" si="24"/>
        <v>97.28</v>
      </c>
      <c r="O220">
        <f t="shared" si="25"/>
        <v>0</v>
      </c>
      <c r="P220" s="57">
        <f t="shared" si="28"/>
        <v>97.28</v>
      </c>
      <c r="Q220" s="52"/>
      <c r="R220" s="57">
        <f t="shared" si="29"/>
        <v>100.19840000000001</v>
      </c>
      <c r="S220" s="76">
        <f>'август 2018'!U221</f>
        <v>121.3031</v>
      </c>
      <c r="T220" s="62">
        <f>R220+S220</f>
        <v>221.50150000000002</v>
      </c>
      <c r="U220" s="62">
        <f>T220</f>
        <v>221.50150000000002</v>
      </c>
      <c r="V220" s="52"/>
      <c r="W220" s="52">
        <f t="shared" si="26"/>
        <v>0</v>
      </c>
    </row>
    <row r="221" spans="1:23" ht="15" thickBot="1">
      <c r="A221" s="3">
        <v>1894950</v>
      </c>
      <c r="B221" s="83">
        <v>43370</v>
      </c>
      <c r="C221" s="4">
        <v>204</v>
      </c>
      <c r="D221" s="4">
        <v>2253</v>
      </c>
      <c r="E221" s="4">
        <v>1410</v>
      </c>
      <c r="F221" s="4">
        <v>841</v>
      </c>
      <c r="G221" s="4" t="s">
        <v>9</v>
      </c>
      <c r="H221" s="40">
        <f>E221-'май 2018'!E228</f>
        <v>98</v>
      </c>
      <c r="I221" s="42">
        <f>F221-'май 2018'!F228</f>
        <v>50</v>
      </c>
      <c r="J221" s="51">
        <v>1390</v>
      </c>
      <c r="K221" s="51">
        <v>828</v>
      </c>
      <c r="L221">
        <f t="shared" si="23"/>
        <v>20</v>
      </c>
      <c r="M221">
        <f t="shared" si="23"/>
        <v>13</v>
      </c>
      <c r="N221">
        <f t="shared" si="24"/>
        <v>121.6</v>
      </c>
      <c r="O221">
        <f t="shared" si="25"/>
        <v>29.25</v>
      </c>
      <c r="P221" s="57">
        <f t="shared" si="28"/>
        <v>150.85</v>
      </c>
      <c r="Q221" s="52"/>
      <c r="R221" s="57">
        <f t="shared" si="29"/>
        <v>155.37549999999999</v>
      </c>
      <c r="S221" s="76">
        <f>'август 2018'!U222</f>
        <v>0</v>
      </c>
      <c r="T221" s="77">
        <f t="shared" si="27"/>
        <v>155.37549999999999</v>
      </c>
      <c r="V221" s="52"/>
      <c r="W221" s="52">
        <f t="shared" si="26"/>
        <v>155.37549999999999</v>
      </c>
    </row>
    <row r="222" spans="1:23" ht="15" thickBot="1">
      <c r="A222" s="3">
        <v>1895371</v>
      </c>
      <c r="B222" s="83">
        <v>43370</v>
      </c>
      <c r="C222" s="4">
        <v>205</v>
      </c>
      <c r="D222" s="4">
        <v>19135</v>
      </c>
      <c r="E222" s="4">
        <v>12001</v>
      </c>
      <c r="F222" s="4">
        <v>4881</v>
      </c>
      <c r="G222" s="4" t="s">
        <v>9</v>
      </c>
      <c r="H222" s="40">
        <f>E222-'май 2018'!E229</f>
        <v>922</v>
      </c>
      <c r="I222" s="42">
        <f>F222-'май 2018'!F229</f>
        <v>340</v>
      </c>
      <c r="J222" s="51">
        <v>11846</v>
      </c>
      <c r="K222" s="51">
        <v>4802</v>
      </c>
      <c r="L222">
        <f t="shared" si="23"/>
        <v>155</v>
      </c>
      <c r="M222">
        <f t="shared" si="23"/>
        <v>79</v>
      </c>
      <c r="N222">
        <f t="shared" si="24"/>
        <v>942.4</v>
      </c>
      <c r="O222">
        <f t="shared" si="25"/>
        <v>177.75</v>
      </c>
      <c r="P222" s="57">
        <f t="shared" si="28"/>
        <v>1120.1500000000001</v>
      </c>
      <c r="Q222" s="52"/>
      <c r="R222" s="57">
        <f t="shared" si="29"/>
        <v>1153.7545</v>
      </c>
      <c r="S222" s="76">
        <f>'август 2018'!U223</f>
        <v>0</v>
      </c>
      <c r="T222" s="77">
        <f t="shared" si="27"/>
        <v>1153.7545</v>
      </c>
      <c r="V222" s="52"/>
      <c r="W222" s="52">
        <f t="shared" si="26"/>
        <v>1153.7545</v>
      </c>
    </row>
    <row r="223" spans="1:23" ht="15" thickBot="1">
      <c r="A223" s="3">
        <v>1889777</v>
      </c>
      <c r="B223" s="83">
        <v>43370</v>
      </c>
      <c r="C223" s="4">
        <v>206</v>
      </c>
      <c r="D223" s="4">
        <v>11531</v>
      </c>
      <c r="E223" s="4">
        <v>6342</v>
      </c>
      <c r="F223" s="4">
        <v>3329</v>
      </c>
      <c r="G223" s="4" t="s">
        <v>9</v>
      </c>
      <c r="H223" s="40">
        <f>E223-'май 2018'!E230</f>
        <v>230</v>
      </c>
      <c r="I223" s="42">
        <f>F223-'май 2018'!F230</f>
        <v>302</v>
      </c>
      <c r="J223" s="51">
        <v>6293</v>
      </c>
      <c r="K223" s="51">
        <v>3283</v>
      </c>
      <c r="L223">
        <f t="shared" si="23"/>
        <v>49</v>
      </c>
      <c r="M223">
        <f t="shared" si="23"/>
        <v>46</v>
      </c>
      <c r="N223">
        <f t="shared" si="24"/>
        <v>297.92</v>
      </c>
      <c r="O223">
        <f t="shared" si="25"/>
        <v>103.5</v>
      </c>
      <c r="P223" s="57">
        <f t="shared" si="28"/>
        <v>401.42</v>
      </c>
      <c r="Q223" s="52"/>
      <c r="R223" s="57">
        <f t="shared" si="29"/>
        <v>413.46260000000001</v>
      </c>
      <c r="S223" s="76">
        <f>'август 2018'!U224</f>
        <v>0</v>
      </c>
      <c r="T223" s="77">
        <f t="shared" si="27"/>
        <v>413.46260000000001</v>
      </c>
      <c r="V223" s="52"/>
      <c r="W223" s="52">
        <f t="shared" si="26"/>
        <v>413.46260000000001</v>
      </c>
    </row>
    <row r="224" spans="1:23" ht="15" thickBot="1">
      <c r="A224" s="3">
        <v>1894390</v>
      </c>
      <c r="B224" s="83">
        <v>43370</v>
      </c>
      <c r="C224" s="4">
        <v>207</v>
      </c>
      <c r="D224" s="4">
        <v>5280</v>
      </c>
      <c r="E224" s="4">
        <v>3625</v>
      </c>
      <c r="F224" s="4">
        <v>948</v>
      </c>
      <c r="G224" s="4" t="s">
        <v>9</v>
      </c>
      <c r="H224" s="40">
        <f>E224-'май 2018'!E231</f>
        <v>361</v>
      </c>
      <c r="I224" s="42">
        <f>F224-'май 2018'!F231</f>
        <v>152</v>
      </c>
      <c r="J224" s="51">
        <v>3537</v>
      </c>
      <c r="K224" s="51">
        <v>913</v>
      </c>
      <c r="L224">
        <f t="shared" si="23"/>
        <v>88</v>
      </c>
      <c r="M224">
        <f t="shared" si="23"/>
        <v>35</v>
      </c>
      <c r="N224">
        <f t="shared" si="24"/>
        <v>535.04</v>
      </c>
      <c r="O224">
        <f t="shared" si="25"/>
        <v>78.75</v>
      </c>
      <c r="P224" s="57">
        <f t="shared" si="28"/>
        <v>613.79</v>
      </c>
      <c r="Q224" s="52"/>
      <c r="R224" s="57">
        <f t="shared" si="29"/>
        <v>632.20369999999991</v>
      </c>
      <c r="S224" s="76">
        <f>'август 2018'!U225</f>
        <v>0</v>
      </c>
      <c r="T224" s="62">
        <f t="shared" si="27"/>
        <v>632.20369999999991</v>
      </c>
      <c r="U224" s="62">
        <f t="shared" si="27"/>
        <v>632.20369999999991</v>
      </c>
      <c r="V224" s="52"/>
      <c r="W224" s="52">
        <f t="shared" si="26"/>
        <v>0</v>
      </c>
    </row>
    <row r="225" spans="1:23" ht="15" thickBot="1">
      <c r="A225" s="3">
        <v>1899670</v>
      </c>
      <c r="B225" s="83">
        <v>43370</v>
      </c>
      <c r="C225" s="4">
        <v>208</v>
      </c>
      <c r="D225" s="4">
        <v>1294</v>
      </c>
      <c r="E225" s="4">
        <v>803</v>
      </c>
      <c r="F225" s="4">
        <v>328</v>
      </c>
      <c r="G225" s="4" t="s">
        <v>9</v>
      </c>
      <c r="H225" s="40">
        <f>E225-'май 2018'!E232</f>
        <v>88</v>
      </c>
      <c r="I225" s="42">
        <f>F225-'май 2018'!F232</f>
        <v>28</v>
      </c>
      <c r="J225" s="51">
        <v>788</v>
      </c>
      <c r="K225" s="51">
        <v>322</v>
      </c>
      <c r="L225">
        <f t="shared" si="23"/>
        <v>15</v>
      </c>
      <c r="M225">
        <f t="shared" si="23"/>
        <v>6</v>
      </c>
      <c r="N225">
        <f t="shared" si="24"/>
        <v>91.2</v>
      </c>
      <c r="O225">
        <f t="shared" si="25"/>
        <v>13.5</v>
      </c>
      <c r="P225" s="57">
        <f t="shared" si="28"/>
        <v>104.7</v>
      </c>
      <c r="Q225" s="52"/>
      <c r="R225" s="57">
        <f t="shared" si="29"/>
        <v>107.84100000000001</v>
      </c>
      <c r="S225" s="76">
        <f>'август 2018'!U226</f>
        <v>107.84100000000001</v>
      </c>
      <c r="T225" s="77">
        <f t="shared" si="27"/>
        <v>215.68200000000002</v>
      </c>
      <c r="V225" s="52"/>
      <c r="W225" s="52">
        <f t="shared" si="26"/>
        <v>215.68200000000002</v>
      </c>
    </row>
    <row r="226" spans="1:23" ht="15" thickBot="1">
      <c r="A226" s="3">
        <v>1897013</v>
      </c>
      <c r="B226" s="83">
        <v>43370</v>
      </c>
      <c r="C226" s="4">
        <v>209</v>
      </c>
      <c r="D226" s="4">
        <v>2567</v>
      </c>
      <c r="E226" s="4">
        <v>1933</v>
      </c>
      <c r="F226" s="4">
        <v>450</v>
      </c>
      <c r="G226" s="4" t="s">
        <v>9</v>
      </c>
      <c r="H226" s="40">
        <f>E226-'май 2018'!E233</f>
        <v>162</v>
      </c>
      <c r="I226" s="42">
        <f>F226-'май 2018'!F233</f>
        <v>32</v>
      </c>
      <c r="J226" s="51">
        <v>1822</v>
      </c>
      <c r="K226" s="51">
        <v>428</v>
      </c>
      <c r="L226">
        <f t="shared" si="23"/>
        <v>111</v>
      </c>
      <c r="M226">
        <f t="shared" si="23"/>
        <v>22</v>
      </c>
      <c r="N226">
        <f t="shared" si="24"/>
        <v>674.88</v>
      </c>
      <c r="O226">
        <f t="shared" si="25"/>
        <v>49.5</v>
      </c>
      <c r="P226" s="57">
        <f t="shared" si="28"/>
        <v>724.38</v>
      </c>
      <c r="Q226" s="52"/>
      <c r="R226" s="57">
        <f t="shared" si="29"/>
        <v>746.1114</v>
      </c>
      <c r="S226" s="76">
        <f>'август 2018'!U227</f>
        <v>0</v>
      </c>
      <c r="T226" s="62">
        <f t="shared" si="27"/>
        <v>746.1114</v>
      </c>
      <c r="U226" s="62">
        <f t="shared" si="27"/>
        <v>746.1114</v>
      </c>
      <c r="V226" s="52"/>
      <c r="W226" s="52">
        <f t="shared" si="26"/>
        <v>0</v>
      </c>
    </row>
    <row r="227" spans="1:23" ht="15" thickBot="1">
      <c r="A227" s="3">
        <v>1899197</v>
      </c>
      <c r="B227" s="83">
        <v>43370</v>
      </c>
      <c r="C227" s="4">
        <v>210</v>
      </c>
      <c r="D227" s="4">
        <v>6217</v>
      </c>
      <c r="E227" s="4">
        <v>4355</v>
      </c>
      <c r="F227" s="4">
        <v>1819</v>
      </c>
      <c r="G227" s="4" t="s">
        <v>9</v>
      </c>
      <c r="H227" s="40">
        <f>E227-'май 2018'!E234</f>
        <v>705</v>
      </c>
      <c r="I227" s="42">
        <f>F227-'май 2018'!F234</f>
        <v>241</v>
      </c>
      <c r="J227" s="51">
        <v>4175</v>
      </c>
      <c r="K227" s="51">
        <v>1764</v>
      </c>
      <c r="L227">
        <f t="shared" si="23"/>
        <v>180</v>
      </c>
      <c r="M227">
        <f t="shared" si="23"/>
        <v>55</v>
      </c>
      <c r="N227">
        <f t="shared" si="24"/>
        <v>1094.4000000000001</v>
      </c>
      <c r="O227">
        <f t="shared" si="25"/>
        <v>123.75</v>
      </c>
      <c r="P227" s="57">
        <f t="shared" si="28"/>
        <v>1218.1500000000001</v>
      </c>
      <c r="Q227" s="52"/>
      <c r="R227" s="57">
        <f t="shared" si="29"/>
        <v>1254.6945000000001</v>
      </c>
      <c r="S227" s="76">
        <f>'август 2018'!U228</f>
        <v>0</v>
      </c>
      <c r="T227" s="62">
        <f t="shared" si="27"/>
        <v>1254.6945000000001</v>
      </c>
      <c r="U227" s="62">
        <f t="shared" si="27"/>
        <v>1254.6945000000001</v>
      </c>
      <c r="V227" s="52">
        <v>3000</v>
      </c>
      <c r="W227" s="52">
        <f t="shared" si="26"/>
        <v>0</v>
      </c>
    </row>
    <row r="228" spans="1:23" ht="15" thickBot="1">
      <c r="A228" s="6">
        <v>5038466</v>
      </c>
      <c r="B228" s="83">
        <v>43370</v>
      </c>
      <c r="C228" s="4" t="s">
        <v>31</v>
      </c>
      <c r="D228" s="4">
        <v>175930</v>
      </c>
      <c r="E228" s="4">
        <v>92638</v>
      </c>
      <c r="F228" s="4">
        <v>54809</v>
      </c>
      <c r="G228" s="8" t="s">
        <v>16</v>
      </c>
      <c r="H228" s="40">
        <f>E228-'май 2018'!E235</f>
        <v>1379</v>
      </c>
      <c r="I228" s="42">
        <f>F228-'май 2018'!F235</f>
        <v>627</v>
      </c>
      <c r="J228" s="51">
        <v>92389</v>
      </c>
      <c r="K228" s="51">
        <v>54701</v>
      </c>
      <c r="L228">
        <f t="shared" si="23"/>
        <v>249</v>
      </c>
      <c r="M228">
        <f t="shared" si="23"/>
        <v>108</v>
      </c>
      <c r="N228">
        <f t="shared" si="24"/>
        <v>1513.92</v>
      </c>
      <c r="O228">
        <f t="shared" si="25"/>
        <v>243</v>
      </c>
      <c r="P228" s="57">
        <f t="shared" si="28"/>
        <v>1756.92</v>
      </c>
      <c r="Q228" s="52"/>
      <c r="R228" s="57">
        <f t="shared" si="29"/>
        <v>1809.6276</v>
      </c>
      <c r="S228" s="76">
        <f>'август 2018'!U229</f>
        <v>1846.2646999999999</v>
      </c>
      <c r="T228" s="62">
        <f t="shared" si="27"/>
        <v>3655.8923</v>
      </c>
      <c r="U228" s="62">
        <f>T228</f>
        <v>3655.8923</v>
      </c>
      <c r="V228" s="52"/>
      <c r="W228" s="52">
        <f t="shared" si="26"/>
        <v>0</v>
      </c>
    </row>
    <row r="229" spans="1:23" ht="15" thickBot="1">
      <c r="A229" s="3">
        <v>1892442</v>
      </c>
      <c r="B229" s="83">
        <v>43370</v>
      </c>
      <c r="C229" s="4">
        <v>212</v>
      </c>
      <c r="D229" s="4">
        <v>10250</v>
      </c>
      <c r="E229" s="4">
        <v>5204</v>
      </c>
      <c r="F229" s="4">
        <v>3003</v>
      </c>
      <c r="G229" s="4" t="s">
        <v>9</v>
      </c>
      <c r="H229" s="40">
        <f>E229-'май 2018'!E236</f>
        <v>1806</v>
      </c>
      <c r="I229" s="42">
        <f>F229-'май 2018'!F236</f>
        <v>1192</v>
      </c>
      <c r="J229" s="51">
        <v>4411</v>
      </c>
      <c r="K229" s="51">
        <v>2388</v>
      </c>
      <c r="L229">
        <f t="shared" si="23"/>
        <v>793</v>
      </c>
      <c r="M229">
        <f t="shared" si="23"/>
        <v>615</v>
      </c>
      <c r="N229">
        <f t="shared" si="24"/>
        <v>4821.4400000000005</v>
      </c>
      <c r="O229">
        <f t="shared" si="25"/>
        <v>1383.75</v>
      </c>
      <c r="P229" s="57">
        <f t="shared" si="28"/>
        <v>6205.1900000000005</v>
      </c>
      <c r="Q229" s="52"/>
      <c r="R229" s="57">
        <f t="shared" si="29"/>
        <v>6391.3457000000008</v>
      </c>
      <c r="S229" s="76">
        <f>'август 2018'!U230</f>
        <v>0</v>
      </c>
      <c r="T229" s="77">
        <f t="shared" si="27"/>
        <v>6391.3457000000008</v>
      </c>
      <c r="V229" s="52"/>
      <c r="W229" s="52">
        <f t="shared" si="26"/>
        <v>6391.3457000000008</v>
      </c>
    </row>
    <row r="230" spans="1:23" ht="15" thickBot="1">
      <c r="A230" s="3">
        <v>1899368</v>
      </c>
      <c r="B230" s="83">
        <v>43370</v>
      </c>
      <c r="C230" s="4">
        <v>213</v>
      </c>
      <c r="D230" s="4">
        <v>1274</v>
      </c>
      <c r="E230" s="4">
        <v>912</v>
      </c>
      <c r="F230" s="4">
        <v>361</v>
      </c>
      <c r="G230" s="4" t="s">
        <v>9</v>
      </c>
      <c r="H230" s="40">
        <f>E230-'май 2018'!E237</f>
        <v>107</v>
      </c>
      <c r="I230" s="42">
        <f>F230-'май 2018'!F237</f>
        <v>39</v>
      </c>
      <c r="J230" s="51">
        <v>868</v>
      </c>
      <c r="K230" s="51">
        <v>349</v>
      </c>
      <c r="L230">
        <f t="shared" si="23"/>
        <v>44</v>
      </c>
      <c r="M230">
        <f t="shared" si="23"/>
        <v>12</v>
      </c>
      <c r="N230">
        <f t="shared" si="24"/>
        <v>267.52</v>
      </c>
      <c r="O230">
        <f t="shared" si="25"/>
        <v>27</v>
      </c>
      <c r="P230" s="57">
        <f t="shared" si="28"/>
        <v>294.52</v>
      </c>
      <c r="Q230" s="52"/>
      <c r="R230" s="57">
        <f t="shared" si="29"/>
        <v>303.35559999999998</v>
      </c>
      <c r="S230" s="76">
        <f>'август 2018'!U231</f>
        <v>0</v>
      </c>
      <c r="T230" s="62">
        <f t="shared" si="27"/>
        <v>303.35559999999998</v>
      </c>
      <c r="U230" s="62">
        <f t="shared" si="27"/>
        <v>303.35559999999998</v>
      </c>
      <c r="V230" s="52"/>
      <c r="W230" s="52">
        <f t="shared" si="26"/>
        <v>0</v>
      </c>
    </row>
    <row r="231" spans="1:23" ht="15" thickBot="1">
      <c r="A231" s="3">
        <v>1899373</v>
      </c>
      <c r="B231" s="83">
        <v>43370</v>
      </c>
      <c r="C231" s="4">
        <v>214</v>
      </c>
      <c r="D231" s="4">
        <v>1499</v>
      </c>
      <c r="E231" s="4">
        <v>912</v>
      </c>
      <c r="F231" s="4">
        <v>370</v>
      </c>
      <c r="G231" s="4" t="s">
        <v>9</v>
      </c>
      <c r="H231" s="40">
        <f>E231-'май 2018'!E238</f>
        <v>135</v>
      </c>
      <c r="I231" s="42">
        <f>F231-'май 2018'!F238</f>
        <v>59</v>
      </c>
      <c r="J231" s="51">
        <v>890</v>
      </c>
      <c r="K231" s="51">
        <v>367</v>
      </c>
      <c r="L231">
        <f t="shared" si="23"/>
        <v>22</v>
      </c>
      <c r="M231">
        <f t="shared" si="23"/>
        <v>3</v>
      </c>
      <c r="N231">
        <f t="shared" si="24"/>
        <v>133.76</v>
      </c>
      <c r="O231">
        <f t="shared" si="25"/>
        <v>6.75</v>
      </c>
      <c r="P231" s="57">
        <f t="shared" si="28"/>
        <v>140.51</v>
      </c>
      <c r="Q231" s="52"/>
      <c r="R231" s="57">
        <f t="shared" si="29"/>
        <v>144.7253</v>
      </c>
      <c r="S231" s="76">
        <f>'август 2018'!U232</f>
        <v>957.66309999999999</v>
      </c>
      <c r="T231" s="62">
        <f t="shared" si="27"/>
        <v>1102.3884</v>
      </c>
      <c r="U231" s="62">
        <f>T231</f>
        <v>1102.3884</v>
      </c>
      <c r="V231" s="52"/>
      <c r="W231" s="52">
        <f t="shared" si="26"/>
        <v>0</v>
      </c>
    </row>
    <row r="232" spans="1:23" ht="15" thickBot="1">
      <c r="A232" s="3">
        <v>1892709</v>
      </c>
      <c r="B232" s="83">
        <v>43370</v>
      </c>
      <c r="C232" s="4">
        <v>215</v>
      </c>
      <c r="D232" s="4">
        <v>5330</v>
      </c>
      <c r="E232" s="4">
        <v>2738</v>
      </c>
      <c r="F232" s="4">
        <v>2109</v>
      </c>
      <c r="G232" s="4" t="s">
        <v>9</v>
      </c>
      <c r="H232" s="40">
        <f>E232-'май 2018'!E239</f>
        <v>299</v>
      </c>
      <c r="I232" s="42">
        <f>F232-'май 2018'!F239</f>
        <v>170</v>
      </c>
      <c r="J232" s="51">
        <v>2694</v>
      </c>
      <c r="K232" s="51">
        <v>2085</v>
      </c>
      <c r="L232">
        <f t="shared" si="23"/>
        <v>44</v>
      </c>
      <c r="M232">
        <f t="shared" si="23"/>
        <v>24</v>
      </c>
      <c r="N232">
        <f t="shared" si="24"/>
        <v>267.52</v>
      </c>
      <c r="O232">
        <f t="shared" si="25"/>
        <v>54</v>
      </c>
      <c r="P232" s="57">
        <f t="shared" si="28"/>
        <v>321.52</v>
      </c>
      <c r="Q232" s="52"/>
      <c r="R232" s="57">
        <f t="shared" si="29"/>
        <v>331.16559999999998</v>
      </c>
      <c r="S232" s="76">
        <f>'август 2018'!U233</f>
        <v>125.00699999999995</v>
      </c>
      <c r="T232" s="77">
        <f t="shared" si="27"/>
        <v>456.17259999999993</v>
      </c>
      <c r="V232" s="52"/>
      <c r="W232" s="52">
        <f t="shared" si="26"/>
        <v>456.17259999999993</v>
      </c>
    </row>
    <row r="233" spans="1:23" ht="15" thickBot="1">
      <c r="A233" s="3">
        <v>1893414</v>
      </c>
      <c r="B233" s="83">
        <v>43370</v>
      </c>
      <c r="C233" s="4">
        <v>216</v>
      </c>
      <c r="D233" s="4">
        <v>3567</v>
      </c>
      <c r="E233" s="4">
        <v>2097</v>
      </c>
      <c r="F233" s="4">
        <v>1240</v>
      </c>
      <c r="G233" s="4" t="s">
        <v>9</v>
      </c>
      <c r="H233" s="40">
        <f>E233-'май 2018'!E240</f>
        <v>341</v>
      </c>
      <c r="I233" s="42">
        <f>F233-'май 2018'!F240</f>
        <v>75</v>
      </c>
      <c r="J233" s="51">
        <v>2005</v>
      </c>
      <c r="K233" s="51">
        <v>1195</v>
      </c>
      <c r="L233">
        <f t="shared" si="23"/>
        <v>92</v>
      </c>
      <c r="M233">
        <f t="shared" si="23"/>
        <v>45</v>
      </c>
      <c r="N233">
        <f t="shared" si="24"/>
        <v>559.36</v>
      </c>
      <c r="O233">
        <f t="shared" si="25"/>
        <v>101.25</v>
      </c>
      <c r="P233" s="57">
        <f t="shared" si="28"/>
        <v>660.61</v>
      </c>
      <c r="Q233" s="52"/>
      <c r="R233" s="57">
        <f t="shared" si="29"/>
        <v>680.42830000000004</v>
      </c>
      <c r="S233" s="76">
        <f>'август 2018'!U234</f>
        <v>867.58410000000003</v>
      </c>
      <c r="T233" s="77">
        <f t="shared" si="27"/>
        <v>1548.0124000000001</v>
      </c>
      <c r="V233" s="52"/>
      <c r="W233" s="52">
        <f t="shared" si="26"/>
        <v>1548.0124000000001</v>
      </c>
    </row>
    <row r="234" spans="1:23" ht="15" thickBot="1">
      <c r="A234" s="3">
        <v>1898643</v>
      </c>
      <c r="B234" s="83">
        <v>43370</v>
      </c>
      <c r="C234" s="4">
        <v>217</v>
      </c>
      <c r="D234" s="4">
        <v>11656</v>
      </c>
      <c r="E234" s="4">
        <v>6913</v>
      </c>
      <c r="F234" s="4">
        <v>4345</v>
      </c>
      <c r="G234" s="4" t="s">
        <v>9</v>
      </c>
      <c r="H234" s="40">
        <f>E234-'май 2018'!E241</f>
        <v>191</v>
      </c>
      <c r="I234" s="42">
        <f>F234-'май 2018'!F241</f>
        <v>203</v>
      </c>
      <c r="J234" s="51">
        <v>6817</v>
      </c>
      <c r="K234" s="51">
        <v>4216</v>
      </c>
      <c r="L234">
        <f t="shared" si="23"/>
        <v>96</v>
      </c>
      <c r="M234">
        <f t="shared" si="23"/>
        <v>129</v>
      </c>
      <c r="N234">
        <f t="shared" si="24"/>
        <v>583.68000000000006</v>
      </c>
      <c r="O234">
        <f t="shared" si="25"/>
        <v>290.25</v>
      </c>
      <c r="P234" s="57">
        <f t="shared" si="28"/>
        <v>873.93000000000006</v>
      </c>
      <c r="Q234" s="52"/>
      <c r="R234" s="57">
        <f t="shared" si="29"/>
        <v>900.14790000000005</v>
      </c>
      <c r="S234" s="76">
        <f>'август 2018'!U235</f>
        <v>245.36660000000001</v>
      </c>
      <c r="T234" s="62">
        <f t="shared" si="27"/>
        <v>1145.5145</v>
      </c>
      <c r="U234" s="62">
        <f>T234</f>
        <v>1145.5145</v>
      </c>
      <c r="V234" s="52">
        <v>1354</v>
      </c>
      <c r="W234" s="52">
        <f t="shared" si="26"/>
        <v>0</v>
      </c>
    </row>
    <row r="235" spans="1:23" ht="15" thickBot="1">
      <c r="A235" s="3">
        <v>1896535</v>
      </c>
      <c r="B235" s="83">
        <v>43370</v>
      </c>
      <c r="C235" s="4">
        <v>218</v>
      </c>
      <c r="D235" s="4">
        <v>4334</v>
      </c>
      <c r="E235" s="4">
        <v>2837</v>
      </c>
      <c r="F235" s="4">
        <v>1264</v>
      </c>
      <c r="G235" s="4" t="s">
        <v>9</v>
      </c>
      <c r="H235" s="40">
        <f>E235-'май 2018'!E242</f>
        <v>421</v>
      </c>
      <c r="I235" s="42">
        <f>F235-'май 2018'!F242</f>
        <v>170</v>
      </c>
      <c r="J235" s="51">
        <v>2795</v>
      </c>
      <c r="K235" s="51">
        <v>1249</v>
      </c>
      <c r="L235">
        <f t="shared" si="23"/>
        <v>42</v>
      </c>
      <c r="M235">
        <f t="shared" si="23"/>
        <v>15</v>
      </c>
      <c r="N235">
        <f t="shared" si="24"/>
        <v>255.36</v>
      </c>
      <c r="O235">
        <f t="shared" si="25"/>
        <v>33.75</v>
      </c>
      <c r="P235" s="57">
        <f t="shared" si="28"/>
        <v>289.11</v>
      </c>
      <c r="Q235" s="52"/>
      <c r="R235" s="57">
        <f t="shared" si="29"/>
        <v>297.7833</v>
      </c>
      <c r="S235" s="76">
        <f>'август 2018'!U236</f>
        <v>0</v>
      </c>
      <c r="T235" s="77">
        <f t="shared" si="27"/>
        <v>297.7833</v>
      </c>
      <c r="V235" s="52"/>
      <c r="W235" s="52">
        <f t="shared" si="26"/>
        <v>297.7833</v>
      </c>
    </row>
    <row r="236" spans="1:23" ht="15" thickBot="1">
      <c r="A236" s="3">
        <v>1740616</v>
      </c>
      <c r="B236" s="83">
        <v>43370</v>
      </c>
      <c r="C236" s="4">
        <v>219</v>
      </c>
      <c r="D236" s="4">
        <v>1208</v>
      </c>
      <c r="E236" s="4">
        <v>761</v>
      </c>
      <c r="F236" s="4">
        <v>186</v>
      </c>
      <c r="G236" s="4" t="s">
        <v>9</v>
      </c>
      <c r="H236" s="40">
        <f>E236-'май 2018'!E243</f>
        <v>40</v>
      </c>
      <c r="I236" s="42">
        <f>F236-'май 2018'!F243</f>
        <v>11</v>
      </c>
      <c r="J236" s="51">
        <v>751</v>
      </c>
      <c r="K236" s="51">
        <v>182</v>
      </c>
      <c r="L236">
        <f t="shared" si="23"/>
        <v>10</v>
      </c>
      <c r="M236">
        <f t="shared" si="23"/>
        <v>4</v>
      </c>
      <c r="N236">
        <f t="shared" si="24"/>
        <v>60.8</v>
      </c>
      <c r="O236">
        <f t="shared" si="25"/>
        <v>9</v>
      </c>
      <c r="P236" s="57">
        <f t="shared" si="28"/>
        <v>69.8</v>
      </c>
      <c r="Q236" s="52"/>
      <c r="R236" s="57">
        <f t="shared" si="29"/>
        <v>71.893999999999991</v>
      </c>
      <c r="S236" s="76">
        <f>'август 2018'!U237</f>
        <v>0</v>
      </c>
      <c r="T236" s="77">
        <f t="shared" si="27"/>
        <v>71.893999999999991</v>
      </c>
      <c r="V236" s="52"/>
      <c r="W236" s="52">
        <f t="shared" si="26"/>
        <v>71.893999999999991</v>
      </c>
    </row>
    <row r="237" spans="1:23" ht="15" thickBot="1">
      <c r="A237" s="3">
        <v>1792893</v>
      </c>
      <c r="B237" s="83">
        <v>43370</v>
      </c>
      <c r="C237" s="4">
        <v>220</v>
      </c>
      <c r="D237" s="4">
        <v>5850</v>
      </c>
      <c r="E237" s="4">
        <v>3413</v>
      </c>
      <c r="F237" s="4">
        <v>1931</v>
      </c>
      <c r="G237" s="4" t="s">
        <v>9</v>
      </c>
      <c r="H237" s="40">
        <f>E237-'май 2018'!E244</f>
        <v>669</v>
      </c>
      <c r="I237" s="42">
        <f>F237-'май 2018'!F244</f>
        <v>394</v>
      </c>
      <c r="J237" s="51">
        <v>3209</v>
      </c>
      <c r="K237" s="51">
        <v>1819</v>
      </c>
      <c r="L237">
        <f t="shared" si="23"/>
        <v>204</v>
      </c>
      <c r="M237">
        <f t="shared" si="23"/>
        <v>112</v>
      </c>
      <c r="N237">
        <f t="shared" si="24"/>
        <v>1240.32</v>
      </c>
      <c r="O237">
        <f t="shared" si="25"/>
        <v>252</v>
      </c>
      <c r="P237" s="57">
        <f t="shared" si="28"/>
        <v>1492.32</v>
      </c>
      <c r="Q237" s="52">
        <v>3053</v>
      </c>
      <c r="R237" s="54">
        <f t="shared" si="29"/>
        <v>-1515.9104</v>
      </c>
      <c r="S237" s="76">
        <f>'август 2018'!U238</f>
        <v>0</v>
      </c>
      <c r="T237" s="72">
        <f t="shared" si="27"/>
        <v>-1515.9104</v>
      </c>
      <c r="V237" s="52"/>
      <c r="W237" s="52">
        <f t="shared" si="26"/>
        <v>-1515.9104</v>
      </c>
    </row>
    <row r="238" spans="1:23" ht="15" thickBot="1">
      <c r="A238" s="3">
        <v>1897101</v>
      </c>
      <c r="B238" s="83">
        <v>43370</v>
      </c>
      <c r="C238" s="4">
        <v>221</v>
      </c>
      <c r="D238" s="4">
        <v>5185</v>
      </c>
      <c r="E238" s="4">
        <v>3562</v>
      </c>
      <c r="F238" s="4">
        <v>1003</v>
      </c>
      <c r="G238" s="4" t="s">
        <v>9</v>
      </c>
      <c r="H238" s="40">
        <f>E238-'май 2018'!E245</f>
        <v>502</v>
      </c>
      <c r="I238" s="42">
        <f>F238-'май 2018'!F245</f>
        <v>121</v>
      </c>
      <c r="J238" s="51">
        <v>3452</v>
      </c>
      <c r="K238" s="51">
        <v>977</v>
      </c>
      <c r="L238">
        <f t="shared" si="23"/>
        <v>110</v>
      </c>
      <c r="M238">
        <f t="shared" si="23"/>
        <v>26</v>
      </c>
      <c r="N238">
        <f t="shared" si="24"/>
        <v>668.8</v>
      </c>
      <c r="O238">
        <f t="shared" si="25"/>
        <v>58.5</v>
      </c>
      <c r="P238" s="57">
        <f t="shared" si="28"/>
        <v>727.3</v>
      </c>
      <c r="Q238" s="52"/>
      <c r="R238" s="57">
        <f t="shared" si="29"/>
        <v>749.11899999999991</v>
      </c>
      <c r="S238" s="76">
        <f>'август 2018'!U239</f>
        <v>1158.9354000000001</v>
      </c>
      <c r="T238" s="77">
        <f t="shared" si="27"/>
        <v>1908.0544</v>
      </c>
      <c r="V238" s="52"/>
      <c r="W238" s="52">
        <f t="shared" si="26"/>
        <v>1908.0544</v>
      </c>
    </row>
    <row r="239" spans="1:23" ht="15" thickBot="1">
      <c r="A239" s="3">
        <v>1899043</v>
      </c>
      <c r="B239" s="83">
        <v>43370</v>
      </c>
      <c r="C239" s="4">
        <v>222</v>
      </c>
      <c r="D239" s="4">
        <v>41708</v>
      </c>
      <c r="E239" s="4">
        <v>26867</v>
      </c>
      <c r="F239" s="4">
        <v>14727</v>
      </c>
      <c r="G239" s="4" t="s">
        <v>9</v>
      </c>
      <c r="H239" s="40">
        <f>E239-'май 2018'!E246</f>
        <v>761</v>
      </c>
      <c r="I239" s="42">
        <f>F239-'май 2018'!F246</f>
        <v>314</v>
      </c>
      <c r="J239" s="51">
        <v>26616</v>
      </c>
      <c r="K239" s="51">
        <v>14634</v>
      </c>
      <c r="L239">
        <f t="shared" si="23"/>
        <v>251</v>
      </c>
      <c r="M239">
        <f t="shared" si="23"/>
        <v>93</v>
      </c>
      <c r="N239">
        <f t="shared" si="24"/>
        <v>1526.08</v>
      </c>
      <c r="O239">
        <f t="shared" si="25"/>
        <v>209.25</v>
      </c>
      <c r="P239" s="57">
        <f t="shared" si="28"/>
        <v>1735.33</v>
      </c>
      <c r="Q239" s="52"/>
      <c r="R239" s="57">
        <f t="shared" si="29"/>
        <v>1787.3898999999999</v>
      </c>
      <c r="S239" s="76">
        <f>'август 2018'!U240</f>
        <v>0</v>
      </c>
      <c r="T239" s="62">
        <f t="shared" si="27"/>
        <v>1787.3898999999999</v>
      </c>
      <c r="U239" s="62">
        <f t="shared" si="27"/>
        <v>1787.3898999999999</v>
      </c>
      <c r="V239" s="52"/>
      <c r="W239" s="52">
        <f t="shared" si="26"/>
        <v>0</v>
      </c>
    </row>
    <row r="240" spans="1:23" ht="15" thickBot="1">
      <c r="A240" s="3">
        <v>1899227</v>
      </c>
      <c r="B240" s="83">
        <v>43370</v>
      </c>
      <c r="C240" s="4">
        <v>223</v>
      </c>
      <c r="D240" s="4">
        <v>2173</v>
      </c>
      <c r="E240" s="4">
        <v>1188</v>
      </c>
      <c r="F240" s="4">
        <v>980</v>
      </c>
      <c r="G240" s="4" t="s">
        <v>9</v>
      </c>
      <c r="H240" s="40">
        <f>E240-'май 2018'!E247</f>
        <v>395</v>
      </c>
      <c r="I240" s="42">
        <f>F240-'май 2018'!F247</f>
        <v>288</v>
      </c>
      <c r="J240" s="51">
        <v>1068</v>
      </c>
      <c r="K240" s="51">
        <v>870</v>
      </c>
      <c r="L240">
        <f t="shared" si="23"/>
        <v>120</v>
      </c>
      <c r="M240">
        <f t="shared" si="23"/>
        <v>110</v>
      </c>
      <c r="N240">
        <f t="shared" si="24"/>
        <v>729.6</v>
      </c>
      <c r="O240">
        <f t="shared" si="25"/>
        <v>247.5</v>
      </c>
      <c r="P240" s="57">
        <f t="shared" si="28"/>
        <v>977.1</v>
      </c>
      <c r="Q240" s="52">
        <v>73</v>
      </c>
      <c r="R240" s="57">
        <f t="shared" si="29"/>
        <v>933.41300000000001</v>
      </c>
      <c r="S240" s="76">
        <f>'август 2018'!U241</f>
        <v>0</v>
      </c>
      <c r="T240" s="62">
        <f t="shared" si="27"/>
        <v>933.41300000000001</v>
      </c>
      <c r="U240" s="62">
        <f t="shared" si="27"/>
        <v>933.41300000000001</v>
      </c>
      <c r="V240" s="52"/>
      <c r="W240" s="52">
        <f t="shared" si="26"/>
        <v>0</v>
      </c>
    </row>
    <row r="241" spans="1:23" ht="15" thickBot="1">
      <c r="A241" s="3">
        <v>1889771</v>
      </c>
      <c r="B241" s="83">
        <v>43370</v>
      </c>
      <c r="C241" s="4">
        <v>224</v>
      </c>
      <c r="D241" s="4">
        <v>16927</v>
      </c>
      <c r="E241" s="4">
        <v>11320</v>
      </c>
      <c r="F241" s="4">
        <v>5599</v>
      </c>
      <c r="G241" s="4" t="s">
        <v>9</v>
      </c>
      <c r="H241" s="40">
        <f>E241-'май 2018'!E248</f>
        <v>916</v>
      </c>
      <c r="I241" s="42">
        <f>F241-'май 2018'!F248</f>
        <v>478</v>
      </c>
      <c r="J241" s="51">
        <v>10923</v>
      </c>
      <c r="K241" s="51">
        <v>5392</v>
      </c>
      <c r="L241">
        <f t="shared" si="23"/>
        <v>397</v>
      </c>
      <c r="M241">
        <f t="shared" si="23"/>
        <v>207</v>
      </c>
      <c r="N241">
        <f t="shared" si="24"/>
        <v>2413.7600000000002</v>
      </c>
      <c r="O241">
        <f t="shared" si="25"/>
        <v>465.75</v>
      </c>
      <c r="P241" s="57">
        <f t="shared" si="28"/>
        <v>2879.51</v>
      </c>
      <c r="Q241" s="52"/>
      <c r="R241" s="57">
        <f t="shared" si="29"/>
        <v>2965.8953000000001</v>
      </c>
      <c r="S241" s="76">
        <f>'август 2018'!U242</f>
        <v>1660.9574</v>
      </c>
      <c r="T241" s="62">
        <f t="shared" si="27"/>
        <v>4626.8527000000004</v>
      </c>
      <c r="U241" s="62">
        <f>T241</f>
        <v>4626.8527000000004</v>
      </c>
      <c r="V241" s="52"/>
      <c r="W241" s="52">
        <f t="shared" si="26"/>
        <v>0</v>
      </c>
    </row>
    <row r="242" spans="1:23" ht="15" thickBot="1">
      <c r="A242" s="3">
        <v>1899013</v>
      </c>
      <c r="B242" s="83">
        <v>43370</v>
      </c>
      <c r="C242" s="4">
        <v>225</v>
      </c>
      <c r="D242" s="4">
        <v>13530</v>
      </c>
      <c r="E242" s="4">
        <v>8692</v>
      </c>
      <c r="F242" s="4">
        <v>3662</v>
      </c>
      <c r="G242" s="4" t="s">
        <v>9</v>
      </c>
      <c r="H242" s="40">
        <f>E242-'май 2018'!E249</f>
        <v>720</v>
      </c>
      <c r="I242" s="42">
        <f>F242-'май 2018'!F249</f>
        <v>302</v>
      </c>
      <c r="J242" s="51">
        <v>8569</v>
      </c>
      <c r="K242" s="51">
        <v>3614</v>
      </c>
      <c r="L242">
        <f t="shared" si="23"/>
        <v>123</v>
      </c>
      <c r="M242">
        <f t="shared" si="23"/>
        <v>48</v>
      </c>
      <c r="N242">
        <f t="shared" si="24"/>
        <v>747.84</v>
      </c>
      <c r="O242">
        <f t="shared" si="25"/>
        <v>108</v>
      </c>
      <c r="P242" s="57">
        <f t="shared" si="28"/>
        <v>855.84</v>
      </c>
      <c r="Q242" s="52">
        <v>799</v>
      </c>
      <c r="R242" s="57">
        <f t="shared" si="29"/>
        <v>82.51520000000005</v>
      </c>
      <c r="S242" s="76">
        <f>'август 2018'!U243</f>
        <v>0</v>
      </c>
      <c r="T242" s="77">
        <f t="shared" si="27"/>
        <v>82.51520000000005</v>
      </c>
      <c r="V242" s="52"/>
      <c r="W242" s="52">
        <f t="shared" si="26"/>
        <v>82.51520000000005</v>
      </c>
    </row>
    <row r="243" spans="1:23" ht="15" thickBot="1">
      <c r="A243" s="3">
        <v>1899223</v>
      </c>
      <c r="B243" s="83">
        <v>43370</v>
      </c>
      <c r="C243" s="4">
        <v>226</v>
      </c>
      <c r="D243" s="4">
        <v>21150</v>
      </c>
      <c r="E243" s="4">
        <v>13923</v>
      </c>
      <c r="F243" s="4">
        <v>7196</v>
      </c>
      <c r="G243" s="4" t="s">
        <v>9</v>
      </c>
      <c r="H243" s="40">
        <f>E243-'май 2018'!E250</f>
        <v>670</v>
      </c>
      <c r="I243" s="42">
        <f>F243-'май 2018'!F250</f>
        <v>161</v>
      </c>
      <c r="J243" s="51">
        <v>13749</v>
      </c>
      <c r="K243" s="51">
        <v>7148</v>
      </c>
      <c r="L243">
        <f t="shared" si="23"/>
        <v>174</v>
      </c>
      <c r="M243">
        <f t="shared" si="23"/>
        <v>48</v>
      </c>
      <c r="N243">
        <f t="shared" si="24"/>
        <v>1057.92</v>
      </c>
      <c r="O243">
        <f t="shared" si="25"/>
        <v>108</v>
      </c>
      <c r="P243" s="57">
        <f t="shared" si="28"/>
        <v>1165.92</v>
      </c>
      <c r="Q243" s="52"/>
      <c r="R243" s="57">
        <f t="shared" si="29"/>
        <v>1200.8976</v>
      </c>
      <c r="S243" s="76">
        <f>'август 2018'!U244</f>
        <v>1039.2597000000001</v>
      </c>
      <c r="T243" s="77">
        <f t="shared" si="27"/>
        <v>2240.1572999999999</v>
      </c>
      <c r="V243" s="52"/>
      <c r="W243" s="52">
        <f t="shared" si="26"/>
        <v>2240.1572999999999</v>
      </c>
    </row>
    <row r="244" spans="1:23" ht="15" thickBot="1">
      <c r="A244" s="3">
        <v>1899128</v>
      </c>
      <c r="B244" s="83">
        <v>43370</v>
      </c>
      <c r="C244" s="4">
        <v>227</v>
      </c>
      <c r="D244" s="4">
        <v>5955</v>
      </c>
      <c r="E244" s="4">
        <v>3379</v>
      </c>
      <c r="F244" s="4">
        <v>2490</v>
      </c>
      <c r="G244" s="4" t="s">
        <v>9</v>
      </c>
      <c r="H244" s="40">
        <f>E244-'май 2018'!E251</f>
        <v>263</v>
      </c>
      <c r="I244" s="42">
        <f>F244-'май 2018'!F251</f>
        <v>176</v>
      </c>
      <c r="J244" s="51">
        <v>3197</v>
      </c>
      <c r="K244" s="51">
        <v>2373</v>
      </c>
      <c r="L244">
        <f t="shared" si="23"/>
        <v>182</v>
      </c>
      <c r="M244">
        <f t="shared" si="23"/>
        <v>117</v>
      </c>
      <c r="N244">
        <f t="shared" si="24"/>
        <v>1106.56</v>
      </c>
      <c r="O244">
        <f t="shared" si="25"/>
        <v>263.25</v>
      </c>
      <c r="P244" s="57">
        <f t="shared" si="28"/>
        <v>1369.81</v>
      </c>
      <c r="Q244" s="52"/>
      <c r="R244" s="57">
        <f t="shared" si="29"/>
        <v>1410.9042999999999</v>
      </c>
      <c r="S244" s="76">
        <f>'август 2018'!U245</f>
        <v>643.98690000000011</v>
      </c>
      <c r="T244" s="77">
        <f t="shared" si="27"/>
        <v>2054.8912</v>
      </c>
      <c r="V244" s="52"/>
      <c r="W244" s="52">
        <f t="shared" si="26"/>
        <v>2054.8912</v>
      </c>
    </row>
    <row r="245" spans="1:23" ht="15" thickBot="1">
      <c r="A245" s="3">
        <v>1899037</v>
      </c>
      <c r="B245" s="83">
        <v>43370</v>
      </c>
      <c r="C245" s="4">
        <v>228</v>
      </c>
      <c r="D245" s="4">
        <v>18401</v>
      </c>
      <c r="E245" s="4">
        <v>12350</v>
      </c>
      <c r="F245" s="4">
        <v>5861</v>
      </c>
      <c r="G245" s="4" t="s">
        <v>9</v>
      </c>
      <c r="H245" s="40">
        <f>E245-'май 2018'!E252</f>
        <v>652</v>
      </c>
      <c r="I245" s="42">
        <f>F245-'май 2018'!F252</f>
        <v>297</v>
      </c>
      <c r="J245" s="51">
        <v>12230</v>
      </c>
      <c r="K245" s="51">
        <v>5817</v>
      </c>
      <c r="L245">
        <f t="shared" si="23"/>
        <v>120</v>
      </c>
      <c r="M245">
        <f t="shared" si="23"/>
        <v>44</v>
      </c>
      <c r="N245">
        <f t="shared" si="24"/>
        <v>729.6</v>
      </c>
      <c r="O245">
        <f t="shared" si="25"/>
        <v>99</v>
      </c>
      <c r="P245" s="57">
        <f t="shared" si="28"/>
        <v>828.6</v>
      </c>
      <c r="Q245" s="52"/>
      <c r="R245" s="57">
        <f t="shared" si="29"/>
        <v>853.45799999999997</v>
      </c>
      <c r="S245" s="76">
        <f>'август 2018'!U246</f>
        <v>965.93399999999997</v>
      </c>
      <c r="T245" s="62">
        <f>R245+S245</f>
        <v>1819.3919999999998</v>
      </c>
      <c r="U245" s="62">
        <f>T245</f>
        <v>1819.3919999999998</v>
      </c>
      <c r="V245" s="52"/>
      <c r="W245" s="52">
        <f t="shared" si="26"/>
        <v>0</v>
      </c>
    </row>
    <row r="246" spans="1:23" ht="15" thickBot="1">
      <c r="A246" s="3">
        <v>2825538</v>
      </c>
      <c r="B246" s="83">
        <v>43370</v>
      </c>
      <c r="C246" s="4">
        <v>229</v>
      </c>
      <c r="D246" s="4">
        <v>114</v>
      </c>
      <c r="E246" s="4">
        <v>113</v>
      </c>
      <c r="F246" s="4">
        <v>1</v>
      </c>
      <c r="G246" s="56" t="s">
        <v>9</v>
      </c>
      <c r="H246" s="65">
        <f>E246-'май 2018'!E253</f>
        <v>113</v>
      </c>
      <c r="I246" s="66">
        <f>F246-'май 2018'!F253</f>
        <v>1</v>
      </c>
      <c r="J246" s="51">
        <v>92</v>
      </c>
      <c r="K246" s="51">
        <v>1</v>
      </c>
      <c r="L246">
        <f t="shared" si="23"/>
        <v>21</v>
      </c>
      <c r="M246">
        <f t="shared" si="23"/>
        <v>0</v>
      </c>
      <c r="N246">
        <f t="shared" si="24"/>
        <v>127.68</v>
      </c>
      <c r="O246">
        <f t="shared" si="25"/>
        <v>0</v>
      </c>
      <c r="P246" s="57">
        <f t="shared" si="28"/>
        <v>127.68</v>
      </c>
      <c r="Q246" s="52"/>
      <c r="R246" s="57">
        <f t="shared" si="29"/>
        <v>131.5104</v>
      </c>
      <c r="S246" s="76">
        <f>'август 2018'!U247</f>
        <v>0</v>
      </c>
      <c r="T246" s="62">
        <f t="shared" si="27"/>
        <v>131.5104</v>
      </c>
      <c r="U246" s="62">
        <f t="shared" si="27"/>
        <v>131.5104</v>
      </c>
      <c r="V246" s="52"/>
      <c r="W246" s="52">
        <f t="shared" si="26"/>
        <v>0</v>
      </c>
    </row>
    <row r="247" spans="1:23" ht="15" thickBot="1">
      <c r="A247" s="3">
        <v>1899092</v>
      </c>
      <c r="B247" s="83">
        <v>43370</v>
      </c>
      <c r="C247" s="4">
        <v>230</v>
      </c>
      <c r="D247" s="4">
        <v>4106</v>
      </c>
      <c r="E247" s="4">
        <v>3026</v>
      </c>
      <c r="F247" s="4">
        <v>970</v>
      </c>
      <c r="G247" s="4" t="s">
        <v>9</v>
      </c>
      <c r="H247" s="40">
        <f>E247-'май 2018'!E254</f>
        <v>199</v>
      </c>
      <c r="I247" s="42">
        <f>F247-'май 2018'!F254</f>
        <v>36</v>
      </c>
      <c r="J247" s="51">
        <v>2964</v>
      </c>
      <c r="K247" s="51">
        <v>961</v>
      </c>
      <c r="L247">
        <f t="shared" si="23"/>
        <v>62</v>
      </c>
      <c r="M247">
        <f t="shared" si="23"/>
        <v>9</v>
      </c>
      <c r="N247">
        <f t="shared" si="24"/>
        <v>376.96</v>
      </c>
      <c r="O247">
        <f t="shared" si="25"/>
        <v>20.25</v>
      </c>
      <c r="P247" s="57">
        <f t="shared" si="28"/>
        <v>397.21</v>
      </c>
      <c r="Q247" s="52"/>
      <c r="R247" s="57">
        <f t="shared" si="29"/>
        <v>409.12629999999996</v>
      </c>
      <c r="S247" s="76">
        <f>'август 2018'!U248</f>
        <v>0</v>
      </c>
      <c r="T247" s="62">
        <f t="shared" si="27"/>
        <v>409.12629999999996</v>
      </c>
      <c r="U247" s="62">
        <f t="shared" si="27"/>
        <v>409.12629999999996</v>
      </c>
      <c r="V247" s="52"/>
      <c r="W247" s="52">
        <f t="shared" si="26"/>
        <v>0</v>
      </c>
    </row>
    <row r="248" spans="1:23" ht="15" thickBot="1">
      <c r="A248" s="3">
        <v>1897345</v>
      </c>
      <c r="B248" s="83">
        <v>43370</v>
      </c>
      <c r="C248" s="4">
        <v>231</v>
      </c>
      <c r="D248" s="4">
        <v>2911</v>
      </c>
      <c r="E248" s="4">
        <v>1732</v>
      </c>
      <c r="F248" s="4">
        <v>1086</v>
      </c>
      <c r="G248" s="4" t="s">
        <v>9</v>
      </c>
      <c r="H248" s="40">
        <f>E248-'май 2018'!E255</f>
        <v>17</v>
      </c>
      <c r="I248" s="42">
        <f>F248-'май 2018'!F255</f>
        <v>8</v>
      </c>
      <c r="J248" s="51">
        <v>1732</v>
      </c>
      <c r="K248" s="51">
        <v>1086</v>
      </c>
      <c r="L248">
        <f t="shared" si="23"/>
        <v>0</v>
      </c>
      <c r="M248">
        <f t="shared" si="23"/>
        <v>0</v>
      </c>
      <c r="N248">
        <f t="shared" si="24"/>
        <v>0</v>
      </c>
      <c r="O248">
        <f t="shared" si="25"/>
        <v>0</v>
      </c>
      <c r="P248" s="57">
        <f t="shared" si="28"/>
        <v>0</v>
      </c>
      <c r="Q248" s="52"/>
      <c r="R248" s="57">
        <f t="shared" si="29"/>
        <v>0</v>
      </c>
      <c r="S248" s="76">
        <f>'август 2018'!U249</f>
        <v>0</v>
      </c>
      <c r="T248" s="77">
        <f t="shared" si="27"/>
        <v>0</v>
      </c>
      <c r="V248" s="52"/>
      <c r="W248" s="52">
        <f t="shared" si="26"/>
        <v>0</v>
      </c>
    </row>
    <row r="249" spans="1:23" ht="15" thickBot="1">
      <c r="A249" s="3">
        <v>1896384</v>
      </c>
      <c r="B249" s="83">
        <v>43370</v>
      </c>
      <c r="C249" s="4">
        <v>232</v>
      </c>
      <c r="D249" s="4">
        <v>5016</v>
      </c>
      <c r="E249" s="4">
        <v>3800</v>
      </c>
      <c r="F249" s="4">
        <v>1202</v>
      </c>
      <c r="G249" s="4" t="s">
        <v>9</v>
      </c>
      <c r="H249" s="40">
        <f>E249-'май 2018'!E256</f>
        <v>1118</v>
      </c>
      <c r="I249" s="42">
        <f>F249-'май 2018'!F256</f>
        <v>352</v>
      </c>
      <c r="J249" s="51">
        <v>3512</v>
      </c>
      <c r="K249" s="51">
        <v>1152</v>
      </c>
      <c r="L249">
        <f t="shared" si="23"/>
        <v>288</v>
      </c>
      <c r="M249">
        <f t="shared" si="23"/>
        <v>50</v>
      </c>
      <c r="N249">
        <f t="shared" si="24"/>
        <v>1751.04</v>
      </c>
      <c r="O249">
        <f t="shared" si="25"/>
        <v>112.5</v>
      </c>
      <c r="P249" s="57">
        <f t="shared" si="28"/>
        <v>1863.54</v>
      </c>
      <c r="Q249" s="52"/>
      <c r="R249" s="57">
        <f t="shared" si="29"/>
        <v>1919.4461999999999</v>
      </c>
      <c r="S249" s="76">
        <f>'август 2018'!U250</f>
        <v>-772.57719999999995</v>
      </c>
      <c r="T249" s="73">
        <f>R249+S249</f>
        <v>1146.8689999999999</v>
      </c>
      <c r="U249" s="73">
        <f>T249</f>
        <v>1146.8689999999999</v>
      </c>
      <c r="V249" s="52">
        <v>2353</v>
      </c>
      <c r="W249" s="52">
        <f t="shared" si="26"/>
        <v>0</v>
      </c>
    </row>
    <row r="250" spans="1:23" ht="15" thickBot="1">
      <c r="A250" s="3">
        <v>1892172</v>
      </c>
      <c r="B250" s="83">
        <v>43370</v>
      </c>
      <c r="C250" s="4">
        <v>233</v>
      </c>
      <c r="D250" s="4">
        <v>4232</v>
      </c>
      <c r="E250" s="4">
        <v>3521</v>
      </c>
      <c r="F250" s="4">
        <v>691</v>
      </c>
      <c r="G250" s="4" t="s">
        <v>9</v>
      </c>
      <c r="H250" s="40">
        <f>E250-'май 2018'!E257</f>
        <v>444</v>
      </c>
      <c r="I250" s="42">
        <f>F250-'май 2018'!F257</f>
        <v>115</v>
      </c>
      <c r="J250" s="51">
        <v>3445</v>
      </c>
      <c r="K250" s="51">
        <v>665</v>
      </c>
      <c r="L250">
        <f t="shared" si="23"/>
        <v>76</v>
      </c>
      <c r="M250">
        <f t="shared" si="23"/>
        <v>26</v>
      </c>
      <c r="N250">
        <f t="shared" si="24"/>
        <v>462.08</v>
      </c>
      <c r="O250">
        <f t="shared" si="25"/>
        <v>58.5</v>
      </c>
      <c r="P250" s="57">
        <f t="shared" si="28"/>
        <v>520.57999999999993</v>
      </c>
      <c r="Q250" s="52"/>
      <c r="R250" s="57">
        <f t="shared" si="29"/>
        <v>536.1973999999999</v>
      </c>
      <c r="S250" s="76">
        <f>'август 2018'!U251</f>
        <v>0</v>
      </c>
      <c r="T250" s="73">
        <f>R250+S250</f>
        <v>536.1973999999999</v>
      </c>
      <c r="U250" s="73">
        <f>S250+T250</f>
        <v>536.1973999999999</v>
      </c>
      <c r="V250" s="52"/>
      <c r="W250" s="52">
        <f t="shared" si="26"/>
        <v>0</v>
      </c>
    </row>
    <row r="251" spans="1:23" ht="15" thickBot="1">
      <c r="A251" s="3">
        <v>1771036</v>
      </c>
      <c r="B251" s="83">
        <v>43370</v>
      </c>
      <c r="C251" s="4">
        <v>234</v>
      </c>
      <c r="D251" s="4">
        <v>0</v>
      </c>
      <c r="E251" s="4">
        <v>0</v>
      </c>
      <c r="F251" s="4">
        <v>0</v>
      </c>
      <c r="G251" s="4" t="s">
        <v>9</v>
      </c>
      <c r="H251" s="40">
        <f>E251-'май 2018'!E258</f>
        <v>0</v>
      </c>
      <c r="I251" s="42">
        <f>F251-'май 2018'!F258</f>
        <v>0</v>
      </c>
      <c r="J251" s="51">
        <v>0</v>
      </c>
      <c r="K251" s="51">
        <v>0</v>
      </c>
      <c r="L251">
        <f t="shared" si="23"/>
        <v>0</v>
      </c>
      <c r="M251">
        <f t="shared" si="23"/>
        <v>0</v>
      </c>
      <c r="N251">
        <f t="shared" si="24"/>
        <v>0</v>
      </c>
      <c r="O251">
        <f t="shared" si="25"/>
        <v>0</v>
      </c>
      <c r="P251" s="57">
        <f t="shared" si="28"/>
        <v>0</v>
      </c>
      <c r="Q251" s="52"/>
      <c r="R251" s="57">
        <f t="shared" si="29"/>
        <v>0</v>
      </c>
      <c r="S251" s="76">
        <f>'август 2018'!U252</f>
        <v>0</v>
      </c>
      <c r="T251" s="77">
        <f t="shared" si="27"/>
        <v>0</v>
      </c>
      <c r="V251" s="52"/>
      <c r="W251" s="52">
        <f t="shared" si="26"/>
        <v>0</v>
      </c>
    </row>
    <row r="252" spans="1:23" ht="15" thickBot="1">
      <c r="A252" s="13" t="s">
        <v>35</v>
      </c>
      <c r="B252" s="14"/>
      <c r="C252" s="14"/>
      <c r="D252" s="14"/>
      <c r="E252" s="14"/>
      <c r="F252" s="14"/>
      <c r="G252" s="14"/>
      <c r="H252" s="43">
        <f>SUM(H8:H251)-H102</f>
        <v>96015</v>
      </c>
      <c r="I252" s="44">
        <f>SUM(I8:I251)-I102</f>
        <v>47401</v>
      </c>
      <c r="S252" s="75"/>
      <c r="T252" s="55"/>
    </row>
    <row r="253" spans="1:23">
      <c r="D253" s="26"/>
      <c r="E253" s="26"/>
      <c r="F253" s="26"/>
      <c r="G253" s="26"/>
      <c r="H253" s="45">
        <f>H7+H102</f>
        <v>620</v>
      </c>
      <c r="I253" s="45">
        <f>I7+I102</f>
        <v>488</v>
      </c>
      <c r="P253" s="52">
        <f>SUM(P8:P252)</f>
        <v>176358.21000000002</v>
      </c>
      <c r="Q253" s="52">
        <f>SUM(Q7:Q252)</f>
        <v>10871</v>
      </c>
      <c r="R253" s="52">
        <f>SUM(R8:R252)</f>
        <v>169736.89630000008</v>
      </c>
      <c r="S253" s="76">
        <f>SUM(S8:S252)</f>
        <v>42747.957000000009</v>
      </c>
      <c r="T253" s="52">
        <f>SUM(T8:T252)</f>
        <v>212484.85330000016</v>
      </c>
      <c r="U253" s="52">
        <f>SUM(U8:U251)</f>
        <v>156993.23040000012</v>
      </c>
      <c r="V253" s="52">
        <f>SUM(V8:V252)</f>
        <v>33771</v>
      </c>
    </row>
    <row r="254" spans="1:23">
      <c r="S254" s="5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6"/>
  <sheetViews>
    <sheetView topLeftCell="C40" workbookViewId="0">
      <selection activeCell="R46" sqref="R46"/>
    </sheetView>
  </sheetViews>
  <sheetFormatPr defaultRowHeight="14.4"/>
  <cols>
    <col min="1" max="1" width="9" customWidth="1"/>
    <col min="2" max="2" width="15.6640625" customWidth="1"/>
    <col min="4" max="4" width="14.6640625" customWidth="1"/>
    <col min="5" max="5" width="14" customWidth="1"/>
    <col min="6" max="6" width="13.6640625" customWidth="1"/>
    <col min="7" max="7" width="15.109375" hidden="1" customWidth="1"/>
    <col min="8" max="9" width="0" style="27" hidden="1" customWidth="1"/>
    <col min="16" max="16" width="12.6640625" customWidth="1"/>
    <col min="18" max="18" width="9.88671875" bestFit="1" customWidth="1"/>
    <col min="19" max="20" width="10.33203125" customWidth="1"/>
    <col min="21" max="21" width="9.6640625" customWidth="1"/>
    <col min="23" max="23" width="10.44140625" customWidth="1"/>
  </cols>
  <sheetData>
    <row r="1" spans="1:23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23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23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23" ht="15" thickBot="1">
      <c r="A4" s="3"/>
      <c r="B4" s="5"/>
      <c r="C4" s="4"/>
      <c r="D4" s="4"/>
      <c r="E4" s="4"/>
      <c r="F4" s="4"/>
      <c r="G4" s="4"/>
      <c r="H4" s="40"/>
      <c r="I4" s="42"/>
    </row>
    <row r="5" spans="1:23" ht="15" thickBot="1">
      <c r="A5" s="3">
        <v>1901533</v>
      </c>
      <c r="B5" s="4"/>
      <c r="C5" s="4"/>
      <c r="D5" s="4"/>
      <c r="E5" s="4"/>
      <c r="F5" s="4"/>
      <c r="G5" s="4" t="s">
        <v>10</v>
      </c>
      <c r="H5" s="40"/>
      <c r="I5" s="42"/>
    </row>
    <row r="6" spans="1:23" ht="43.8" thickBot="1">
      <c r="A6" s="3">
        <v>2876912</v>
      </c>
      <c r="B6" s="4"/>
      <c r="C6" s="4"/>
      <c r="D6" s="4"/>
      <c r="E6" s="4"/>
      <c r="F6" s="4"/>
      <c r="G6" s="4" t="s">
        <v>7</v>
      </c>
      <c r="H6" s="40"/>
      <c r="I6" s="42"/>
      <c r="J6" s="53" t="s">
        <v>45</v>
      </c>
      <c r="K6" s="53" t="s">
        <v>46</v>
      </c>
      <c r="L6" s="53" t="s">
        <v>47</v>
      </c>
      <c r="M6" s="53" t="s">
        <v>48</v>
      </c>
      <c r="N6" s="53" t="s">
        <v>43</v>
      </c>
      <c r="O6" s="53" t="s">
        <v>44</v>
      </c>
      <c r="P6" s="53"/>
      <c r="Q6" s="53" t="s">
        <v>41</v>
      </c>
      <c r="R6" s="53" t="s">
        <v>62</v>
      </c>
      <c r="S6" s="74" t="s">
        <v>63</v>
      </c>
      <c r="T6" s="53" t="s">
        <v>64</v>
      </c>
      <c r="U6" s="84" t="s">
        <v>61</v>
      </c>
      <c r="V6" s="53" t="s">
        <v>41</v>
      </c>
      <c r="W6" s="84" t="s">
        <v>65</v>
      </c>
    </row>
    <row r="7" spans="1:23" ht="15" thickBot="1">
      <c r="A7" s="34">
        <v>1897429</v>
      </c>
      <c r="B7" s="82">
        <v>43400</v>
      </c>
      <c r="C7" s="8" t="s">
        <v>11</v>
      </c>
      <c r="D7" s="8">
        <v>30170</v>
      </c>
      <c r="E7" s="8">
        <v>15819</v>
      </c>
      <c r="F7" s="8">
        <v>10471</v>
      </c>
      <c r="G7" s="36" t="s">
        <v>9</v>
      </c>
      <c r="H7" s="38">
        <f>E7-'май 2018'!E7</f>
        <v>730</v>
      </c>
      <c r="I7" s="39">
        <f>F7-'май 2018'!F7</f>
        <v>551</v>
      </c>
      <c r="J7" s="51">
        <v>15691</v>
      </c>
      <c r="K7" s="51">
        <v>10395</v>
      </c>
      <c r="L7">
        <f t="shared" ref="L7:M68" si="0">E7-J7</f>
        <v>128</v>
      </c>
      <c r="M7">
        <f t="shared" si="0"/>
        <v>76</v>
      </c>
      <c r="N7">
        <f>L7*6.08</f>
        <v>778.24</v>
      </c>
      <c r="O7">
        <f>M7*2.25</f>
        <v>171</v>
      </c>
      <c r="P7" s="57">
        <f t="shared" ref="P7:P8" si="1">N7+O7</f>
        <v>949.24</v>
      </c>
      <c r="Q7" s="52"/>
      <c r="R7" s="57">
        <f t="shared" ref="R7:R8" si="2">P7+P7*3%-Q7</f>
        <v>977.71720000000005</v>
      </c>
      <c r="S7" s="76">
        <f>'сент 2018'!W7</f>
        <v>3588.8187000000003</v>
      </c>
      <c r="T7" s="77">
        <f>R7+S7</f>
        <v>4566.5359000000008</v>
      </c>
      <c r="U7" s="55"/>
      <c r="V7" s="52"/>
      <c r="W7" s="52">
        <v>0</v>
      </c>
    </row>
    <row r="8" spans="1:23" ht="15" thickBot="1">
      <c r="A8" s="3">
        <v>1899148</v>
      </c>
      <c r="B8" s="83">
        <v>43400</v>
      </c>
      <c r="C8" s="4">
        <v>1</v>
      </c>
      <c r="D8" s="4">
        <v>24551</v>
      </c>
      <c r="E8" s="4">
        <v>15868</v>
      </c>
      <c r="F8" s="4">
        <v>8379</v>
      </c>
      <c r="G8" s="4" t="s">
        <v>9</v>
      </c>
      <c r="H8" s="40">
        <f>E8-'май 2018'!E8</f>
        <v>962</v>
      </c>
      <c r="I8" s="42">
        <f>F8-'май 2018'!F8</f>
        <v>585</v>
      </c>
      <c r="J8" s="51">
        <v>15703</v>
      </c>
      <c r="K8" s="51">
        <v>8300</v>
      </c>
      <c r="L8">
        <f t="shared" si="0"/>
        <v>165</v>
      </c>
      <c r="M8">
        <f t="shared" si="0"/>
        <v>79</v>
      </c>
      <c r="N8">
        <f t="shared" ref="N8:N71" si="3">L8*6.08</f>
        <v>1003.2</v>
      </c>
      <c r="O8">
        <f t="shared" ref="O8:O71" si="4">M8*2.25</f>
        <v>177.75</v>
      </c>
      <c r="P8" s="57">
        <f t="shared" si="1"/>
        <v>1180.95</v>
      </c>
      <c r="Q8" s="52"/>
      <c r="R8" s="57">
        <f t="shared" si="2"/>
        <v>1216.3785</v>
      </c>
      <c r="S8" s="76">
        <f>'сент 2018'!W8</f>
        <v>0</v>
      </c>
      <c r="T8" s="62">
        <f>R8+S8</f>
        <v>1216.3785</v>
      </c>
      <c r="U8" s="62">
        <f>S8+T8</f>
        <v>1216.3785</v>
      </c>
      <c r="V8" s="52"/>
      <c r="W8" s="52">
        <f>T8-U8</f>
        <v>0</v>
      </c>
    </row>
    <row r="9" spans="1:23" ht="15" thickBot="1">
      <c r="A9" s="3">
        <v>1899138</v>
      </c>
      <c r="B9" s="83">
        <v>43400</v>
      </c>
      <c r="C9" s="4">
        <v>2</v>
      </c>
      <c r="D9" s="4">
        <v>7465</v>
      </c>
      <c r="E9" s="4">
        <v>4715</v>
      </c>
      <c r="F9" s="4">
        <v>2713</v>
      </c>
      <c r="G9" s="4" t="s">
        <v>9</v>
      </c>
      <c r="H9" s="40">
        <f>E9-'май 2018'!E9</f>
        <v>201</v>
      </c>
      <c r="I9" s="42">
        <f>F9-'май 2018'!F9</f>
        <v>98</v>
      </c>
      <c r="J9" s="51">
        <v>4661</v>
      </c>
      <c r="K9" s="51">
        <v>2687</v>
      </c>
      <c r="L9">
        <f t="shared" si="0"/>
        <v>54</v>
      </c>
      <c r="M9">
        <f t="shared" si="0"/>
        <v>26</v>
      </c>
      <c r="N9">
        <f t="shared" si="3"/>
        <v>328.32</v>
      </c>
      <c r="O9">
        <f t="shared" si="4"/>
        <v>58.5</v>
      </c>
      <c r="P9" s="57">
        <f>N9+O9</f>
        <v>386.82</v>
      </c>
      <c r="Q9" s="52"/>
      <c r="R9" s="57">
        <f>P9+P9*3%-Q9</f>
        <v>398.4246</v>
      </c>
      <c r="S9" s="76">
        <f>'сент 2018'!W9</f>
        <v>-4459.0010000000002</v>
      </c>
      <c r="T9" s="72">
        <f t="shared" ref="T9:U72" si="5">R9+S9</f>
        <v>-4060.5764000000004</v>
      </c>
      <c r="U9" s="55"/>
      <c r="V9" s="52"/>
      <c r="W9" s="52">
        <f t="shared" ref="W9:W72" si="6">T9-U9</f>
        <v>-4060.5764000000004</v>
      </c>
    </row>
    <row r="10" spans="1:23" ht="15" thickBot="1">
      <c r="A10" s="3">
        <v>1896559</v>
      </c>
      <c r="B10" s="83">
        <v>43400</v>
      </c>
      <c r="C10" s="4">
        <v>3</v>
      </c>
      <c r="D10" s="4">
        <v>3508</v>
      </c>
      <c r="E10" s="4">
        <v>2267</v>
      </c>
      <c r="F10" s="4">
        <v>1010</v>
      </c>
      <c r="G10" s="4" t="s">
        <v>9</v>
      </c>
      <c r="H10" s="40">
        <f>E10-'май 2018'!E10</f>
        <v>388</v>
      </c>
      <c r="I10" s="42">
        <f>F10-'май 2018'!F10</f>
        <v>134</v>
      </c>
      <c r="J10" s="51">
        <v>2246</v>
      </c>
      <c r="K10" s="51">
        <v>1003</v>
      </c>
      <c r="L10">
        <f t="shared" si="0"/>
        <v>21</v>
      </c>
      <c r="M10">
        <f t="shared" si="0"/>
        <v>7</v>
      </c>
      <c r="N10">
        <f t="shared" si="3"/>
        <v>127.68</v>
      </c>
      <c r="O10">
        <f t="shared" si="4"/>
        <v>15.75</v>
      </c>
      <c r="P10" s="57">
        <f>N10+O10</f>
        <v>143.43</v>
      </c>
      <c r="Q10" s="52"/>
      <c r="R10" s="71">
        <f>P10+P10*3%-Q10</f>
        <v>147.7329</v>
      </c>
      <c r="S10" s="76">
        <f>'сент 2018'!W10</f>
        <v>504.8854</v>
      </c>
      <c r="T10" s="77">
        <f t="shared" si="5"/>
        <v>652.61829999999998</v>
      </c>
      <c r="U10" s="55"/>
      <c r="V10" s="52"/>
      <c r="W10" s="52">
        <f t="shared" si="6"/>
        <v>652.61829999999998</v>
      </c>
    </row>
    <row r="11" spans="1:23" ht="15" thickBot="1">
      <c r="A11" s="3">
        <v>1898264</v>
      </c>
      <c r="B11" s="83">
        <v>43400</v>
      </c>
      <c r="C11" s="4">
        <v>4</v>
      </c>
      <c r="D11" s="4">
        <v>5958</v>
      </c>
      <c r="E11" s="4">
        <v>3560</v>
      </c>
      <c r="F11" s="4">
        <v>1937</v>
      </c>
      <c r="G11" s="4" t="s">
        <v>9</v>
      </c>
      <c r="H11" s="40">
        <f>E11-'май 2018'!E11</f>
        <v>387</v>
      </c>
      <c r="I11" s="42">
        <f>F11-'май 2018'!F11</f>
        <v>261</v>
      </c>
      <c r="J11" s="51">
        <v>3502</v>
      </c>
      <c r="K11" s="51">
        <v>1914</v>
      </c>
      <c r="L11">
        <f t="shared" si="0"/>
        <v>58</v>
      </c>
      <c r="M11">
        <f t="shared" si="0"/>
        <v>23</v>
      </c>
      <c r="N11">
        <f t="shared" si="3"/>
        <v>352.64</v>
      </c>
      <c r="O11">
        <f t="shared" si="4"/>
        <v>51.75</v>
      </c>
      <c r="P11" s="57">
        <f t="shared" ref="P11:P74" si="7">N11+O11</f>
        <v>404.39</v>
      </c>
      <c r="Q11" s="52"/>
      <c r="R11" s="57">
        <f t="shared" ref="R11:R74" si="8">P11+P11*3%-Q11</f>
        <v>416.52170000000001</v>
      </c>
      <c r="S11" s="76">
        <f>'сент 2018'!W11</f>
        <v>145.07850000000008</v>
      </c>
      <c r="T11" s="77">
        <f t="shared" si="5"/>
        <v>561.60020000000009</v>
      </c>
      <c r="U11" s="55"/>
      <c r="V11" s="52"/>
      <c r="W11" s="52">
        <f t="shared" si="6"/>
        <v>561.60020000000009</v>
      </c>
    </row>
    <row r="12" spans="1:23" ht="15" thickBot="1">
      <c r="A12" s="3">
        <v>1899140</v>
      </c>
      <c r="B12" s="83">
        <v>43400</v>
      </c>
      <c r="C12" s="4">
        <v>5</v>
      </c>
      <c r="D12" s="4">
        <v>3603</v>
      </c>
      <c r="E12" s="4">
        <v>2399</v>
      </c>
      <c r="F12" s="4">
        <v>1169</v>
      </c>
      <c r="G12" s="4" t="s">
        <v>9</v>
      </c>
      <c r="H12" s="40">
        <f>E12-'май 2018'!E12</f>
        <v>324</v>
      </c>
      <c r="I12" s="42">
        <f>F12-'май 2018'!F12</f>
        <v>202</v>
      </c>
      <c r="J12" s="51">
        <v>2386</v>
      </c>
      <c r="K12" s="51">
        <v>1159</v>
      </c>
      <c r="L12">
        <f t="shared" si="0"/>
        <v>13</v>
      </c>
      <c r="M12">
        <f t="shared" si="0"/>
        <v>10</v>
      </c>
      <c r="N12">
        <f t="shared" si="3"/>
        <v>79.040000000000006</v>
      </c>
      <c r="O12">
        <f t="shared" si="4"/>
        <v>22.5</v>
      </c>
      <c r="P12" s="57">
        <f t="shared" si="7"/>
        <v>101.54</v>
      </c>
      <c r="Q12" s="52"/>
      <c r="R12" s="57">
        <f t="shared" si="8"/>
        <v>104.58620000000001</v>
      </c>
      <c r="S12" s="76">
        <f>'сент 2018'!W12</f>
        <v>0</v>
      </c>
      <c r="T12" s="77">
        <f t="shared" si="5"/>
        <v>104.58620000000001</v>
      </c>
      <c r="U12" s="77"/>
      <c r="V12" s="52"/>
      <c r="W12" s="52">
        <f t="shared" si="6"/>
        <v>104.58620000000001</v>
      </c>
    </row>
    <row r="13" spans="1:23" ht="15" thickBot="1">
      <c r="A13" s="3">
        <v>1898866</v>
      </c>
      <c r="B13" s="83">
        <v>43400</v>
      </c>
      <c r="C13" s="4">
        <v>6</v>
      </c>
      <c r="D13" s="4">
        <v>2510</v>
      </c>
      <c r="E13" s="4">
        <v>1522</v>
      </c>
      <c r="F13" s="4">
        <v>648</v>
      </c>
      <c r="G13" s="4" t="s">
        <v>9</v>
      </c>
      <c r="H13" s="40">
        <f>E13-'май 2018'!E13</f>
        <v>136</v>
      </c>
      <c r="I13" s="42">
        <f>F13-'май 2018'!F13</f>
        <v>52</v>
      </c>
      <c r="J13" s="51">
        <v>1517</v>
      </c>
      <c r="K13" s="51">
        <v>648</v>
      </c>
      <c r="L13">
        <f t="shared" si="0"/>
        <v>5</v>
      </c>
      <c r="M13">
        <f t="shared" si="0"/>
        <v>0</v>
      </c>
      <c r="N13">
        <f t="shared" si="3"/>
        <v>30.4</v>
      </c>
      <c r="O13">
        <f t="shared" si="4"/>
        <v>0</v>
      </c>
      <c r="P13" s="57">
        <f t="shared" si="7"/>
        <v>30.4</v>
      </c>
      <c r="Q13" s="52"/>
      <c r="R13" s="71">
        <f t="shared" si="8"/>
        <v>31.311999999999998</v>
      </c>
      <c r="S13" s="76">
        <f>'сент 2018'!W13</f>
        <v>-610.84539999999993</v>
      </c>
      <c r="T13" s="72">
        <f t="shared" si="5"/>
        <v>-579.53339999999992</v>
      </c>
      <c r="U13" s="55"/>
      <c r="V13" s="52"/>
      <c r="W13" s="52">
        <f t="shared" si="6"/>
        <v>-579.53339999999992</v>
      </c>
    </row>
    <row r="14" spans="1:23" ht="15" thickBot="1">
      <c r="A14" s="3">
        <v>1899216</v>
      </c>
      <c r="B14" s="83">
        <v>43400</v>
      </c>
      <c r="C14" s="4">
        <v>7</v>
      </c>
      <c r="D14" s="4">
        <v>46516</v>
      </c>
      <c r="E14" s="4">
        <v>29612</v>
      </c>
      <c r="F14" s="4">
        <v>16431</v>
      </c>
      <c r="G14" s="4" t="s">
        <v>9</v>
      </c>
      <c r="H14" s="40">
        <f>E14-'май 2018'!E14</f>
        <v>892</v>
      </c>
      <c r="I14" s="42">
        <f>F14-'май 2018'!F14</f>
        <v>591</v>
      </c>
      <c r="J14" s="51">
        <v>29414</v>
      </c>
      <c r="K14" s="51">
        <v>16277</v>
      </c>
      <c r="L14">
        <f t="shared" si="0"/>
        <v>198</v>
      </c>
      <c r="M14">
        <f t="shared" si="0"/>
        <v>154</v>
      </c>
      <c r="N14">
        <f t="shared" si="3"/>
        <v>1203.8399999999999</v>
      </c>
      <c r="O14">
        <f t="shared" si="4"/>
        <v>346.5</v>
      </c>
      <c r="P14" s="57">
        <f t="shared" si="7"/>
        <v>1550.34</v>
      </c>
      <c r="Q14" s="52"/>
      <c r="R14" s="57">
        <f t="shared" si="8"/>
        <v>1596.8501999999999</v>
      </c>
      <c r="S14" s="76">
        <f>'сент 2018'!W14</f>
        <v>0</v>
      </c>
      <c r="T14" s="77">
        <f t="shared" si="5"/>
        <v>1596.8501999999999</v>
      </c>
      <c r="U14" s="77"/>
      <c r="V14" s="52"/>
      <c r="W14" s="52">
        <f t="shared" si="6"/>
        <v>1596.8501999999999</v>
      </c>
    </row>
    <row r="15" spans="1:23" ht="15" thickBot="1">
      <c r="A15" s="3">
        <v>1892234</v>
      </c>
      <c r="B15" s="83">
        <v>43400</v>
      </c>
      <c r="C15" s="4">
        <v>8</v>
      </c>
      <c r="D15" s="4">
        <v>2989</v>
      </c>
      <c r="E15" s="4">
        <v>2228</v>
      </c>
      <c r="F15" s="4">
        <v>682</v>
      </c>
      <c r="G15" s="4" t="s">
        <v>9</v>
      </c>
      <c r="H15" s="40">
        <f>E15-'май 2018'!E15</f>
        <v>158</v>
      </c>
      <c r="I15" s="42">
        <f>F15-'май 2018'!F15</f>
        <v>60</v>
      </c>
      <c r="J15" s="51">
        <v>2226</v>
      </c>
      <c r="K15" s="51">
        <v>682</v>
      </c>
      <c r="L15">
        <f t="shared" si="0"/>
        <v>2</v>
      </c>
      <c r="M15">
        <f t="shared" si="0"/>
        <v>0</v>
      </c>
      <c r="N15">
        <f t="shared" si="3"/>
        <v>12.16</v>
      </c>
      <c r="O15">
        <f t="shared" si="4"/>
        <v>0</v>
      </c>
      <c r="P15" s="57">
        <f t="shared" si="7"/>
        <v>12.16</v>
      </c>
      <c r="Q15" s="52"/>
      <c r="R15" s="57">
        <f t="shared" si="8"/>
        <v>12.524800000000001</v>
      </c>
      <c r="S15" s="76">
        <f>'сент 2018'!W15</f>
        <v>301.48099999999999</v>
      </c>
      <c r="T15" s="77">
        <f t="shared" si="5"/>
        <v>314.00580000000002</v>
      </c>
      <c r="U15" s="55"/>
      <c r="V15" s="52"/>
      <c r="W15" s="52">
        <f t="shared" si="6"/>
        <v>314.00580000000002</v>
      </c>
    </row>
    <row r="16" spans="1:23" ht="15" thickBot="1">
      <c r="A16" s="3">
        <v>1897340</v>
      </c>
      <c r="B16" s="83">
        <v>43400</v>
      </c>
      <c r="C16" s="4">
        <v>9</v>
      </c>
      <c r="D16" s="4">
        <v>24</v>
      </c>
      <c r="E16" s="4">
        <v>0</v>
      </c>
      <c r="F16" s="4">
        <v>0</v>
      </c>
      <c r="G16" s="4" t="s">
        <v>9</v>
      </c>
      <c r="H16" s="40">
        <f>E16-'май 2018'!E16</f>
        <v>0</v>
      </c>
      <c r="I16" s="42">
        <f>F16-'май 2018'!F16</f>
        <v>0</v>
      </c>
      <c r="J16" s="51">
        <v>0</v>
      </c>
      <c r="K16" s="51">
        <v>0</v>
      </c>
      <c r="L16">
        <f t="shared" si="0"/>
        <v>0</v>
      </c>
      <c r="M16">
        <f t="shared" si="0"/>
        <v>0</v>
      </c>
      <c r="N16">
        <f t="shared" si="3"/>
        <v>0</v>
      </c>
      <c r="O16">
        <f t="shared" si="4"/>
        <v>0</v>
      </c>
      <c r="P16" s="57">
        <f t="shared" si="7"/>
        <v>0</v>
      </c>
      <c r="Q16" s="52"/>
      <c r="R16" s="57">
        <f t="shared" si="8"/>
        <v>0</v>
      </c>
      <c r="S16" s="76">
        <f>'сент 2018'!W16</f>
        <v>0</v>
      </c>
      <c r="T16" s="77">
        <f t="shared" si="5"/>
        <v>0</v>
      </c>
      <c r="U16" s="55"/>
      <c r="V16" s="52"/>
      <c r="W16" s="52">
        <f t="shared" si="6"/>
        <v>0</v>
      </c>
    </row>
    <row r="17" spans="1:23" ht="15" thickBot="1">
      <c r="A17" s="3">
        <v>1897151</v>
      </c>
      <c r="B17" s="83">
        <v>43400</v>
      </c>
      <c r="C17" s="4" t="s">
        <v>12</v>
      </c>
      <c r="D17" s="4">
        <v>235</v>
      </c>
      <c r="E17" s="4">
        <v>6</v>
      </c>
      <c r="F17" s="4">
        <v>2</v>
      </c>
      <c r="G17" s="4" t="s">
        <v>9</v>
      </c>
      <c r="H17" s="40">
        <f>E17-'май 2018'!E17</f>
        <v>0</v>
      </c>
      <c r="I17" s="42">
        <f>F17-'май 2018'!F17</f>
        <v>0</v>
      </c>
      <c r="J17" s="51">
        <v>6</v>
      </c>
      <c r="K17" s="51">
        <v>2</v>
      </c>
      <c r="L17">
        <f t="shared" si="0"/>
        <v>0</v>
      </c>
      <c r="M17">
        <f t="shared" si="0"/>
        <v>0</v>
      </c>
      <c r="N17">
        <f t="shared" si="3"/>
        <v>0</v>
      </c>
      <c r="O17">
        <f t="shared" si="4"/>
        <v>0</v>
      </c>
      <c r="P17" s="57">
        <f t="shared" si="7"/>
        <v>0</v>
      </c>
      <c r="Q17" s="52"/>
      <c r="R17" s="57">
        <f t="shared" si="8"/>
        <v>0</v>
      </c>
      <c r="S17" s="76">
        <f>'сент 2018'!W17</f>
        <v>40.1494</v>
      </c>
      <c r="T17" s="77">
        <f t="shared" si="5"/>
        <v>40.1494</v>
      </c>
      <c r="U17" s="55"/>
      <c r="V17" s="52"/>
      <c r="W17" s="52">
        <f t="shared" si="6"/>
        <v>40.1494</v>
      </c>
    </row>
    <row r="18" spans="1:23" ht="15" thickBot="1">
      <c r="A18" s="3">
        <v>1897229</v>
      </c>
      <c r="B18" s="83">
        <v>43400</v>
      </c>
      <c r="C18" s="4">
        <v>10</v>
      </c>
      <c r="D18" s="4">
        <v>2349</v>
      </c>
      <c r="E18" s="4">
        <v>1690</v>
      </c>
      <c r="F18" s="4">
        <v>444</v>
      </c>
      <c r="G18" s="4" t="s">
        <v>9</v>
      </c>
      <c r="H18" s="40">
        <f>E18-'май 2018'!E18</f>
        <v>256</v>
      </c>
      <c r="I18" s="42">
        <f>F18-'май 2018'!F18</f>
        <v>58</v>
      </c>
      <c r="J18" s="51">
        <v>1689</v>
      </c>
      <c r="K18" s="51">
        <v>444</v>
      </c>
      <c r="L18">
        <f t="shared" si="0"/>
        <v>1</v>
      </c>
      <c r="M18">
        <f t="shared" si="0"/>
        <v>0</v>
      </c>
      <c r="N18">
        <f t="shared" si="3"/>
        <v>6.08</v>
      </c>
      <c r="O18">
        <f t="shared" si="4"/>
        <v>0</v>
      </c>
      <c r="P18" s="57">
        <f t="shared" si="7"/>
        <v>6.08</v>
      </c>
      <c r="Q18" s="52"/>
      <c r="R18" s="57">
        <f t="shared" si="8"/>
        <v>6.2624000000000004</v>
      </c>
      <c r="S18" s="76">
        <f>'сент 2018'!W18</f>
        <v>0</v>
      </c>
      <c r="T18" s="77">
        <f t="shared" si="5"/>
        <v>6.2624000000000004</v>
      </c>
      <c r="U18" s="77"/>
      <c r="V18" s="52"/>
      <c r="W18" s="52">
        <f t="shared" si="6"/>
        <v>6.2624000000000004</v>
      </c>
    </row>
    <row r="19" spans="1:23" ht="15" thickBot="1">
      <c r="A19" s="3">
        <v>1897104</v>
      </c>
      <c r="B19" s="83">
        <v>43400</v>
      </c>
      <c r="C19" s="4">
        <v>11</v>
      </c>
      <c r="D19" s="4">
        <v>21388</v>
      </c>
      <c r="E19" s="4">
        <v>12610</v>
      </c>
      <c r="F19" s="4">
        <v>8511</v>
      </c>
      <c r="G19" s="4" t="s">
        <v>9</v>
      </c>
      <c r="H19" s="40">
        <f>E19-'май 2018'!E19</f>
        <v>589</v>
      </c>
      <c r="I19" s="42">
        <f>F19-'май 2018'!F19</f>
        <v>427</v>
      </c>
      <c r="J19" s="51">
        <v>12505</v>
      </c>
      <c r="K19" s="51">
        <v>8413</v>
      </c>
      <c r="L19">
        <f t="shared" si="0"/>
        <v>105</v>
      </c>
      <c r="M19">
        <f t="shared" si="0"/>
        <v>98</v>
      </c>
      <c r="N19">
        <f t="shared" si="3"/>
        <v>638.4</v>
      </c>
      <c r="O19">
        <f t="shared" si="4"/>
        <v>220.5</v>
      </c>
      <c r="P19" s="57">
        <f t="shared" si="7"/>
        <v>858.9</v>
      </c>
      <c r="Q19" s="52"/>
      <c r="R19" s="57">
        <f t="shared" si="8"/>
        <v>884.66700000000003</v>
      </c>
      <c r="S19" s="76">
        <f>'сент 2018'!W19</f>
        <v>0</v>
      </c>
      <c r="T19" s="62">
        <f t="shared" si="5"/>
        <v>884.66700000000003</v>
      </c>
      <c r="U19" s="62">
        <f t="shared" si="5"/>
        <v>884.66700000000003</v>
      </c>
      <c r="V19" s="52"/>
      <c r="W19" s="52">
        <f t="shared" si="6"/>
        <v>0</v>
      </c>
    </row>
    <row r="20" spans="1:23" ht="15" thickBot="1">
      <c r="A20" s="3">
        <v>1897192</v>
      </c>
      <c r="B20" s="83">
        <v>43400</v>
      </c>
      <c r="C20" s="4">
        <v>12</v>
      </c>
      <c r="D20" s="4">
        <v>8501</v>
      </c>
      <c r="E20" s="4">
        <v>6187</v>
      </c>
      <c r="F20" s="4">
        <v>2118</v>
      </c>
      <c r="G20" s="4" t="s">
        <v>9</v>
      </c>
      <c r="H20" s="40">
        <f>E20-'май 2018'!E20</f>
        <v>561</v>
      </c>
      <c r="I20" s="42">
        <f>F20-'май 2018'!F20</f>
        <v>193</v>
      </c>
      <c r="J20" s="51">
        <v>6074</v>
      </c>
      <c r="K20" s="51">
        <v>2097</v>
      </c>
      <c r="L20">
        <f t="shared" si="0"/>
        <v>113</v>
      </c>
      <c r="M20">
        <f t="shared" si="0"/>
        <v>21</v>
      </c>
      <c r="N20">
        <f t="shared" si="3"/>
        <v>687.04</v>
      </c>
      <c r="O20">
        <f t="shared" si="4"/>
        <v>47.25</v>
      </c>
      <c r="P20" s="57">
        <f t="shared" si="7"/>
        <v>734.29</v>
      </c>
      <c r="Q20" s="52">
        <f>'сент 2018'!V20</f>
        <v>1124</v>
      </c>
      <c r="R20" s="54">
        <f t="shared" si="8"/>
        <v>-367.68130000000008</v>
      </c>
      <c r="S20" s="76">
        <f>'сент 2018'!W20</f>
        <v>0</v>
      </c>
      <c r="T20" s="72">
        <f t="shared" si="5"/>
        <v>-367.68130000000008</v>
      </c>
      <c r="U20" s="77"/>
      <c r="V20" s="52"/>
      <c r="W20" s="52">
        <f t="shared" si="6"/>
        <v>-367.68130000000008</v>
      </c>
    </row>
    <row r="21" spans="1:23" ht="15" thickBot="1">
      <c r="A21" s="3">
        <v>1898874</v>
      </c>
      <c r="B21" s="83">
        <v>43400</v>
      </c>
      <c r="C21" s="4">
        <v>13</v>
      </c>
      <c r="D21" s="4">
        <v>20773</v>
      </c>
      <c r="E21" s="4">
        <v>13653</v>
      </c>
      <c r="F21" s="4">
        <v>5954</v>
      </c>
      <c r="G21" s="4" t="s">
        <v>9</v>
      </c>
      <c r="H21" s="40">
        <f>E21-'май 2018'!E21</f>
        <v>1363</v>
      </c>
      <c r="I21" s="42">
        <f>F21-'май 2018'!F21</f>
        <v>714</v>
      </c>
      <c r="J21" s="51">
        <v>13147</v>
      </c>
      <c r="K21" s="51">
        <v>5708</v>
      </c>
      <c r="L21">
        <f t="shared" si="0"/>
        <v>506</v>
      </c>
      <c r="M21">
        <f t="shared" si="0"/>
        <v>246</v>
      </c>
      <c r="N21">
        <f t="shared" si="3"/>
        <v>3076.48</v>
      </c>
      <c r="O21">
        <f t="shared" si="4"/>
        <v>553.5</v>
      </c>
      <c r="P21" s="57">
        <f t="shared" si="7"/>
        <v>3629.98</v>
      </c>
      <c r="Q21" s="52"/>
      <c r="R21" s="57">
        <f t="shared" si="8"/>
        <v>3738.8793999999998</v>
      </c>
      <c r="S21" s="76">
        <f>'сент 2018'!W21</f>
        <v>0</v>
      </c>
      <c r="T21" s="62">
        <f t="shared" si="5"/>
        <v>3738.8793999999998</v>
      </c>
      <c r="U21" s="62">
        <f t="shared" si="5"/>
        <v>3738.8793999999998</v>
      </c>
      <c r="V21" s="77">
        <v>2761</v>
      </c>
      <c r="W21" s="52">
        <f t="shared" si="6"/>
        <v>0</v>
      </c>
    </row>
    <row r="22" spans="1:23" ht="15" thickBot="1">
      <c r="A22" s="3">
        <v>1892500</v>
      </c>
      <c r="B22" s="83">
        <v>43400</v>
      </c>
      <c r="C22" s="4" t="s">
        <v>13</v>
      </c>
      <c r="D22" s="4">
        <v>13652</v>
      </c>
      <c r="E22" s="4">
        <v>10347</v>
      </c>
      <c r="F22" s="4">
        <v>3169</v>
      </c>
      <c r="G22" s="4" t="s">
        <v>9</v>
      </c>
      <c r="H22" s="40">
        <f>E22-'май 2018'!E22</f>
        <v>9464</v>
      </c>
      <c r="I22" s="42">
        <f>F22-'май 2018'!F22</f>
        <v>2790</v>
      </c>
      <c r="J22" s="51">
        <v>10263</v>
      </c>
      <c r="K22" s="51">
        <v>3128</v>
      </c>
      <c r="L22">
        <f t="shared" si="0"/>
        <v>84</v>
      </c>
      <c r="M22">
        <f t="shared" si="0"/>
        <v>41</v>
      </c>
      <c r="N22">
        <f t="shared" si="3"/>
        <v>510.72</v>
      </c>
      <c r="O22">
        <f t="shared" si="4"/>
        <v>92.25</v>
      </c>
      <c r="P22" s="57">
        <f t="shared" si="7"/>
        <v>602.97</v>
      </c>
      <c r="Q22" s="52">
        <f>'сент 2018'!V22</f>
        <v>945</v>
      </c>
      <c r="R22" s="54">
        <f t="shared" si="8"/>
        <v>-323.94089999999994</v>
      </c>
      <c r="S22" s="76">
        <f>'сент 2018'!W22</f>
        <v>0</v>
      </c>
      <c r="T22" s="72">
        <f t="shared" si="5"/>
        <v>-323.94089999999994</v>
      </c>
      <c r="U22" s="77"/>
      <c r="V22" s="52">
        <v>1000</v>
      </c>
      <c r="W22" s="52">
        <f t="shared" si="6"/>
        <v>-323.94089999999994</v>
      </c>
    </row>
    <row r="23" spans="1:23" ht="15" thickBot="1">
      <c r="A23" s="3">
        <v>1897270</v>
      </c>
      <c r="B23" s="83">
        <v>43400</v>
      </c>
      <c r="C23" s="4">
        <v>14</v>
      </c>
      <c r="D23" s="4">
        <v>1348</v>
      </c>
      <c r="E23" s="4">
        <v>883</v>
      </c>
      <c r="F23" s="4">
        <v>379</v>
      </c>
      <c r="G23" s="4" t="s">
        <v>9</v>
      </c>
      <c r="H23" s="40">
        <f>E23-'май 2018'!E23</f>
        <v>-8800</v>
      </c>
      <c r="I23" s="42">
        <f>F23-'май 2018'!F23</f>
        <v>-2439</v>
      </c>
      <c r="J23" s="51">
        <v>883</v>
      </c>
      <c r="K23" s="51">
        <v>379</v>
      </c>
      <c r="L23">
        <f t="shared" si="0"/>
        <v>0</v>
      </c>
      <c r="M23">
        <f t="shared" si="0"/>
        <v>0</v>
      </c>
      <c r="N23">
        <f t="shared" si="3"/>
        <v>0</v>
      </c>
      <c r="O23">
        <f t="shared" si="4"/>
        <v>0</v>
      </c>
      <c r="P23" s="57">
        <f t="shared" si="7"/>
        <v>0</v>
      </c>
      <c r="Q23" s="52"/>
      <c r="R23" s="57">
        <f t="shared" si="8"/>
        <v>0</v>
      </c>
      <c r="S23" s="76">
        <f>'сент 2018'!W23</f>
        <v>0</v>
      </c>
      <c r="T23" s="77">
        <f t="shared" si="5"/>
        <v>0</v>
      </c>
      <c r="U23" s="55"/>
      <c r="V23" s="52"/>
      <c r="W23" s="52">
        <f t="shared" si="6"/>
        <v>0</v>
      </c>
    </row>
    <row r="24" spans="1:23" ht="15" thickBot="1">
      <c r="A24" s="3">
        <v>1893468</v>
      </c>
      <c r="B24" s="83">
        <v>43400</v>
      </c>
      <c r="C24" s="4">
        <v>15</v>
      </c>
      <c r="D24" s="4">
        <v>3194</v>
      </c>
      <c r="E24" s="4">
        <v>2615</v>
      </c>
      <c r="F24" s="4">
        <v>434</v>
      </c>
      <c r="G24" s="4" t="s">
        <v>9</v>
      </c>
      <c r="H24" s="40">
        <f>E24-'май 2018'!E24</f>
        <v>290</v>
      </c>
      <c r="I24" s="42">
        <f>F24-'май 2018'!F24</f>
        <v>81</v>
      </c>
      <c r="J24" s="51">
        <v>2506</v>
      </c>
      <c r="K24" s="51">
        <v>433</v>
      </c>
      <c r="L24">
        <f t="shared" si="0"/>
        <v>109</v>
      </c>
      <c r="M24">
        <f t="shared" si="0"/>
        <v>1</v>
      </c>
      <c r="N24">
        <f t="shared" si="3"/>
        <v>662.72</v>
      </c>
      <c r="O24">
        <f t="shared" si="4"/>
        <v>2.25</v>
      </c>
      <c r="P24" s="57">
        <f t="shared" si="7"/>
        <v>664.97</v>
      </c>
      <c r="Q24" s="52"/>
      <c r="R24" s="57">
        <f t="shared" si="8"/>
        <v>684.91910000000007</v>
      </c>
      <c r="S24" s="76">
        <f>'сент 2018'!W24</f>
        <v>573.52460000000008</v>
      </c>
      <c r="T24" s="77">
        <f t="shared" si="5"/>
        <v>1258.4437000000003</v>
      </c>
      <c r="U24" s="55"/>
      <c r="V24" s="52"/>
      <c r="W24" s="52">
        <f t="shared" si="6"/>
        <v>1258.4437000000003</v>
      </c>
    </row>
    <row r="25" spans="1:23" ht="15" thickBot="1">
      <c r="A25" s="3">
        <v>1897320</v>
      </c>
      <c r="B25" s="83">
        <v>43400</v>
      </c>
      <c r="C25" s="4">
        <v>16</v>
      </c>
      <c r="D25" s="4">
        <v>15970</v>
      </c>
      <c r="E25" s="4">
        <v>10032</v>
      </c>
      <c r="F25" s="4">
        <v>5880</v>
      </c>
      <c r="G25" s="4" t="s">
        <v>9</v>
      </c>
      <c r="H25" s="40">
        <f>E25-'май 2018'!E25</f>
        <v>1784</v>
      </c>
      <c r="I25" s="42">
        <f>F25-'май 2018'!F25</f>
        <v>1065</v>
      </c>
      <c r="J25" s="51">
        <v>9650</v>
      </c>
      <c r="K25" s="51">
        <v>5667</v>
      </c>
      <c r="L25">
        <f t="shared" si="0"/>
        <v>382</v>
      </c>
      <c r="M25">
        <f t="shared" si="0"/>
        <v>213</v>
      </c>
      <c r="N25">
        <f t="shared" si="3"/>
        <v>2322.56</v>
      </c>
      <c r="O25">
        <f t="shared" si="4"/>
        <v>479.25</v>
      </c>
      <c r="P25" s="57">
        <f t="shared" si="7"/>
        <v>2801.81</v>
      </c>
      <c r="Q25" s="52"/>
      <c r="R25" s="57">
        <f t="shared" si="8"/>
        <v>2885.8642999999997</v>
      </c>
      <c r="S25" s="76">
        <f>'сент 2018'!W25</f>
        <v>0</v>
      </c>
      <c r="T25" s="62">
        <f>R25+S25</f>
        <v>2885.8642999999997</v>
      </c>
      <c r="U25" s="62">
        <f>S25+T25</f>
        <v>2885.8642999999997</v>
      </c>
      <c r="V25" s="52"/>
      <c r="W25" s="52">
        <f t="shared" si="6"/>
        <v>0</v>
      </c>
    </row>
    <row r="26" spans="1:23" ht="15" thickBot="1">
      <c r="A26" s="3">
        <v>1897141</v>
      </c>
      <c r="B26" s="83">
        <v>43400</v>
      </c>
      <c r="C26" s="4">
        <v>17</v>
      </c>
      <c r="D26" s="4">
        <v>4821</v>
      </c>
      <c r="E26" s="4">
        <v>2620</v>
      </c>
      <c r="F26" s="4">
        <v>1149</v>
      </c>
      <c r="G26" s="4" t="s">
        <v>9</v>
      </c>
      <c r="H26" s="40">
        <f>E26-'май 2018'!E26</f>
        <v>353</v>
      </c>
      <c r="I26" s="42">
        <f>F26-'май 2018'!F26</f>
        <v>136</v>
      </c>
      <c r="J26" s="51">
        <v>2582</v>
      </c>
      <c r="K26" s="51">
        <v>1131</v>
      </c>
      <c r="L26">
        <f t="shared" si="0"/>
        <v>38</v>
      </c>
      <c r="M26">
        <f t="shared" si="0"/>
        <v>18</v>
      </c>
      <c r="N26">
        <f t="shared" si="3"/>
        <v>231.04</v>
      </c>
      <c r="O26">
        <f t="shared" si="4"/>
        <v>40.5</v>
      </c>
      <c r="P26" s="57">
        <f t="shared" si="7"/>
        <v>271.53999999999996</v>
      </c>
      <c r="Q26" s="52"/>
      <c r="R26" s="57">
        <f t="shared" si="8"/>
        <v>279.68619999999999</v>
      </c>
      <c r="S26" s="76">
        <f>'сент 2018'!W26</f>
        <v>0</v>
      </c>
      <c r="T26" s="77">
        <f t="shared" si="5"/>
        <v>279.68619999999999</v>
      </c>
      <c r="U26" s="77"/>
      <c r="V26" s="52"/>
      <c r="W26" s="52">
        <f t="shared" si="6"/>
        <v>279.68619999999999</v>
      </c>
    </row>
    <row r="27" spans="1:23" ht="15" thickBot="1">
      <c r="A27" s="3">
        <v>1887572</v>
      </c>
      <c r="B27" s="83">
        <v>43400</v>
      </c>
      <c r="C27" s="4">
        <v>18</v>
      </c>
      <c r="D27" s="4">
        <v>1615</v>
      </c>
      <c r="E27" s="4">
        <v>999</v>
      </c>
      <c r="F27" s="4">
        <v>435</v>
      </c>
      <c r="G27" s="4" t="s">
        <v>9</v>
      </c>
      <c r="H27" s="40">
        <f>E27-'май 2018'!E27</f>
        <v>236</v>
      </c>
      <c r="I27" s="42">
        <f>F27-'май 2018'!F27</f>
        <v>111</v>
      </c>
      <c r="J27" s="51">
        <v>996</v>
      </c>
      <c r="K27" s="51">
        <v>435</v>
      </c>
      <c r="L27">
        <f t="shared" si="0"/>
        <v>3</v>
      </c>
      <c r="M27">
        <f t="shared" si="0"/>
        <v>0</v>
      </c>
      <c r="N27">
        <f t="shared" si="3"/>
        <v>18.240000000000002</v>
      </c>
      <c r="O27">
        <f t="shared" si="4"/>
        <v>0</v>
      </c>
      <c r="P27" s="57">
        <f t="shared" si="7"/>
        <v>18.240000000000002</v>
      </c>
      <c r="Q27" s="52"/>
      <c r="R27" s="57">
        <f t="shared" si="8"/>
        <v>18.787200000000002</v>
      </c>
      <c r="S27" s="76">
        <f>'сент 2018'!W27</f>
        <v>0</v>
      </c>
      <c r="T27" s="62">
        <f t="shared" si="5"/>
        <v>18.787200000000002</v>
      </c>
      <c r="U27" s="62">
        <f t="shared" si="5"/>
        <v>18.787200000000002</v>
      </c>
      <c r="V27" s="52"/>
      <c r="W27" s="52">
        <f t="shared" si="6"/>
        <v>0</v>
      </c>
    </row>
    <row r="28" spans="1:23" ht="15" thickBot="1">
      <c r="A28" s="3">
        <v>1892454</v>
      </c>
      <c r="B28" s="83">
        <v>43400</v>
      </c>
      <c r="C28" s="4">
        <v>19</v>
      </c>
      <c r="D28" s="4">
        <v>886</v>
      </c>
      <c r="E28" s="4">
        <v>628</v>
      </c>
      <c r="F28" s="4">
        <v>151</v>
      </c>
      <c r="G28" s="4" t="s">
        <v>9</v>
      </c>
      <c r="H28" s="40">
        <f>E28-'май 2018'!E28</f>
        <v>99</v>
      </c>
      <c r="I28" s="42">
        <f>F28-'май 2018'!F28</f>
        <v>26</v>
      </c>
      <c r="J28" s="51">
        <v>621</v>
      </c>
      <c r="K28" s="51">
        <v>151</v>
      </c>
      <c r="L28">
        <f t="shared" si="0"/>
        <v>7</v>
      </c>
      <c r="M28">
        <f t="shared" si="0"/>
        <v>0</v>
      </c>
      <c r="N28">
        <f t="shared" si="3"/>
        <v>42.56</v>
      </c>
      <c r="O28">
        <f t="shared" si="4"/>
        <v>0</v>
      </c>
      <c r="P28" s="57">
        <f t="shared" si="7"/>
        <v>42.56</v>
      </c>
      <c r="Q28" s="52"/>
      <c r="R28" s="57">
        <f t="shared" si="8"/>
        <v>43.836800000000004</v>
      </c>
      <c r="S28" s="76">
        <f>'сент 2018'!W28</f>
        <v>345.565</v>
      </c>
      <c r="T28" s="62">
        <f t="shared" si="5"/>
        <v>389.40179999999998</v>
      </c>
      <c r="U28" s="62">
        <f>T28</f>
        <v>389.40179999999998</v>
      </c>
      <c r="V28" s="52"/>
      <c r="W28" s="52">
        <f t="shared" si="6"/>
        <v>0</v>
      </c>
    </row>
    <row r="29" spans="1:23" ht="15" thickBot="1">
      <c r="A29" s="3">
        <v>1898867</v>
      </c>
      <c r="B29" s="83">
        <v>43400.541666666664</v>
      </c>
      <c r="C29" s="4">
        <v>20</v>
      </c>
      <c r="D29" s="4">
        <v>164</v>
      </c>
      <c r="E29" s="4">
        <v>80</v>
      </c>
      <c r="F29" s="4">
        <v>66</v>
      </c>
      <c r="G29" s="4" t="s">
        <v>9</v>
      </c>
      <c r="H29" s="40">
        <f>E29-'май 2018'!E29</f>
        <v>0</v>
      </c>
      <c r="I29" s="42">
        <f>F29-'май 2018'!F29</f>
        <v>0</v>
      </c>
      <c r="J29" s="51">
        <v>80</v>
      </c>
      <c r="K29" s="51">
        <v>66</v>
      </c>
      <c r="L29">
        <f t="shared" si="0"/>
        <v>0</v>
      </c>
      <c r="M29">
        <f t="shared" si="0"/>
        <v>0</v>
      </c>
      <c r="N29">
        <f t="shared" si="3"/>
        <v>0</v>
      </c>
      <c r="O29">
        <f t="shared" si="4"/>
        <v>0</v>
      </c>
      <c r="P29" s="57">
        <f t="shared" si="7"/>
        <v>0</v>
      </c>
      <c r="Q29" s="52"/>
      <c r="R29" s="57">
        <f t="shared" si="8"/>
        <v>0</v>
      </c>
      <c r="S29" s="76">
        <f>'сент 2018'!W29</f>
        <v>0</v>
      </c>
      <c r="T29" s="77">
        <f t="shared" si="5"/>
        <v>0</v>
      </c>
      <c r="U29" s="55"/>
      <c r="V29" s="52"/>
      <c r="W29" s="52">
        <f t="shared" si="6"/>
        <v>0</v>
      </c>
    </row>
    <row r="30" spans="1:23" ht="15" thickBot="1">
      <c r="A30" s="3">
        <v>1897243</v>
      </c>
      <c r="B30" s="83">
        <v>43400</v>
      </c>
      <c r="C30" s="4">
        <v>21</v>
      </c>
      <c r="D30" s="4">
        <v>2848</v>
      </c>
      <c r="E30" s="4">
        <v>2178</v>
      </c>
      <c r="F30" s="4">
        <v>667</v>
      </c>
      <c r="G30" s="4" t="s">
        <v>9</v>
      </c>
      <c r="H30" s="40">
        <f>E30-'май 2018'!E30</f>
        <v>261</v>
      </c>
      <c r="I30" s="42">
        <f>F30-'май 2018'!F30</f>
        <v>61</v>
      </c>
      <c r="J30" s="51">
        <v>2158</v>
      </c>
      <c r="K30" s="51">
        <v>667</v>
      </c>
      <c r="L30">
        <f t="shared" si="0"/>
        <v>20</v>
      </c>
      <c r="M30">
        <f t="shared" si="0"/>
        <v>0</v>
      </c>
      <c r="N30">
        <f t="shared" si="3"/>
        <v>121.6</v>
      </c>
      <c r="O30">
        <f t="shared" si="4"/>
        <v>0</v>
      </c>
      <c r="P30" s="57">
        <f t="shared" si="7"/>
        <v>121.6</v>
      </c>
      <c r="Q30" s="52"/>
      <c r="R30" s="57">
        <f t="shared" si="8"/>
        <v>125.24799999999999</v>
      </c>
      <c r="S30" s="76">
        <f>'сент 2018'!W30</f>
        <v>204.78459999999998</v>
      </c>
      <c r="T30" s="77">
        <f t="shared" si="5"/>
        <v>330.0326</v>
      </c>
      <c r="U30" s="55"/>
      <c r="V30" s="52"/>
      <c r="W30" s="52">
        <f t="shared" si="6"/>
        <v>330.0326</v>
      </c>
    </row>
    <row r="31" spans="1:23" ht="15" thickBot="1">
      <c r="A31" s="3">
        <v>1898639</v>
      </c>
      <c r="B31" s="83">
        <v>43400</v>
      </c>
      <c r="C31" s="4">
        <v>22</v>
      </c>
      <c r="D31" s="4">
        <v>52475</v>
      </c>
      <c r="E31" s="4">
        <v>33529</v>
      </c>
      <c r="F31" s="4">
        <v>18686</v>
      </c>
      <c r="G31" s="4" t="s">
        <v>9</v>
      </c>
      <c r="H31" s="40">
        <f>E31-'май 2018'!E31</f>
        <v>1405</v>
      </c>
      <c r="I31" s="42">
        <f>F31-'май 2018'!F31</f>
        <v>710</v>
      </c>
      <c r="J31" s="51">
        <v>33355</v>
      </c>
      <c r="K31" s="51">
        <v>18596</v>
      </c>
      <c r="L31">
        <f t="shared" si="0"/>
        <v>174</v>
      </c>
      <c r="M31">
        <f t="shared" si="0"/>
        <v>90</v>
      </c>
      <c r="N31">
        <f t="shared" si="3"/>
        <v>1057.92</v>
      </c>
      <c r="O31">
        <f t="shared" si="4"/>
        <v>202.5</v>
      </c>
      <c r="P31" s="57">
        <f t="shared" si="7"/>
        <v>1260.42</v>
      </c>
      <c r="Q31" s="52">
        <f>'сент 2018'!V31</f>
        <v>10500</v>
      </c>
      <c r="R31" s="54">
        <f t="shared" si="8"/>
        <v>-9201.7674000000006</v>
      </c>
      <c r="S31" s="76">
        <f>'сент 2018'!W31</f>
        <v>-9772.1661999999997</v>
      </c>
      <c r="T31" s="72">
        <f t="shared" si="5"/>
        <v>-18973.9336</v>
      </c>
      <c r="U31" s="55"/>
      <c r="V31" s="52"/>
      <c r="W31" s="52">
        <f t="shared" si="6"/>
        <v>-18973.9336</v>
      </c>
    </row>
    <row r="32" spans="1:23" ht="15" thickBot="1">
      <c r="A32" s="3">
        <v>1892163</v>
      </c>
      <c r="B32" s="83">
        <v>43400</v>
      </c>
      <c r="C32" s="4">
        <v>23</v>
      </c>
      <c r="D32" s="4">
        <v>13726</v>
      </c>
      <c r="E32" s="4">
        <v>9922</v>
      </c>
      <c r="F32" s="4">
        <v>2283</v>
      </c>
      <c r="G32" s="4" t="s">
        <v>9</v>
      </c>
      <c r="H32" s="40">
        <f>E32-'май 2018'!E32</f>
        <v>1125</v>
      </c>
      <c r="I32" s="42">
        <f>F32-'май 2018'!F32</f>
        <v>248</v>
      </c>
      <c r="J32" s="51">
        <v>9832</v>
      </c>
      <c r="K32" s="51">
        <v>2259</v>
      </c>
      <c r="L32">
        <f t="shared" si="0"/>
        <v>90</v>
      </c>
      <c r="M32">
        <f t="shared" si="0"/>
        <v>24</v>
      </c>
      <c r="N32">
        <f t="shared" si="3"/>
        <v>547.20000000000005</v>
      </c>
      <c r="O32">
        <f t="shared" si="4"/>
        <v>54</v>
      </c>
      <c r="P32" s="57">
        <f t="shared" si="7"/>
        <v>601.20000000000005</v>
      </c>
      <c r="Q32" s="52"/>
      <c r="R32" s="57">
        <f t="shared" si="8"/>
        <v>619.2360000000001</v>
      </c>
      <c r="S32" s="76">
        <f>'сент 2018'!W32</f>
        <v>0</v>
      </c>
      <c r="T32" s="73">
        <f t="shared" si="5"/>
        <v>619.2360000000001</v>
      </c>
      <c r="U32" s="73">
        <f t="shared" si="5"/>
        <v>619.2360000000001</v>
      </c>
      <c r="V32" s="52">
        <v>1000</v>
      </c>
      <c r="W32" s="52">
        <f t="shared" si="6"/>
        <v>0</v>
      </c>
    </row>
    <row r="33" spans="1:23" ht="15" thickBot="1">
      <c r="A33" s="3">
        <v>1897193</v>
      </c>
      <c r="B33" s="83">
        <v>43400</v>
      </c>
      <c r="C33" s="4">
        <v>24</v>
      </c>
      <c r="D33" s="4">
        <v>3217</v>
      </c>
      <c r="E33" s="4">
        <v>1486</v>
      </c>
      <c r="F33" s="4">
        <v>452</v>
      </c>
      <c r="G33" s="4" t="s">
        <v>9</v>
      </c>
      <c r="H33" s="40">
        <f>E33-'май 2018'!E33</f>
        <v>69</v>
      </c>
      <c r="I33" s="42">
        <f>F33-'май 2018'!F33</f>
        <v>18</v>
      </c>
      <c r="J33" s="51">
        <v>1483</v>
      </c>
      <c r="K33" s="51">
        <v>450</v>
      </c>
      <c r="L33">
        <f t="shared" si="0"/>
        <v>3</v>
      </c>
      <c r="M33">
        <f t="shared" si="0"/>
        <v>2</v>
      </c>
      <c r="N33">
        <f t="shared" si="3"/>
        <v>18.240000000000002</v>
      </c>
      <c r="O33">
        <f t="shared" si="4"/>
        <v>4.5</v>
      </c>
      <c r="P33" s="57">
        <f t="shared" si="7"/>
        <v>22.740000000000002</v>
      </c>
      <c r="Q33" s="52"/>
      <c r="R33" s="57">
        <f t="shared" si="8"/>
        <v>23.422200000000004</v>
      </c>
      <c r="S33" s="76">
        <f>'сент 2018'!W33</f>
        <v>118.0483</v>
      </c>
      <c r="T33" s="71">
        <f t="shared" si="5"/>
        <v>141.47050000000002</v>
      </c>
      <c r="U33" s="55"/>
      <c r="V33" s="52"/>
      <c r="W33" s="52">
        <f t="shared" si="6"/>
        <v>141.47050000000002</v>
      </c>
    </row>
    <row r="34" spans="1:23" ht="15" thickBot="1">
      <c r="A34" s="3">
        <v>1896703</v>
      </c>
      <c r="B34" s="83">
        <v>43400</v>
      </c>
      <c r="C34" s="4">
        <v>25</v>
      </c>
      <c r="D34" s="4">
        <v>517</v>
      </c>
      <c r="E34" s="4">
        <v>363</v>
      </c>
      <c r="F34" s="4">
        <v>83</v>
      </c>
      <c r="G34" s="4" t="s">
        <v>9</v>
      </c>
      <c r="H34" s="40">
        <f>E34-'май 2018'!E34</f>
        <v>0</v>
      </c>
      <c r="I34" s="42">
        <f>F34-'май 2018'!F34</f>
        <v>0</v>
      </c>
      <c r="J34" s="51">
        <v>363</v>
      </c>
      <c r="K34" s="51">
        <v>83</v>
      </c>
      <c r="L34">
        <f t="shared" si="0"/>
        <v>0</v>
      </c>
      <c r="M34">
        <f t="shared" si="0"/>
        <v>0</v>
      </c>
      <c r="N34">
        <f t="shared" si="3"/>
        <v>0</v>
      </c>
      <c r="O34">
        <f t="shared" si="4"/>
        <v>0</v>
      </c>
      <c r="P34" s="57">
        <f t="shared" si="7"/>
        <v>0</v>
      </c>
      <c r="Q34" s="52"/>
      <c r="R34" s="71">
        <f t="shared" si="8"/>
        <v>0</v>
      </c>
      <c r="S34" s="76">
        <f>'сент 2018'!W34</f>
        <v>746.31740000000002</v>
      </c>
      <c r="T34" s="71">
        <f t="shared" si="5"/>
        <v>746.31740000000002</v>
      </c>
      <c r="U34" s="55"/>
      <c r="V34" s="52"/>
      <c r="W34" s="52">
        <f t="shared" si="6"/>
        <v>746.31740000000002</v>
      </c>
    </row>
    <row r="35" spans="1:23" ht="15" thickBot="1">
      <c r="A35" s="3">
        <v>1896759</v>
      </c>
      <c r="B35" s="83">
        <v>43400</v>
      </c>
      <c r="C35" s="4">
        <v>26</v>
      </c>
      <c r="D35" s="4">
        <v>8954</v>
      </c>
      <c r="E35" s="4">
        <v>5915</v>
      </c>
      <c r="F35" s="4">
        <v>2067</v>
      </c>
      <c r="G35" s="4" t="s">
        <v>9</v>
      </c>
      <c r="H35" s="40">
        <f>E35-'май 2018'!E35</f>
        <v>741</v>
      </c>
      <c r="I35" s="42">
        <f>F35-'май 2018'!F35</f>
        <v>228</v>
      </c>
      <c r="J35" s="51">
        <v>5909</v>
      </c>
      <c r="K35" s="51">
        <v>2067</v>
      </c>
      <c r="L35">
        <f t="shared" si="0"/>
        <v>6</v>
      </c>
      <c r="M35">
        <f t="shared" si="0"/>
        <v>0</v>
      </c>
      <c r="N35">
        <f t="shared" si="3"/>
        <v>36.480000000000004</v>
      </c>
      <c r="O35">
        <f t="shared" si="4"/>
        <v>0</v>
      </c>
      <c r="P35" s="57">
        <f t="shared" si="7"/>
        <v>36.480000000000004</v>
      </c>
      <c r="Q35" s="52">
        <f>'сент 2018'!V35</f>
        <v>140</v>
      </c>
      <c r="R35" s="54">
        <f t="shared" si="8"/>
        <v>-102.4256</v>
      </c>
      <c r="S35" s="76">
        <f>'сент 2018'!W35</f>
        <v>0</v>
      </c>
      <c r="T35" s="72">
        <f t="shared" si="5"/>
        <v>-102.4256</v>
      </c>
      <c r="U35" s="71"/>
      <c r="V35" s="52"/>
      <c r="W35" s="52">
        <f t="shared" si="6"/>
        <v>-102.4256</v>
      </c>
    </row>
    <row r="36" spans="1:23" ht="15" thickBot="1">
      <c r="A36" s="3">
        <v>1890808</v>
      </c>
      <c r="B36" s="83">
        <v>43400</v>
      </c>
      <c r="C36" s="4">
        <v>27</v>
      </c>
      <c r="D36" s="4">
        <v>12853</v>
      </c>
      <c r="E36" s="4">
        <v>8817</v>
      </c>
      <c r="F36" s="4">
        <v>3530</v>
      </c>
      <c r="G36" s="4" t="s">
        <v>9</v>
      </c>
      <c r="H36" s="40">
        <f>E36-'май 2018'!E36</f>
        <v>650</v>
      </c>
      <c r="I36" s="42">
        <f>F36-'май 2018'!F36</f>
        <v>141</v>
      </c>
      <c r="J36" s="51">
        <v>8798</v>
      </c>
      <c r="K36" s="51">
        <v>3525</v>
      </c>
      <c r="L36">
        <f t="shared" si="0"/>
        <v>19</v>
      </c>
      <c r="M36">
        <f t="shared" si="0"/>
        <v>5</v>
      </c>
      <c r="N36">
        <f t="shared" si="3"/>
        <v>115.52</v>
      </c>
      <c r="O36">
        <f t="shared" si="4"/>
        <v>11.25</v>
      </c>
      <c r="P36" s="57">
        <f t="shared" si="7"/>
        <v>126.77</v>
      </c>
      <c r="Q36" s="52">
        <f>'сент 2018'!V36</f>
        <v>2000</v>
      </c>
      <c r="R36" s="54">
        <f t="shared" si="8"/>
        <v>-1869.4268999999999</v>
      </c>
      <c r="S36" s="76">
        <f>'сент 2018'!W36</f>
        <v>0</v>
      </c>
      <c r="T36" s="72">
        <f t="shared" si="5"/>
        <v>-1869.4268999999999</v>
      </c>
      <c r="U36" s="71"/>
      <c r="V36" s="52"/>
      <c r="W36" s="52">
        <f t="shared" si="6"/>
        <v>-1869.4268999999999</v>
      </c>
    </row>
    <row r="37" spans="1:23" ht="15" thickBot="1">
      <c r="A37" s="3">
        <v>1895265</v>
      </c>
      <c r="B37" s="83">
        <v>43400</v>
      </c>
      <c r="C37" s="4">
        <v>28</v>
      </c>
      <c r="D37" s="4">
        <v>13200</v>
      </c>
      <c r="E37" s="4">
        <v>7860</v>
      </c>
      <c r="F37" s="4">
        <v>4978</v>
      </c>
      <c r="G37" s="4" t="s">
        <v>9</v>
      </c>
      <c r="H37" s="40">
        <f>E37-'май 2018'!E37</f>
        <v>214</v>
      </c>
      <c r="I37" s="42">
        <f>F37-'май 2018'!F37</f>
        <v>115</v>
      </c>
      <c r="J37" s="51">
        <v>7846</v>
      </c>
      <c r="K37" s="51">
        <v>4970</v>
      </c>
      <c r="L37">
        <f t="shared" si="0"/>
        <v>14</v>
      </c>
      <c r="M37">
        <f t="shared" si="0"/>
        <v>8</v>
      </c>
      <c r="N37">
        <f t="shared" si="3"/>
        <v>85.12</v>
      </c>
      <c r="O37">
        <f t="shared" si="4"/>
        <v>18</v>
      </c>
      <c r="P37" s="57">
        <f t="shared" si="7"/>
        <v>103.12</v>
      </c>
      <c r="Q37" s="52"/>
      <c r="R37" s="57">
        <f t="shared" si="8"/>
        <v>106.2136</v>
      </c>
      <c r="S37" s="76">
        <f>'сент 2018'!W37</f>
        <v>-1623.9459000000002</v>
      </c>
      <c r="T37" s="72">
        <f t="shared" si="5"/>
        <v>-1517.7323000000001</v>
      </c>
      <c r="U37" s="55"/>
      <c r="V37" s="52"/>
      <c r="W37" s="52">
        <f t="shared" si="6"/>
        <v>-1517.7323000000001</v>
      </c>
    </row>
    <row r="38" spans="1:23" ht="27" thickBot="1">
      <c r="A38" s="3">
        <v>2376874</v>
      </c>
      <c r="B38" s="83">
        <v>43400</v>
      </c>
      <c r="C38" s="4" t="s">
        <v>14</v>
      </c>
      <c r="D38" s="4">
        <v>4410</v>
      </c>
      <c r="E38" s="4">
        <v>2169</v>
      </c>
      <c r="F38" s="4">
        <v>2051</v>
      </c>
      <c r="G38" s="4" t="s">
        <v>9</v>
      </c>
      <c r="H38" s="40">
        <f>E38-'май 2018'!E38</f>
        <v>407</v>
      </c>
      <c r="I38" s="42">
        <f>F38-'май 2018'!F38</f>
        <v>379</v>
      </c>
      <c r="J38" s="51">
        <v>2078</v>
      </c>
      <c r="K38" s="51">
        <v>1971</v>
      </c>
      <c r="L38">
        <f t="shared" si="0"/>
        <v>91</v>
      </c>
      <c r="M38">
        <f t="shared" si="0"/>
        <v>80</v>
      </c>
      <c r="N38">
        <f t="shared" si="3"/>
        <v>553.28</v>
      </c>
      <c r="O38">
        <f t="shared" si="4"/>
        <v>180</v>
      </c>
      <c r="P38" s="57">
        <f t="shared" si="7"/>
        <v>733.28</v>
      </c>
      <c r="Q38" s="52">
        <f>'сент 2018'!V38</f>
        <v>497</v>
      </c>
      <c r="R38" s="57">
        <f t="shared" si="8"/>
        <v>258.27839999999992</v>
      </c>
      <c r="S38" s="76">
        <f>'сент 2018'!W38</f>
        <v>0</v>
      </c>
      <c r="T38" s="71">
        <f t="shared" si="5"/>
        <v>258.27839999999992</v>
      </c>
      <c r="U38" s="71"/>
      <c r="V38" s="52"/>
      <c r="W38" s="52">
        <f t="shared" si="6"/>
        <v>258.27839999999992</v>
      </c>
    </row>
    <row r="39" spans="1:23" ht="15" thickBot="1">
      <c r="A39" s="3">
        <v>1897262</v>
      </c>
      <c r="B39" s="83">
        <v>43400</v>
      </c>
      <c r="C39" s="4">
        <v>30</v>
      </c>
      <c r="D39" s="4">
        <v>1440</v>
      </c>
      <c r="E39" s="4">
        <v>1083</v>
      </c>
      <c r="F39" s="4">
        <v>326</v>
      </c>
      <c r="G39" s="4" t="s">
        <v>9</v>
      </c>
      <c r="H39" s="40">
        <f>E39-'май 2018'!E40</f>
        <v>69</v>
      </c>
      <c r="I39" s="42">
        <f>F39-'май 2018'!F40</f>
        <v>12</v>
      </c>
      <c r="J39" s="51">
        <v>1071</v>
      </c>
      <c r="K39" s="51">
        <v>320</v>
      </c>
      <c r="L39">
        <f t="shared" si="0"/>
        <v>12</v>
      </c>
      <c r="M39">
        <f t="shared" si="0"/>
        <v>6</v>
      </c>
      <c r="N39">
        <f t="shared" si="3"/>
        <v>72.960000000000008</v>
      </c>
      <c r="O39">
        <f t="shared" si="4"/>
        <v>13.5</v>
      </c>
      <c r="P39" s="57">
        <f t="shared" si="7"/>
        <v>86.460000000000008</v>
      </c>
      <c r="Q39" s="52"/>
      <c r="R39" s="57">
        <f t="shared" si="8"/>
        <v>89.05380000000001</v>
      </c>
      <c r="S39" s="76">
        <f>'сент 2018'!W39</f>
        <v>0</v>
      </c>
      <c r="T39" s="77">
        <f t="shared" si="5"/>
        <v>89.05380000000001</v>
      </c>
      <c r="U39" s="77"/>
      <c r="V39" s="52"/>
      <c r="W39" s="52">
        <f t="shared" si="6"/>
        <v>89.05380000000001</v>
      </c>
    </row>
    <row r="40" spans="1:23" ht="15" thickBot="1">
      <c r="A40" s="3">
        <v>1892320</v>
      </c>
      <c r="B40" s="83">
        <v>43400</v>
      </c>
      <c r="C40" s="4">
        <v>31</v>
      </c>
      <c r="D40" s="4">
        <v>2202</v>
      </c>
      <c r="E40" s="4">
        <v>1378</v>
      </c>
      <c r="F40" s="4">
        <v>517</v>
      </c>
      <c r="G40" s="4" t="s">
        <v>9</v>
      </c>
      <c r="H40" s="40">
        <f>E40-'май 2018'!E41</f>
        <v>344</v>
      </c>
      <c r="I40" s="42">
        <f>F40-'май 2018'!F41</f>
        <v>128</v>
      </c>
      <c r="J40" s="51">
        <v>1378</v>
      </c>
      <c r="K40" s="51">
        <v>517</v>
      </c>
      <c r="L40">
        <f t="shared" si="0"/>
        <v>0</v>
      </c>
      <c r="M40">
        <f t="shared" si="0"/>
        <v>0</v>
      </c>
      <c r="N40">
        <f t="shared" si="3"/>
        <v>0</v>
      </c>
      <c r="O40">
        <f t="shared" si="4"/>
        <v>0</v>
      </c>
      <c r="P40" s="57">
        <f t="shared" si="7"/>
        <v>0</v>
      </c>
      <c r="Q40" s="52"/>
      <c r="R40" s="57">
        <f t="shared" si="8"/>
        <v>0</v>
      </c>
      <c r="S40" s="76">
        <f>'сент 2018'!W40</f>
        <v>0</v>
      </c>
      <c r="T40" s="77">
        <f t="shared" si="5"/>
        <v>0</v>
      </c>
      <c r="U40" s="77"/>
      <c r="V40" s="52"/>
      <c r="W40" s="52">
        <f t="shared" si="6"/>
        <v>0</v>
      </c>
    </row>
    <row r="41" spans="1:23" ht="15" thickBot="1">
      <c r="A41" s="3">
        <v>1898367</v>
      </c>
      <c r="B41" s="83">
        <v>43400</v>
      </c>
      <c r="C41" s="4">
        <v>32</v>
      </c>
      <c r="D41" s="4">
        <v>26296</v>
      </c>
      <c r="E41" s="4">
        <v>16531</v>
      </c>
      <c r="F41" s="4">
        <v>9688</v>
      </c>
      <c r="G41" s="4" t="s">
        <v>9</v>
      </c>
      <c r="H41" s="40">
        <f>E41-'май 2018'!E42</f>
        <v>1797</v>
      </c>
      <c r="I41" s="42">
        <f>F41-'май 2018'!F42</f>
        <v>1219</v>
      </c>
      <c r="J41" s="51">
        <v>16220</v>
      </c>
      <c r="K41" s="51">
        <v>9478</v>
      </c>
      <c r="L41">
        <f t="shared" si="0"/>
        <v>311</v>
      </c>
      <c r="M41">
        <f t="shared" si="0"/>
        <v>210</v>
      </c>
      <c r="N41">
        <f t="shared" si="3"/>
        <v>1890.88</v>
      </c>
      <c r="O41">
        <f t="shared" si="4"/>
        <v>472.5</v>
      </c>
      <c r="P41" s="57">
        <f t="shared" si="7"/>
        <v>2363.38</v>
      </c>
      <c r="Q41" s="52"/>
      <c r="R41" s="57">
        <f t="shared" si="8"/>
        <v>2434.2814000000003</v>
      </c>
      <c r="S41" s="76">
        <f>'сент 2018'!W41</f>
        <v>0</v>
      </c>
      <c r="T41" s="77">
        <f t="shared" si="5"/>
        <v>2434.2814000000003</v>
      </c>
      <c r="U41" s="77"/>
      <c r="V41" s="52"/>
      <c r="W41" s="52">
        <f t="shared" si="6"/>
        <v>2434.2814000000003</v>
      </c>
    </row>
    <row r="42" spans="1:23" ht="15" thickBot="1">
      <c r="A42" s="3">
        <v>1900264</v>
      </c>
      <c r="B42" s="83">
        <v>43400</v>
      </c>
      <c r="C42" s="4">
        <v>33</v>
      </c>
      <c r="D42" s="4">
        <v>32332</v>
      </c>
      <c r="E42" s="4">
        <v>20509</v>
      </c>
      <c r="F42" s="4">
        <v>11402</v>
      </c>
      <c r="G42" s="4" t="s">
        <v>9</v>
      </c>
      <c r="H42" s="40">
        <f>E42-'май 2018'!E43</f>
        <v>2037</v>
      </c>
      <c r="I42" s="42">
        <f>F42-'май 2018'!F43</f>
        <v>1153</v>
      </c>
      <c r="J42" s="51">
        <v>20172</v>
      </c>
      <c r="K42" s="51">
        <v>11106</v>
      </c>
      <c r="L42">
        <f t="shared" si="0"/>
        <v>337</v>
      </c>
      <c r="M42">
        <f t="shared" si="0"/>
        <v>296</v>
      </c>
      <c r="N42">
        <f t="shared" si="3"/>
        <v>2048.96</v>
      </c>
      <c r="O42">
        <f t="shared" si="4"/>
        <v>666</v>
      </c>
      <c r="P42" s="57">
        <f t="shared" si="7"/>
        <v>2714.96</v>
      </c>
      <c r="Q42" s="52"/>
      <c r="R42" s="57">
        <f t="shared" si="8"/>
        <v>2796.4088000000002</v>
      </c>
      <c r="S42" s="76">
        <f>'сент 2018'!W42</f>
        <v>0</v>
      </c>
      <c r="T42" s="62">
        <f t="shared" si="5"/>
        <v>2796.4088000000002</v>
      </c>
      <c r="U42" s="62">
        <f t="shared" si="5"/>
        <v>2796.4088000000002</v>
      </c>
      <c r="V42" s="52">
        <v>2203</v>
      </c>
      <c r="W42" s="52">
        <f t="shared" si="6"/>
        <v>0</v>
      </c>
    </row>
    <row r="43" spans="1:23" ht="15" thickBot="1">
      <c r="A43" s="3">
        <v>1897076</v>
      </c>
      <c r="B43" s="83">
        <v>43400</v>
      </c>
      <c r="C43" s="4">
        <v>34</v>
      </c>
      <c r="D43" s="4">
        <v>508</v>
      </c>
      <c r="E43" s="4">
        <v>281</v>
      </c>
      <c r="F43" s="4">
        <v>115</v>
      </c>
      <c r="G43" s="4" t="s">
        <v>9</v>
      </c>
      <c r="H43" s="40">
        <f>E43-'май 2018'!E44</f>
        <v>0</v>
      </c>
      <c r="I43" s="42">
        <f>F43-'май 2018'!F44</f>
        <v>0</v>
      </c>
      <c r="J43" s="51">
        <v>281</v>
      </c>
      <c r="K43" s="51">
        <v>115</v>
      </c>
      <c r="L43">
        <f t="shared" si="0"/>
        <v>0</v>
      </c>
      <c r="M43">
        <f t="shared" si="0"/>
        <v>0</v>
      </c>
      <c r="N43">
        <f t="shared" si="3"/>
        <v>0</v>
      </c>
      <c r="O43">
        <f t="shared" si="4"/>
        <v>0</v>
      </c>
      <c r="P43" s="57">
        <f t="shared" si="7"/>
        <v>0</v>
      </c>
      <c r="Q43" s="52"/>
      <c r="R43" s="57">
        <f t="shared" si="8"/>
        <v>0</v>
      </c>
      <c r="S43" s="76">
        <f>'сент 2018'!W43</f>
        <v>0</v>
      </c>
      <c r="T43" s="77">
        <f t="shared" si="5"/>
        <v>0</v>
      </c>
      <c r="U43" s="77"/>
      <c r="V43" s="52"/>
      <c r="W43" s="52">
        <f t="shared" si="6"/>
        <v>0</v>
      </c>
    </row>
    <row r="44" spans="1:23" ht="15" thickBot="1">
      <c r="A44" s="3">
        <v>1896835</v>
      </c>
      <c r="B44" s="83">
        <v>43400</v>
      </c>
      <c r="C44" s="4">
        <v>35</v>
      </c>
      <c r="D44" s="4">
        <v>10867</v>
      </c>
      <c r="E44" s="4">
        <v>6690</v>
      </c>
      <c r="F44" s="4">
        <v>4144</v>
      </c>
      <c r="G44" s="4" t="s">
        <v>9</v>
      </c>
      <c r="H44" s="40">
        <f>E44-'май 2018'!E45</f>
        <v>1029</v>
      </c>
      <c r="I44" s="42">
        <f>F44-'май 2018'!F45</f>
        <v>480</v>
      </c>
      <c r="J44" s="51">
        <v>6590</v>
      </c>
      <c r="K44" s="51">
        <v>4113</v>
      </c>
      <c r="L44">
        <f t="shared" si="0"/>
        <v>100</v>
      </c>
      <c r="M44">
        <f t="shared" si="0"/>
        <v>31</v>
      </c>
      <c r="N44">
        <f t="shared" si="3"/>
        <v>608</v>
      </c>
      <c r="O44">
        <f t="shared" si="4"/>
        <v>69.75</v>
      </c>
      <c r="P44" s="57">
        <f t="shared" si="7"/>
        <v>677.75</v>
      </c>
      <c r="Q44" s="52"/>
      <c r="R44" s="57">
        <f t="shared" si="8"/>
        <v>698.08249999999998</v>
      </c>
      <c r="S44" s="76">
        <f>'сент 2018'!W44</f>
        <v>8182.5362999999988</v>
      </c>
      <c r="T44" s="77">
        <f t="shared" si="5"/>
        <v>8880.6187999999984</v>
      </c>
      <c r="U44" s="55"/>
      <c r="V44" s="52"/>
      <c r="W44" s="52">
        <f t="shared" si="6"/>
        <v>8880.6187999999984</v>
      </c>
    </row>
    <row r="45" spans="1:23" ht="15" thickBot="1">
      <c r="A45" s="3">
        <v>1899099</v>
      </c>
      <c r="B45" s="83">
        <v>43400</v>
      </c>
      <c r="C45" s="4">
        <v>36</v>
      </c>
      <c r="D45" s="4">
        <v>11292</v>
      </c>
      <c r="E45" s="4">
        <v>6928</v>
      </c>
      <c r="F45" s="4">
        <v>3244</v>
      </c>
      <c r="G45" s="4" t="s">
        <v>9</v>
      </c>
      <c r="H45" s="40">
        <f>E45-'май 2018'!E46</f>
        <v>522</v>
      </c>
      <c r="I45" s="42">
        <f>F45-'май 2018'!F46</f>
        <v>525</v>
      </c>
      <c r="J45" s="51">
        <v>6826</v>
      </c>
      <c r="K45" s="51">
        <v>3187</v>
      </c>
      <c r="L45">
        <f t="shared" si="0"/>
        <v>102</v>
      </c>
      <c r="M45">
        <f t="shared" si="0"/>
        <v>57</v>
      </c>
      <c r="N45">
        <f t="shared" si="3"/>
        <v>620.16</v>
      </c>
      <c r="O45">
        <f t="shared" si="4"/>
        <v>128.25</v>
      </c>
      <c r="P45" s="57">
        <f t="shared" si="7"/>
        <v>748.41</v>
      </c>
      <c r="Q45" s="52"/>
      <c r="R45" s="57">
        <f>P45*3%</f>
        <v>22.452299999999997</v>
      </c>
      <c r="S45" s="76">
        <f>'сент 2018'!W45</f>
        <v>31.231799999999996</v>
      </c>
      <c r="T45" s="77">
        <f t="shared" si="5"/>
        <v>53.684099999999994</v>
      </c>
      <c r="U45" s="55"/>
      <c r="V45" s="52"/>
      <c r="W45" s="52">
        <f t="shared" si="6"/>
        <v>53.684099999999994</v>
      </c>
    </row>
    <row r="46" spans="1:23" ht="15" thickBot="1">
      <c r="A46" s="3">
        <v>1897163</v>
      </c>
      <c r="B46" s="83">
        <v>43400</v>
      </c>
      <c r="C46" s="4">
        <v>37</v>
      </c>
      <c r="D46" s="4">
        <v>28626</v>
      </c>
      <c r="E46" s="4">
        <v>17678</v>
      </c>
      <c r="F46" s="4">
        <v>10917</v>
      </c>
      <c r="G46" s="4" t="s">
        <v>9</v>
      </c>
      <c r="H46" s="40">
        <f>E46-'май 2018'!E47</f>
        <v>995</v>
      </c>
      <c r="I46" s="42">
        <f>F46-'май 2018'!F47</f>
        <v>472</v>
      </c>
      <c r="J46" s="51">
        <v>17325</v>
      </c>
      <c r="K46" s="51">
        <v>10723</v>
      </c>
      <c r="L46">
        <f t="shared" si="0"/>
        <v>353</v>
      </c>
      <c r="M46">
        <f t="shared" si="0"/>
        <v>194</v>
      </c>
      <c r="N46">
        <f t="shared" si="3"/>
        <v>2146.2400000000002</v>
      </c>
      <c r="O46">
        <f t="shared" si="4"/>
        <v>436.5</v>
      </c>
      <c r="P46" s="57">
        <f t="shared" si="7"/>
        <v>2582.7400000000002</v>
      </c>
      <c r="Q46" s="52"/>
      <c r="R46" s="57">
        <f t="shared" si="8"/>
        <v>2660.2222000000002</v>
      </c>
      <c r="S46" s="76">
        <f>'сент 2018'!W46</f>
        <v>0</v>
      </c>
      <c r="T46" s="77">
        <f t="shared" si="5"/>
        <v>2660.2222000000002</v>
      </c>
      <c r="U46" s="77"/>
      <c r="V46" s="52"/>
      <c r="W46" s="52">
        <f t="shared" si="6"/>
        <v>2660.2222000000002</v>
      </c>
    </row>
    <row r="47" spans="1:23" ht="15" thickBot="1">
      <c r="A47" s="3">
        <v>1900263</v>
      </c>
      <c r="B47" s="83">
        <v>43400</v>
      </c>
      <c r="C47" s="4">
        <v>38</v>
      </c>
      <c r="D47" s="4">
        <v>4973</v>
      </c>
      <c r="E47" s="4">
        <v>3252</v>
      </c>
      <c r="F47" s="4">
        <v>1455</v>
      </c>
      <c r="G47" s="4" t="s">
        <v>9</v>
      </c>
      <c r="H47" s="40">
        <f>E47-'май 2018'!E48</f>
        <v>294</v>
      </c>
      <c r="I47" s="42">
        <f>F47-'май 2018'!F48</f>
        <v>137</v>
      </c>
      <c r="J47" s="51">
        <v>3228</v>
      </c>
      <c r="K47" s="51">
        <v>1451</v>
      </c>
      <c r="L47">
        <f t="shared" si="0"/>
        <v>24</v>
      </c>
      <c r="M47">
        <f t="shared" si="0"/>
        <v>4</v>
      </c>
      <c r="N47">
        <f t="shared" si="3"/>
        <v>145.92000000000002</v>
      </c>
      <c r="O47">
        <f t="shared" si="4"/>
        <v>9</v>
      </c>
      <c r="P47" s="57">
        <f t="shared" si="7"/>
        <v>154.92000000000002</v>
      </c>
      <c r="Q47" s="52"/>
      <c r="R47" s="57">
        <f t="shared" si="8"/>
        <v>159.56760000000003</v>
      </c>
      <c r="S47" s="76">
        <f>'сент 2018'!W47</f>
        <v>1101.585</v>
      </c>
      <c r="T47" s="62">
        <f t="shared" si="5"/>
        <v>1261.1526000000001</v>
      </c>
      <c r="U47" s="62">
        <f>T47</f>
        <v>1261.1526000000001</v>
      </c>
      <c r="V47" s="52"/>
      <c r="W47" s="52">
        <f t="shared" si="6"/>
        <v>0</v>
      </c>
    </row>
    <row r="48" spans="1:23" ht="15" thickBot="1">
      <c r="A48" s="3">
        <v>1892264</v>
      </c>
      <c r="B48" s="83">
        <v>43400</v>
      </c>
      <c r="C48" s="4">
        <v>39</v>
      </c>
      <c r="D48" s="4">
        <v>18860</v>
      </c>
      <c r="E48" s="4">
        <v>12859</v>
      </c>
      <c r="F48" s="4">
        <v>5968</v>
      </c>
      <c r="G48" s="4" t="s">
        <v>9</v>
      </c>
      <c r="H48" s="40">
        <f>E48-'май 2018'!E49</f>
        <v>806</v>
      </c>
      <c r="I48" s="42">
        <f>F48-'май 2018'!F49</f>
        <v>437</v>
      </c>
      <c r="J48" s="51">
        <v>12789</v>
      </c>
      <c r="K48" s="51">
        <v>5930</v>
      </c>
      <c r="L48">
        <f t="shared" si="0"/>
        <v>70</v>
      </c>
      <c r="M48">
        <f t="shared" si="0"/>
        <v>38</v>
      </c>
      <c r="N48">
        <f t="shared" si="3"/>
        <v>425.6</v>
      </c>
      <c r="O48">
        <f t="shared" si="4"/>
        <v>85.5</v>
      </c>
      <c r="P48" s="57">
        <f t="shared" si="7"/>
        <v>511.1</v>
      </c>
      <c r="Q48" s="52">
        <f>'сент 2018'!V48</f>
        <v>1444</v>
      </c>
      <c r="R48" s="54">
        <f t="shared" si="8"/>
        <v>-917.56700000000001</v>
      </c>
      <c r="S48" s="76">
        <f>'сент 2018'!W48</f>
        <v>0</v>
      </c>
      <c r="T48" s="72">
        <f t="shared" si="5"/>
        <v>-917.56700000000001</v>
      </c>
      <c r="U48" s="77"/>
      <c r="V48" s="52"/>
      <c r="W48" s="52">
        <f t="shared" si="6"/>
        <v>-917.56700000000001</v>
      </c>
    </row>
    <row r="49" spans="1:23" ht="15" thickBot="1">
      <c r="A49" s="3">
        <v>1893218</v>
      </c>
      <c r="B49" s="83">
        <v>43400</v>
      </c>
      <c r="C49" s="4">
        <v>40</v>
      </c>
      <c r="D49" s="4">
        <v>10367</v>
      </c>
      <c r="E49" s="4">
        <v>7004</v>
      </c>
      <c r="F49" s="4">
        <v>2917</v>
      </c>
      <c r="G49" s="4" t="s">
        <v>9</v>
      </c>
      <c r="H49" s="40">
        <f>E49-'май 2018'!E50</f>
        <v>754</v>
      </c>
      <c r="I49" s="42">
        <f>F49-'май 2018'!F50</f>
        <v>197</v>
      </c>
      <c r="J49" s="51">
        <v>6985</v>
      </c>
      <c r="K49" s="51">
        <v>2910</v>
      </c>
      <c r="L49">
        <f t="shared" si="0"/>
        <v>19</v>
      </c>
      <c r="M49">
        <f t="shared" si="0"/>
        <v>7</v>
      </c>
      <c r="N49">
        <f t="shared" si="3"/>
        <v>115.52</v>
      </c>
      <c r="O49">
        <f t="shared" si="4"/>
        <v>15.75</v>
      </c>
      <c r="P49" s="57">
        <f t="shared" si="7"/>
        <v>131.26999999999998</v>
      </c>
      <c r="Q49" s="52">
        <f>'сент 2018'!V49</f>
        <v>396</v>
      </c>
      <c r="R49" s="54">
        <f t="shared" si="8"/>
        <v>-260.79190000000006</v>
      </c>
      <c r="S49" s="76">
        <f>'сент 2018'!W49</f>
        <v>0</v>
      </c>
      <c r="T49" s="72">
        <f t="shared" si="5"/>
        <v>-260.79190000000006</v>
      </c>
      <c r="U49" s="77"/>
      <c r="V49" s="52"/>
      <c r="W49" s="52">
        <f t="shared" si="6"/>
        <v>-260.79190000000006</v>
      </c>
    </row>
    <row r="50" spans="1:23" ht="15" thickBot="1">
      <c r="A50" s="3">
        <v>1896949</v>
      </c>
      <c r="B50" s="83">
        <v>43400</v>
      </c>
      <c r="C50" s="4">
        <v>41</v>
      </c>
      <c r="D50" s="4">
        <v>4370</v>
      </c>
      <c r="E50" s="4">
        <v>2669</v>
      </c>
      <c r="F50" s="4">
        <v>1618</v>
      </c>
      <c r="G50" s="4" t="s">
        <v>9</v>
      </c>
      <c r="H50" s="40">
        <f>E50-'май 2018'!E51</f>
        <v>268</v>
      </c>
      <c r="I50" s="42">
        <f>F50-'май 2018'!F51</f>
        <v>101</v>
      </c>
      <c r="J50" s="51">
        <v>2553</v>
      </c>
      <c r="K50" s="51">
        <v>1593</v>
      </c>
      <c r="L50">
        <f t="shared" si="0"/>
        <v>116</v>
      </c>
      <c r="M50">
        <f t="shared" si="0"/>
        <v>25</v>
      </c>
      <c r="N50">
        <f t="shared" si="3"/>
        <v>705.28</v>
      </c>
      <c r="O50">
        <f t="shared" si="4"/>
        <v>56.25</v>
      </c>
      <c r="P50" s="57">
        <f t="shared" si="7"/>
        <v>761.53</v>
      </c>
      <c r="Q50" s="52"/>
      <c r="R50" s="57">
        <f t="shared" si="8"/>
        <v>784.3759</v>
      </c>
      <c r="S50" s="76">
        <f>'сент 2018'!W50</f>
        <v>0</v>
      </c>
      <c r="T50" s="62">
        <f t="shared" si="5"/>
        <v>784.3759</v>
      </c>
      <c r="U50" s="62">
        <f t="shared" si="5"/>
        <v>784.3759</v>
      </c>
      <c r="V50" s="52"/>
      <c r="W50" s="52">
        <f t="shared" si="6"/>
        <v>0</v>
      </c>
    </row>
    <row r="51" spans="1:23" ht="15" thickBot="1">
      <c r="A51" s="3">
        <v>1899012</v>
      </c>
      <c r="B51" s="83">
        <v>43400</v>
      </c>
      <c r="C51" s="4">
        <v>42</v>
      </c>
      <c r="D51" s="4">
        <v>2744</v>
      </c>
      <c r="E51" s="4">
        <v>918</v>
      </c>
      <c r="F51" s="4">
        <v>669</v>
      </c>
      <c r="G51" s="4" t="s">
        <v>9</v>
      </c>
      <c r="H51" s="40">
        <f>E51-'май 2018'!E52</f>
        <v>157</v>
      </c>
      <c r="I51" s="42">
        <f>F51-'май 2018'!F52</f>
        <v>62</v>
      </c>
      <c r="J51" s="51">
        <v>885</v>
      </c>
      <c r="K51" s="51">
        <v>656</v>
      </c>
      <c r="L51">
        <f t="shared" si="0"/>
        <v>33</v>
      </c>
      <c r="M51">
        <f t="shared" si="0"/>
        <v>13</v>
      </c>
      <c r="N51">
        <f t="shared" si="3"/>
        <v>200.64000000000001</v>
      </c>
      <c r="O51">
        <f t="shared" si="4"/>
        <v>29.25</v>
      </c>
      <c r="P51" s="57">
        <f t="shared" si="7"/>
        <v>229.89000000000001</v>
      </c>
      <c r="Q51" s="52"/>
      <c r="R51" s="57">
        <f t="shared" si="8"/>
        <v>236.78670000000002</v>
      </c>
      <c r="S51" s="76">
        <f>'сент 2018'!W51</f>
        <v>-129.8109</v>
      </c>
      <c r="T51" s="71">
        <f t="shared" si="5"/>
        <v>106.97580000000002</v>
      </c>
      <c r="U51" s="55"/>
      <c r="V51" s="52"/>
      <c r="W51" s="52">
        <f t="shared" si="6"/>
        <v>106.97580000000002</v>
      </c>
    </row>
    <row r="52" spans="1:23" ht="15" thickBot="1">
      <c r="A52" s="3">
        <v>1899139</v>
      </c>
      <c r="B52" s="83">
        <v>43400</v>
      </c>
      <c r="C52" s="4">
        <v>43</v>
      </c>
      <c r="D52" s="4">
        <v>266</v>
      </c>
      <c r="E52" s="4">
        <v>171</v>
      </c>
      <c r="F52" s="4">
        <v>45</v>
      </c>
      <c r="G52" s="4" t="s">
        <v>9</v>
      </c>
      <c r="H52" s="40">
        <f>E52-'май 2018'!E53</f>
        <v>21</v>
      </c>
      <c r="I52" s="42">
        <f>F52-'май 2018'!F53</f>
        <v>4</v>
      </c>
      <c r="J52" s="51">
        <v>169</v>
      </c>
      <c r="K52" s="51">
        <v>45</v>
      </c>
      <c r="L52">
        <f t="shared" si="0"/>
        <v>2</v>
      </c>
      <c r="M52">
        <f t="shared" si="0"/>
        <v>0</v>
      </c>
      <c r="N52">
        <f t="shared" si="3"/>
        <v>12.16</v>
      </c>
      <c r="O52">
        <f t="shared" si="4"/>
        <v>0</v>
      </c>
      <c r="P52" s="57">
        <f t="shared" si="7"/>
        <v>12.16</v>
      </c>
      <c r="Q52" s="52"/>
      <c r="R52" s="57">
        <f t="shared" si="8"/>
        <v>12.524800000000001</v>
      </c>
      <c r="S52" s="76">
        <f>'сент 2018'!W52</f>
        <v>211.89159999999998</v>
      </c>
      <c r="T52" s="62">
        <f t="shared" si="5"/>
        <v>224.41639999999998</v>
      </c>
      <c r="U52" s="62">
        <f>T52</f>
        <v>224.41639999999998</v>
      </c>
      <c r="V52" s="52"/>
      <c r="W52" s="52">
        <f t="shared" si="6"/>
        <v>0</v>
      </c>
    </row>
    <row r="53" spans="1:23" ht="15" thickBot="1">
      <c r="A53" s="3">
        <v>1892450</v>
      </c>
      <c r="B53" s="83">
        <v>43400</v>
      </c>
      <c r="C53" s="4">
        <v>44</v>
      </c>
      <c r="D53" s="4">
        <v>2499</v>
      </c>
      <c r="E53" s="4">
        <v>1833</v>
      </c>
      <c r="F53" s="4">
        <v>636</v>
      </c>
      <c r="G53" s="4" t="s">
        <v>9</v>
      </c>
      <c r="H53" s="40">
        <f>E53-'май 2018'!E54</f>
        <v>178</v>
      </c>
      <c r="I53" s="42">
        <f>F53-'май 2018'!F54</f>
        <v>66</v>
      </c>
      <c r="J53" s="51">
        <v>1830</v>
      </c>
      <c r="K53" s="51">
        <v>633</v>
      </c>
      <c r="L53">
        <f t="shared" si="0"/>
        <v>3</v>
      </c>
      <c r="M53">
        <f t="shared" si="0"/>
        <v>3</v>
      </c>
      <c r="N53">
        <f t="shared" si="3"/>
        <v>18.240000000000002</v>
      </c>
      <c r="O53">
        <f t="shared" si="4"/>
        <v>6.75</v>
      </c>
      <c r="P53" s="57">
        <f t="shared" si="7"/>
        <v>24.990000000000002</v>
      </c>
      <c r="Q53" s="52"/>
      <c r="R53" s="57">
        <f t="shared" si="8"/>
        <v>25.739700000000003</v>
      </c>
      <c r="S53" s="76">
        <f>'сент 2018'!W53</f>
        <v>0</v>
      </c>
      <c r="T53" s="77">
        <f t="shared" si="5"/>
        <v>25.739700000000003</v>
      </c>
      <c r="U53" s="77"/>
      <c r="V53" s="52"/>
      <c r="W53" s="52">
        <f t="shared" si="6"/>
        <v>25.739700000000003</v>
      </c>
    </row>
    <row r="54" spans="1:23" ht="15" thickBot="1">
      <c r="A54" s="6">
        <v>1889809</v>
      </c>
      <c r="B54" s="83">
        <v>43400</v>
      </c>
      <c r="C54" s="4">
        <v>45</v>
      </c>
      <c r="D54" s="4">
        <v>27</v>
      </c>
      <c r="E54" s="4">
        <v>19</v>
      </c>
      <c r="F54" s="4">
        <v>1</v>
      </c>
      <c r="G54" s="8" t="s">
        <v>9</v>
      </c>
      <c r="H54" s="40">
        <f>E54-'май 2018'!E55</f>
        <v>3</v>
      </c>
      <c r="I54" s="42">
        <f>F54-'май 2018'!F55</f>
        <v>0</v>
      </c>
      <c r="J54" s="51">
        <v>19</v>
      </c>
      <c r="K54" s="51">
        <v>1</v>
      </c>
      <c r="L54">
        <f t="shared" si="0"/>
        <v>0</v>
      </c>
      <c r="M54">
        <f t="shared" si="0"/>
        <v>0</v>
      </c>
      <c r="N54">
        <f t="shared" si="3"/>
        <v>0</v>
      </c>
      <c r="O54">
        <f t="shared" si="4"/>
        <v>0</v>
      </c>
      <c r="P54" s="57">
        <f t="shared" si="7"/>
        <v>0</v>
      </c>
      <c r="Q54" s="52"/>
      <c r="R54" s="57">
        <f t="shared" si="8"/>
        <v>0</v>
      </c>
      <c r="S54" s="76">
        <f>'сент 2018'!W54</f>
        <v>0</v>
      </c>
      <c r="T54" s="77">
        <f t="shared" si="5"/>
        <v>0</v>
      </c>
      <c r="U54" s="77"/>
      <c r="V54" s="52"/>
      <c r="W54" s="52">
        <f t="shared" si="6"/>
        <v>0</v>
      </c>
    </row>
    <row r="55" spans="1:23" ht="15" thickBot="1">
      <c r="A55" s="3">
        <v>1897191</v>
      </c>
      <c r="B55" s="83">
        <v>43400</v>
      </c>
      <c r="C55" s="4">
        <v>46</v>
      </c>
      <c r="D55" s="4">
        <v>6889</v>
      </c>
      <c r="E55" s="4">
        <v>4096</v>
      </c>
      <c r="F55" s="4">
        <v>2626</v>
      </c>
      <c r="G55" s="4" t="s">
        <v>9</v>
      </c>
      <c r="H55" s="40">
        <f>E55-'май 2018'!E56</f>
        <v>451</v>
      </c>
      <c r="I55" s="42">
        <f>F55-'май 2018'!F56</f>
        <v>303</v>
      </c>
      <c r="J55" s="51">
        <v>4039</v>
      </c>
      <c r="K55" s="51">
        <v>2553</v>
      </c>
      <c r="L55">
        <f t="shared" si="0"/>
        <v>57</v>
      </c>
      <c r="M55">
        <f t="shared" si="0"/>
        <v>73</v>
      </c>
      <c r="N55">
        <f t="shared" si="3"/>
        <v>346.56</v>
      </c>
      <c r="O55">
        <f t="shared" si="4"/>
        <v>164.25</v>
      </c>
      <c r="P55" s="57">
        <f t="shared" si="7"/>
        <v>510.81</v>
      </c>
      <c r="Q55" s="52"/>
      <c r="R55" s="57">
        <f t="shared" si="8"/>
        <v>526.13430000000005</v>
      </c>
      <c r="S55" s="76">
        <f>'сент 2018'!W55</f>
        <v>877.07589999999993</v>
      </c>
      <c r="T55" s="77">
        <f t="shared" si="5"/>
        <v>1403.2102</v>
      </c>
      <c r="U55" s="55"/>
      <c r="V55" s="52"/>
      <c r="W55" s="52">
        <f t="shared" si="6"/>
        <v>1403.2102</v>
      </c>
    </row>
    <row r="56" spans="1:23" ht="15" thickBot="1">
      <c r="A56" s="3">
        <v>1899158</v>
      </c>
      <c r="B56" s="83">
        <v>43400</v>
      </c>
      <c r="C56" s="4">
        <v>47</v>
      </c>
      <c r="D56" s="4">
        <v>10923</v>
      </c>
      <c r="E56" s="4">
        <v>6713</v>
      </c>
      <c r="F56" s="4">
        <v>2902</v>
      </c>
      <c r="G56" s="4" t="s">
        <v>9</v>
      </c>
      <c r="H56" s="40">
        <f>E56-'май 2018'!E57</f>
        <v>552</v>
      </c>
      <c r="I56" s="42">
        <f>F56-'май 2018'!F57</f>
        <v>244</v>
      </c>
      <c r="J56" s="51">
        <v>6600</v>
      </c>
      <c r="K56" s="51">
        <v>2810</v>
      </c>
      <c r="L56">
        <f t="shared" si="0"/>
        <v>113</v>
      </c>
      <c r="M56">
        <f t="shared" si="0"/>
        <v>92</v>
      </c>
      <c r="N56">
        <f t="shared" si="3"/>
        <v>687.04</v>
      </c>
      <c r="O56">
        <f t="shared" si="4"/>
        <v>207</v>
      </c>
      <c r="P56" s="57">
        <f t="shared" si="7"/>
        <v>894.04</v>
      </c>
      <c r="Q56" s="52"/>
      <c r="R56" s="57">
        <f t="shared" si="8"/>
        <v>920.86119999999994</v>
      </c>
      <c r="S56" s="76">
        <f>'сент 2018'!W56</f>
        <v>125.0008</v>
      </c>
      <c r="T56" s="77">
        <f t="shared" si="5"/>
        <v>1045.8619999999999</v>
      </c>
      <c r="U56" s="55"/>
      <c r="V56" s="52"/>
      <c r="W56" s="52">
        <f t="shared" si="6"/>
        <v>1045.8619999999999</v>
      </c>
    </row>
    <row r="57" spans="1:23" ht="15" thickBot="1">
      <c r="A57" s="3">
        <v>1896868</v>
      </c>
      <c r="B57" s="83">
        <v>43400</v>
      </c>
      <c r="C57" s="4">
        <v>49</v>
      </c>
      <c r="D57" s="4">
        <v>3159</v>
      </c>
      <c r="E57" s="4">
        <v>1978</v>
      </c>
      <c r="F57" s="4">
        <v>645</v>
      </c>
      <c r="G57" s="4" t="s">
        <v>9</v>
      </c>
      <c r="H57" s="40">
        <f>E57-'май 2018'!E59</f>
        <v>350</v>
      </c>
      <c r="I57" s="42">
        <f>F57-'май 2018'!F59</f>
        <v>144</v>
      </c>
      <c r="J57" s="51">
        <v>1977</v>
      </c>
      <c r="K57" s="51">
        <v>645</v>
      </c>
      <c r="L57">
        <f t="shared" si="0"/>
        <v>1</v>
      </c>
      <c r="M57">
        <f t="shared" si="0"/>
        <v>0</v>
      </c>
      <c r="N57">
        <f t="shared" si="3"/>
        <v>6.08</v>
      </c>
      <c r="O57">
        <f t="shared" si="4"/>
        <v>0</v>
      </c>
      <c r="P57" s="57">
        <f t="shared" si="7"/>
        <v>6.08</v>
      </c>
      <c r="Q57" s="52"/>
      <c r="R57" s="57">
        <f t="shared" si="8"/>
        <v>6.2624000000000004</v>
      </c>
      <c r="S57" s="76">
        <f>'сент 2018'!W57</f>
        <v>663.95860000000005</v>
      </c>
      <c r="T57" s="73">
        <f t="shared" si="5"/>
        <v>670.221</v>
      </c>
      <c r="U57" s="73">
        <f>T57</f>
        <v>670.221</v>
      </c>
      <c r="V57" s="52">
        <v>830</v>
      </c>
      <c r="W57" s="52">
        <f t="shared" si="6"/>
        <v>0</v>
      </c>
    </row>
    <row r="58" spans="1:23" ht="15" thickBot="1">
      <c r="A58" s="3">
        <v>1899231</v>
      </c>
      <c r="B58" s="83">
        <v>43400</v>
      </c>
      <c r="C58" s="4">
        <v>50</v>
      </c>
      <c r="D58" s="4">
        <v>6288</v>
      </c>
      <c r="E58" s="4">
        <v>3495</v>
      </c>
      <c r="F58" s="4">
        <v>2234</v>
      </c>
      <c r="G58" s="4" t="s">
        <v>9</v>
      </c>
      <c r="H58" s="40">
        <f>E58-'май 2018'!E60</f>
        <v>293</v>
      </c>
      <c r="I58" s="42">
        <f>F58-'май 2018'!F60</f>
        <v>187</v>
      </c>
      <c r="J58" s="51">
        <v>3453</v>
      </c>
      <c r="K58" s="51">
        <v>2205</v>
      </c>
      <c r="L58">
        <f t="shared" si="0"/>
        <v>42</v>
      </c>
      <c r="M58">
        <f t="shared" si="0"/>
        <v>29</v>
      </c>
      <c r="N58">
        <f t="shared" si="3"/>
        <v>255.36</v>
      </c>
      <c r="O58">
        <f t="shared" si="4"/>
        <v>65.25</v>
      </c>
      <c r="P58" s="57">
        <f t="shared" si="7"/>
        <v>320.61</v>
      </c>
      <c r="Q58" s="52"/>
      <c r="R58" s="57">
        <f t="shared" si="8"/>
        <v>330.22829999999999</v>
      </c>
      <c r="S58" s="76">
        <f>'сент 2018'!W58</f>
        <v>0</v>
      </c>
      <c r="T58" s="77">
        <f t="shared" si="5"/>
        <v>330.22829999999999</v>
      </c>
      <c r="U58" s="77"/>
      <c r="V58" s="52"/>
      <c r="W58" s="52">
        <f t="shared" si="6"/>
        <v>330.22829999999999</v>
      </c>
    </row>
    <row r="59" spans="1:23" ht="15" thickBot="1">
      <c r="A59" s="3">
        <v>1893425</v>
      </c>
      <c r="B59" s="83">
        <v>43400</v>
      </c>
      <c r="C59" s="4">
        <v>51</v>
      </c>
      <c r="D59" s="4">
        <v>19691</v>
      </c>
      <c r="E59" s="4">
        <v>13214</v>
      </c>
      <c r="F59" s="4">
        <v>6172</v>
      </c>
      <c r="G59" s="4" t="s">
        <v>9</v>
      </c>
      <c r="H59" s="40">
        <f>E59-'май 2018'!E61</f>
        <v>1423</v>
      </c>
      <c r="I59" s="42">
        <f>F59-'май 2018'!F61</f>
        <v>699</v>
      </c>
      <c r="J59" s="51">
        <v>12668</v>
      </c>
      <c r="K59" s="51">
        <v>5891</v>
      </c>
      <c r="L59">
        <f t="shared" si="0"/>
        <v>546</v>
      </c>
      <c r="M59">
        <f t="shared" si="0"/>
        <v>281</v>
      </c>
      <c r="N59">
        <f t="shared" si="3"/>
        <v>3319.68</v>
      </c>
      <c r="O59">
        <f t="shared" si="4"/>
        <v>632.25</v>
      </c>
      <c r="P59" s="57">
        <f t="shared" si="7"/>
        <v>3951.93</v>
      </c>
      <c r="Q59" s="52"/>
      <c r="R59" s="57">
        <f t="shared" si="8"/>
        <v>4070.4878999999996</v>
      </c>
      <c r="S59" s="76">
        <f>'сент 2018'!W59</f>
        <v>0</v>
      </c>
      <c r="T59" s="62">
        <f>R59+S59</f>
        <v>4070.4878999999996</v>
      </c>
      <c r="U59" s="62">
        <f>S59+T59</f>
        <v>4070.4878999999996</v>
      </c>
      <c r="V59" s="52"/>
      <c r="W59" s="52">
        <f t="shared" si="6"/>
        <v>0</v>
      </c>
    </row>
    <row r="60" spans="1:23" ht="15" thickBot="1">
      <c r="A60" s="3">
        <v>1887493</v>
      </c>
      <c r="B60" s="83">
        <v>43400</v>
      </c>
      <c r="C60" s="4">
        <v>52</v>
      </c>
      <c r="D60" s="4">
        <v>7487</v>
      </c>
      <c r="E60" s="4">
        <v>4887</v>
      </c>
      <c r="F60" s="4">
        <v>2163</v>
      </c>
      <c r="G60" s="4" t="s">
        <v>9</v>
      </c>
      <c r="H60" s="40">
        <f>E60-'май 2018'!E62</f>
        <v>504</v>
      </c>
      <c r="I60" s="42">
        <f>F60-'май 2018'!F62</f>
        <v>233</v>
      </c>
      <c r="J60" s="51">
        <v>4886</v>
      </c>
      <c r="K60" s="51">
        <v>2163</v>
      </c>
      <c r="L60">
        <f t="shared" si="0"/>
        <v>1</v>
      </c>
      <c r="M60">
        <f t="shared" si="0"/>
        <v>0</v>
      </c>
      <c r="N60">
        <f t="shared" si="3"/>
        <v>6.08</v>
      </c>
      <c r="O60">
        <f t="shared" si="4"/>
        <v>0</v>
      </c>
      <c r="P60" s="57">
        <f t="shared" si="7"/>
        <v>6.08</v>
      </c>
      <c r="Q60" s="52"/>
      <c r="R60" s="57">
        <f t="shared" si="8"/>
        <v>6.2624000000000004</v>
      </c>
      <c r="S60" s="76">
        <f>'сент 2018'!W60</f>
        <v>-617.40890000000002</v>
      </c>
      <c r="T60" s="72">
        <f t="shared" si="5"/>
        <v>-611.14650000000006</v>
      </c>
      <c r="U60" s="55"/>
      <c r="V60" s="52"/>
      <c r="W60" s="52">
        <f t="shared" si="6"/>
        <v>-611.14650000000006</v>
      </c>
    </row>
    <row r="61" spans="1:23" ht="15" thickBot="1">
      <c r="A61" s="3">
        <v>1899001</v>
      </c>
      <c r="B61" s="83">
        <v>43400</v>
      </c>
      <c r="C61" s="4">
        <v>53</v>
      </c>
      <c r="D61" s="4">
        <v>55168</v>
      </c>
      <c r="E61" s="4">
        <v>34876</v>
      </c>
      <c r="F61" s="4">
        <v>18734</v>
      </c>
      <c r="G61" s="4" t="s">
        <v>9</v>
      </c>
      <c r="H61" s="40">
        <f>E61-'май 2018'!E63</f>
        <v>775</v>
      </c>
      <c r="I61" s="42">
        <f>F61-'май 2018'!F63</f>
        <v>1227</v>
      </c>
      <c r="J61" s="51">
        <v>34699</v>
      </c>
      <c r="K61" s="51">
        <v>18439</v>
      </c>
      <c r="L61">
        <f t="shared" si="0"/>
        <v>177</v>
      </c>
      <c r="M61">
        <f t="shared" si="0"/>
        <v>295</v>
      </c>
      <c r="N61">
        <f t="shared" si="3"/>
        <v>1076.1600000000001</v>
      </c>
      <c r="O61">
        <f t="shared" si="4"/>
        <v>663.75</v>
      </c>
      <c r="P61" s="57">
        <f t="shared" si="7"/>
        <v>1739.91</v>
      </c>
      <c r="Q61" s="52"/>
      <c r="R61" s="57">
        <f t="shared" si="8"/>
        <v>1792.1073000000001</v>
      </c>
      <c r="S61" s="76">
        <f>'сент 2018'!W61</f>
        <v>0</v>
      </c>
      <c r="T61" s="62">
        <f t="shared" si="5"/>
        <v>1792.1073000000001</v>
      </c>
      <c r="U61" s="62">
        <f t="shared" si="5"/>
        <v>1792.1073000000001</v>
      </c>
      <c r="V61" s="52"/>
      <c r="W61" s="52">
        <f t="shared" si="6"/>
        <v>0</v>
      </c>
    </row>
    <row r="62" spans="1:23" ht="15" thickBot="1">
      <c r="A62" s="3">
        <v>1897503</v>
      </c>
      <c r="B62" s="83">
        <v>43400</v>
      </c>
      <c r="C62" s="4">
        <v>54</v>
      </c>
      <c r="D62" s="4">
        <v>426</v>
      </c>
      <c r="E62" s="4">
        <v>229</v>
      </c>
      <c r="F62" s="4">
        <v>184</v>
      </c>
      <c r="G62" s="4" t="s">
        <v>9</v>
      </c>
      <c r="H62" s="40">
        <f>E62-'май 2018'!E64</f>
        <v>3</v>
      </c>
      <c r="I62" s="42">
        <f>F62-'май 2018'!F64</f>
        <v>8</v>
      </c>
      <c r="J62" s="51">
        <v>229</v>
      </c>
      <c r="K62" s="51">
        <v>184</v>
      </c>
      <c r="L62">
        <f t="shared" si="0"/>
        <v>0</v>
      </c>
      <c r="M62">
        <f t="shared" si="0"/>
        <v>0</v>
      </c>
      <c r="N62">
        <f t="shared" si="3"/>
        <v>0</v>
      </c>
      <c r="O62">
        <f t="shared" si="4"/>
        <v>0</v>
      </c>
      <c r="P62" s="57">
        <f t="shared" si="7"/>
        <v>0</v>
      </c>
      <c r="Q62" s="52"/>
      <c r="R62" s="57">
        <f t="shared" si="8"/>
        <v>0</v>
      </c>
      <c r="S62" s="76">
        <f>'сент 2018'!W62</f>
        <v>37.327200000000005</v>
      </c>
      <c r="T62" s="77">
        <f t="shared" si="5"/>
        <v>37.327200000000005</v>
      </c>
      <c r="U62" s="55"/>
      <c r="V62" s="52"/>
      <c r="W62" s="52">
        <f t="shared" si="6"/>
        <v>37.327200000000005</v>
      </c>
    </row>
    <row r="63" spans="1:23" ht="15" thickBot="1">
      <c r="A63" s="3">
        <v>1892300</v>
      </c>
      <c r="B63" s="83">
        <v>43400</v>
      </c>
      <c r="C63" s="4">
        <v>55</v>
      </c>
      <c r="D63" s="4">
        <v>8225</v>
      </c>
      <c r="E63" s="4">
        <v>5880</v>
      </c>
      <c r="F63" s="4">
        <v>2301</v>
      </c>
      <c r="G63" s="4" t="s">
        <v>9</v>
      </c>
      <c r="H63" s="40">
        <f>E63-'май 2018'!E65</f>
        <v>583</v>
      </c>
      <c r="I63" s="42">
        <f>F63-'май 2018'!F65</f>
        <v>296</v>
      </c>
      <c r="J63" s="51">
        <v>5798</v>
      </c>
      <c r="K63" s="51">
        <v>2253</v>
      </c>
      <c r="L63">
        <f t="shared" si="0"/>
        <v>82</v>
      </c>
      <c r="M63">
        <f t="shared" si="0"/>
        <v>48</v>
      </c>
      <c r="N63">
        <f t="shared" si="3"/>
        <v>498.56</v>
      </c>
      <c r="O63">
        <f t="shared" si="4"/>
        <v>108</v>
      </c>
      <c r="P63" s="57">
        <f t="shared" si="7"/>
        <v>606.55999999999995</v>
      </c>
      <c r="Q63" s="52"/>
      <c r="R63" s="57">
        <f t="shared" si="8"/>
        <v>624.75679999999988</v>
      </c>
      <c r="S63" s="76">
        <f>'сент 2018'!W63</f>
        <v>0</v>
      </c>
      <c r="T63" s="77">
        <f t="shared" si="5"/>
        <v>624.75679999999988</v>
      </c>
      <c r="U63" s="77"/>
      <c r="V63" s="52"/>
      <c r="W63" s="52">
        <f t="shared" si="6"/>
        <v>624.75679999999988</v>
      </c>
    </row>
    <row r="64" spans="1:23" ht="15" thickBot="1">
      <c r="A64" s="3">
        <v>1898851</v>
      </c>
      <c r="B64" s="83">
        <v>43400</v>
      </c>
      <c r="C64" s="4">
        <v>56</v>
      </c>
      <c r="D64" s="4">
        <v>22310</v>
      </c>
      <c r="E64" s="4">
        <v>14700</v>
      </c>
      <c r="F64" s="4">
        <v>6911</v>
      </c>
      <c r="G64" s="4" t="s">
        <v>9</v>
      </c>
      <c r="H64" s="40">
        <f>E64-'май 2018'!E66</f>
        <v>1638</v>
      </c>
      <c r="I64" s="42">
        <f>F64-'май 2018'!F66</f>
        <v>736</v>
      </c>
      <c r="J64" s="51">
        <v>14334</v>
      </c>
      <c r="K64" s="51">
        <v>6687</v>
      </c>
      <c r="L64">
        <f t="shared" si="0"/>
        <v>366</v>
      </c>
      <c r="M64">
        <f t="shared" si="0"/>
        <v>224</v>
      </c>
      <c r="N64">
        <f t="shared" si="3"/>
        <v>2225.2800000000002</v>
      </c>
      <c r="O64">
        <f t="shared" si="4"/>
        <v>504</v>
      </c>
      <c r="P64" s="57">
        <f t="shared" si="7"/>
        <v>2729.28</v>
      </c>
      <c r="Q64" s="52"/>
      <c r="R64" s="57">
        <f t="shared" si="8"/>
        <v>2811.1584000000003</v>
      </c>
      <c r="S64" s="76">
        <f>'сент 2018'!W64</f>
        <v>0</v>
      </c>
      <c r="T64" s="62">
        <f t="shared" si="5"/>
        <v>2811.1584000000003</v>
      </c>
      <c r="U64" s="62">
        <f t="shared" si="5"/>
        <v>2811.1584000000003</v>
      </c>
      <c r="V64" s="52"/>
      <c r="W64" s="52">
        <f t="shared" si="6"/>
        <v>0</v>
      </c>
    </row>
    <row r="65" spans="1:23" ht="15" thickBot="1">
      <c r="A65" s="3">
        <v>1900126</v>
      </c>
      <c r="B65" s="83">
        <v>43400</v>
      </c>
      <c r="C65" s="4">
        <v>57</v>
      </c>
      <c r="D65" s="4">
        <v>5058</v>
      </c>
      <c r="E65" s="4">
        <v>3936</v>
      </c>
      <c r="F65" s="4">
        <v>1066</v>
      </c>
      <c r="G65" s="4" t="s">
        <v>9</v>
      </c>
      <c r="H65" s="40">
        <f>E65-'май 2018'!E67</f>
        <v>263</v>
      </c>
      <c r="I65" s="42">
        <f>F65-'май 2018'!F67</f>
        <v>62</v>
      </c>
      <c r="J65" s="51">
        <v>3917</v>
      </c>
      <c r="K65" s="51">
        <v>1066</v>
      </c>
      <c r="L65">
        <f t="shared" si="0"/>
        <v>19</v>
      </c>
      <c r="M65">
        <f t="shared" si="0"/>
        <v>0</v>
      </c>
      <c r="N65">
        <f t="shared" si="3"/>
        <v>115.52</v>
      </c>
      <c r="O65">
        <f t="shared" si="4"/>
        <v>0</v>
      </c>
      <c r="P65" s="57">
        <f t="shared" si="7"/>
        <v>115.52</v>
      </c>
      <c r="Q65" s="52"/>
      <c r="R65" s="57">
        <f t="shared" si="8"/>
        <v>118.98559999999999</v>
      </c>
      <c r="S65" s="76">
        <f>'сент 2018'!W65</f>
        <v>0</v>
      </c>
      <c r="T65" s="77">
        <f t="shared" si="5"/>
        <v>118.98559999999999</v>
      </c>
      <c r="U65" s="77"/>
      <c r="V65" s="52"/>
      <c r="W65" s="52">
        <f t="shared" si="6"/>
        <v>118.98559999999999</v>
      </c>
    </row>
    <row r="66" spans="1:23" ht="15" thickBot="1">
      <c r="A66" s="3">
        <v>1899583</v>
      </c>
      <c r="B66" s="83">
        <v>43400</v>
      </c>
      <c r="C66" s="4">
        <v>58</v>
      </c>
      <c r="D66" s="4">
        <v>1629</v>
      </c>
      <c r="E66" s="4">
        <v>878</v>
      </c>
      <c r="F66" s="4">
        <v>553</v>
      </c>
      <c r="G66" s="4" t="s">
        <v>9</v>
      </c>
      <c r="H66" s="40">
        <f>E66-'май 2018'!E68</f>
        <v>106</v>
      </c>
      <c r="I66" s="42">
        <f>F66-'май 2018'!F68</f>
        <v>75</v>
      </c>
      <c r="J66" s="51">
        <v>875</v>
      </c>
      <c r="K66" s="51">
        <v>550</v>
      </c>
      <c r="L66">
        <f t="shared" si="0"/>
        <v>3</v>
      </c>
      <c r="M66">
        <f t="shared" si="0"/>
        <v>3</v>
      </c>
      <c r="N66">
        <f t="shared" si="3"/>
        <v>18.240000000000002</v>
      </c>
      <c r="O66">
        <f t="shared" si="4"/>
        <v>6.75</v>
      </c>
      <c r="P66" s="57">
        <f t="shared" si="7"/>
        <v>24.990000000000002</v>
      </c>
      <c r="Q66" s="52"/>
      <c r="R66" s="57">
        <f t="shared" si="8"/>
        <v>25.739700000000003</v>
      </c>
      <c r="S66" s="76">
        <f>'сент 2018'!W66</f>
        <v>400.49490000000003</v>
      </c>
      <c r="T66" s="77">
        <f t="shared" si="5"/>
        <v>426.23460000000006</v>
      </c>
      <c r="U66" s="55"/>
      <c r="V66" s="52"/>
      <c r="W66" s="52">
        <f t="shared" si="6"/>
        <v>426.23460000000006</v>
      </c>
    </row>
    <row r="67" spans="1:23" ht="15" thickBot="1">
      <c r="A67" s="3">
        <v>1895451</v>
      </c>
      <c r="B67" s="83">
        <v>43400</v>
      </c>
      <c r="C67" s="4">
        <v>59</v>
      </c>
      <c r="D67" s="4">
        <v>575</v>
      </c>
      <c r="E67" s="4">
        <v>384</v>
      </c>
      <c r="F67" s="4">
        <v>175</v>
      </c>
      <c r="G67" s="4" t="s">
        <v>9</v>
      </c>
      <c r="H67" s="40">
        <f>E67-'май 2018'!E69</f>
        <v>26</v>
      </c>
      <c r="I67" s="42">
        <f>F67-'май 2018'!F69</f>
        <v>7</v>
      </c>
      <c r="J67" s="51">
        <v>384</v>
      </c>
      <c r="K67" s="51">
        <v>175</v>
      </c>
      <c r="L67">
        <f t="shared" si="0"/>
        <v>0</v>
      </c>
      <c r="M67">
        <f t="shared" si="0"/>
        <v>0</v>
      </c>
      <c r="N67">
        <f t="shared" si="3"/>
        <v>0</v>
      </c>
      <c r="O67">
        <f t="shared" si="4"/>
        <v>0</v>
      </c>
      <c r="P67" s="57">
        <f t="shared" si="7"/>
        <v>0</v>
      </c>
      <c r="Q67" s="52"/>
      <c r="R67" s="57">
        <f t="shared" si="8"/>
        <v>0</v>
      </c>
      <c r="S67" s="76">
        <f>'сент 2018'!W67</f>
        <v>18.787200000000002</v>
      </c>
      <c r="T67" s="77">
        <f t="shared" si="5"/>
        <v>18.787200000000002</v>
      </c>
      <c r="U67" s="55"/>
      <c r="V67" s="52"/>
      <c r="W67" s="52">
        <f t="shared" si="6"/>
        <v>18.787200000000002</v>
      </c>
    </row>
    <row r="68" spans="1:23" ht="15" thickBot="1">
      <c r="A68" s="3">
        <v>1893420</v>
      </c>
      <c r="B68" s="83">
        <v>43400</v>
      </c>
      <c r="C68" s="4">
        <v>60</v>
      </c>
      <c r="D68" s="4">
        <v>1623</v>
      </c>
      <c r="E68" s="4">
        <v>971</v>
      </c>
      <c r="F68" s="4">
        <v>318</v>
      </c>
      <c r="G68" s="4" t="s">
        <v>9</v>
      </c>
      <c r="H68" s="40">
        <f>E68-'май 2018'!E70</f>
        <v>44</v>
      </c>
      <c r="I68" s="42">
        <f>F68-'май 2018'!F70</f>
        <v>0</v>
      </c>
      <c r="J68" s="51">
        <v>960</v>
      </c>
      <c r="K68" s="51">
        <v>318</v>
      </c>
      <c r="L68">
        <f t="shared" si="0"/>
        <v>11</v>
      </c>
      <c r="M68">
        <f t="shared" si="0"/>
        <v>0</v>
      </c>
      <c r="N68">
        <f t="shared" si="3"/>
        <v>66.88</v>
      </c>
      <c r="O68">
        <f t="shared" si="4"/>
        <v>0</v>
      </c>
      <c r="P68" s="57">
        <f t="shared" si="7"/>
        <v>66.88</v>
      </c>
      <c r="Q68" s="52"/>
      <c r="R68" s="57">
        <f t="shared" si="8"/>
        <v>68.886399999999995</v>
      </c>
      <c r="S68" s="76">
        <f>'сент 2018'!W68</f>
        <v>203.48680000000002</v>
      </c>
      <c r="T68" s="77">
        <f t="shared" si="5"/>
        <v>272.3732</v>
      </c>
      <c r="U68" s="55"/>
      <c r="V68" s="52"/>
      <c r="W68" s="52">
        <f t="shared" si="6"/>
        <v>272.3732</v>
      </c>
    </row>
    <row r="69" spans="1:23" ht="15" thickBot="1">
      <c r="A69" s="3">
        <v>1896958</v>
      </c>
      <c r="B69" s="83">
        <v>43400</v>
      </c>
      <c r="C69" s="4" t="s">
        <v>15</v>
      </c>
      <c r="D69" s="4">
        <v>3294</v>
      </c>
      <c r="E69" s="4">
        <v>2165</v>
      </c>
      <c r="F69" s="4">
        <v>619</v>
      </c>
      <c r="G69" s="4" t="s">
        <v>9</v>
      </c>
      <c r="H69" s="40">
        <f>E69-'май 2018'!E71</f>
        <v>152</v>
      </c>
      <c r="I69" s="42">
        <f>F69-'май 2018'!F71</f>
        <v>60</v>
      </c>
      <c r="J69" s="51">
        <v>2133</v>
      </c>
      <c r="K69" s="51">
        <v>619</v>
      </c>
      <c r="L69">
        <f t="shared" ref="L69:M129" si="9">E69-J69</f>
        <v>32</v>
      </c>
      <c r="M69">
        <f t="shared" si="9"/>
        <v>0</v>
      </c>
      <c r="N69">
        <f t="shared" si="3"/>
        <v>194.56</v>
      </c>
      <c r="O69">
        <f t="shared" si="4"/>
        <v>0</v>
      </c>
      <c r="P69" s="57">
        <f t="shared" si="7"/>
        <v>194.56</v>
      </c>
      <c r="Q69" s="52"/>
      <c r="R69" s="57">
        <f t="shared" si="8"/>
        <v>200.39680000000001</v>
      </c>
      <c r="S69" s="76">
        <f>'сент 2018'!W69</f>
        <v>0</v>
      </c>
      <c r="T69" s="77">
        <f t="shared" si="5"/>
        <v>200.39680000000001</v>
      </c>
      <c r="U69" s="77"/>
      <c r="V69" s="52"/>
      <c r="W69" s="52">
        <f t="shared" si="6"/>
        <v>200.39680000000001</v>
      </c>
    </row>
    <row r="70" spans="1:23" ht="15" thickBot="1">
      <c r="A70" s="3">
        <v>1897047</v>
      </c>
      <c r="B70" s="83">
        <v>43400</v>
      </c>
      <c r="C70" s="4">
        <v>61</v>
      </c>
      <c r="D70" s="4">
        <v>2963</v>
      </c>
      <c r="E70" s="4">
        <v>1759</v>
      </c>
      <c r="F70" s="4">
        <v>528</v>
      </c>
      <c r="G70" s="4" t="s">
        <v>9</v>
      </c>
      <c r="H70" s="40">
        <f>E70-'май 2018'!E72</f>
        <v>177</v>
      </c>
      <c r="I70" s="42">
        <f>F70-'май 2018'!F72</f>
        <v>42</v>
      </c>
      <c r="J70" s="51">
        <v>1725</v>
      </c>
      <c r="K70" s="51">
        <v>528</v>
      </c>
      <c r="L70">
        <f t="shared" si="9"/>
        <v>34</v>
      </c>
      <c r="M70">
        <f t="shared" si="9"/>
        <v>0</v>
      </c>
      <c r="N70">
        <f t="shared" si="3"/>
        <v>206.72</v>
      </c>
      <c r="O70">
        <f t="shared" si="4"/>
        <v>0</v>
      </c>
      <c r="P70" s="57">
        <f t="shared" si="7"/>
        <v>206.72</v>
      </c>
      <c r="Q70" s="52"/>
      <c r="R70" s="57">
        <f t="shared" si="8"/>
        <v>212.92160000000001</v>
      </c>
      <c r="S70" s="76">
        <f>'сент 2018'!W70</f>
        <v>-70.376999999999953</v>
      </c>
      <c r="T70" s="71">
        <f t="shared" si="5"/>
        <v>142.54460000000006</v>
      </c>
      <c r="U70" s="55"/>
      <c r="V70" s="52"/>
      <c r="W70" s="52">
        <f t="shared" si="6"/>
        <v>142.54460000000006</v>
      </c>
    </row>
    <row r="71" spans="1:23" ht="15" thickBot="1">
      <c r="A71" s="3">
        <v>5038385</v>
      </c>
      <c r="B71" s="83">
        <v>43400</v>
      </c>
      <c r="C71" s="4">
        <v>62</v>
      </c>
      <c r="D71" s="4">
        <v>23647</v>
      </c>
      <c r="E71" s="4">
        <v>13971</v>
      </c>
      <c r="F71" s="4">
        <v>8186</v>
      </c>
      <c r="G71" s="4" t="s">
        <v>16</v>
      </c>
      <c r="H71" s="40">
        <f>E71-'май 2018'!E73</f>
        <v>464</v>
      </c>
      <c r="I71" s="42">
        <f>F71-'май 2018'!F73</f>
        <v>233</v>
      </c>
      <c r="J71" s="51">
        <v>13863</v>
      </c>
      <c r="K71" s="51">
        <v>8121</v>
      </c>
      <c r="L71">
        <f t="shared" si="9"/>
        <v>108</v>
      </c>
      <c r="M71">
        <f t="shared" si="9"/>
        <v>65</v>
      </c>
      <c r="N71">
        <f t="shared" si="3"/>
        <v>656.64</v>
      </c>
      <c r="O71">
        <f t="shared" si="4"/>
        <v>146.25</v>
      </c>
      <c r="P71" s="57">
        <f t="shared" si="7"/>
        <v>802.89</v>
      </c>
      <c r="Q71" s="52"/>
      <c r="R71" s="57">
        <f t="shared" si="8"/>
        <v>826.97669999999994</v>
      </c>
      <c r="S71" s="76">
        <f>'сент 2018'!W71</f>
        <v>0</v>
      </c>
      <c r="T71" s="62">
        <f t="shared" si="5"/>
        <v>826.97669999999994</v>
      </c>
      <c r="U71" s="62">
        <f t="shared" si="5"/>
        <v>826.97669999999994</v>
      </c>
      <c r="V71" s="52"/>
      <c r="W71" s="52">
        <f t="shared" si="6"/>
        <v>0</v>
      </c>
    </row>
    <row r="72" spans="1:23" ht="15" thickBot="1">
      <c r="A72" s="3">
        <v>1851821</v>
      </c>
      <c r="B72" s="83">
        <v>43400</v>
      </c>
      <c r="C72" s="4" t="s">
        <v>17</v>
      </c>
      <c r="D72" s="4">
        <v>7713</v>
      </c>
      <c r="E72" s="4">
        <v>6196</v>
      </c>
      <c r="F72" s="4">
        <v>1492</v>
      </c>
      <c r="G72" s="4" t="s">
        <v>9</v>
      </c>
      <c r="H72" s="40">
        <f>E72-'май 2018'!E74</f>
        <v>4700</v>
      </c>
      <c r="I72" s="42">
        <f>F72-'май 2018'!F74</f>
        <v>876</v>
      </c>
      <c r="J72" s="51">
        <v>6196</v>
      </c>
      <c r="K72" s="51">
        <v>1492</v>
      </c>
      <c r="L72">
        <f t="shared" si="9"/>
        <v>0</v>
      </c>
      <c r="M72">
        <f t="shared" si="9"/>
        <v>0</v>
      </c>
      <c r="N72">
        <f t="shared" ref="N72:N135" si="10">L72*6.08</f>
        <v>0</v>
      </c>
      <c r="O72">
        <f t="shared" ref="O72:O135" si="11">M72*2.25</f>
        <v>0</v>
      </c>
      <c r="P72" s="57">
        <f t="shared" si="7"/>
        <v>0</v>
      </c>
      <c r="Q72" s="52"/>
      <c r="R72" s="57">
        <f t="shared" si="8"/>
        <v>0</v>
      </c>
      <c r="S72" s="76">
        <f>'сент 2018'!W72</f>
        <v>1459.7182</v>
      </c>
      <c r="T72" s="71">
        <f t="shared" si="5"/>
        <v>1459.7182</v>
      </c>
      <c r="U72" s="55"/>
      <c r="V72" s="52"/>
      <c r="W72" s="52">
        <f t="shared" si="6"/>
        <v>1459.7182</v>
      </c>
    </row>
    <row r="73" spans="1:23" ht="15" thickBot="1">
      <c r="A73" s="3">
        <v>1832248</v>
      </c>
      <c r="B73" s="83">
        <v>43400</v>
      </c>
      <c r="C73" s="4">
        <v>63</v>
      </c>
      <c r="D73" s="4">
        <v>2398</v>
      </c>
      <c r="E73" s="4">
        <v>1691</v>
      </c>
      <c r="F73" s="4">
        <v>671</v>
      </c>
      <c r="G73" s="4" t="s">
        <v>9</v>
      </c>
      <c r="H73" s="40">
        <f>E73-'май 2018'!E75</f>
        <v>-3541</v>
      </c>
      <c r="I73" s="42">
        <f>F73-'май 2018'!F75</f>
        <v>-504</v>
      </c>
      <c r="J73" s="51">
        <v>1686</v>
      </c>
      <c r="K73" s="51">
        <v>671</v>
      </c>
      <c r="L73">
        <f t="shared" si="9"/>
        <v>5</v>
      </c>
      <c r="M73">
        <f t="shared" si="9"/>
        <v>0</v>
      </c>
      <c r="N73">
        <f t="shared" si="10"/>
        <v>30.4</v>
      </c>
      <c r="O73">
        <f t="shared" si="11"/>
        <v>0</v>
      </c>
      <c r="P73" s="57">
        <f t="shared" si="7"/>
        <v>30.4</v>
      </c>
      <c r="Q73" s="52"/>
      <c r="R73" s="57">
        <f t="shared" si="8"/>
        <v>31.311999999999998</v>
      </c>
      <c r="S73" s="76">
        <f>'сент 2018'!W73</f>
        <v>-124.06399999999991</v>
      </c>
      <c r="T73" s="72">
        <f t="shared" ref="T73:U136" si="12">R73+S73</f>
        <v>-92.75199999999991</v>
      </c>
      <c r="U73" s="55"/>
      <c r="V73" s="52"/>
      <c r="W73" s="52">
        <f t="shared" ref="W73:W136" si="13">T73-U73</f>
        <v>-92.75199999999991</v>
      </c>
    </row>
    <row r="74" spans="1:23" ht="15" thickBot="1">
      <c r="A74" s="3">
        <v>1854020</v>
      </c>
      <c r="B74" s="83">
        <v>43400</v>
      </c>
      <c r="C74" s="4">
        <v>64</v>
      </c>
      <c r="D74" s="4">
        <v>15825</v>
      </c>
      <c r="E74" s="4">
        <v>10003</v>
      </c>
      <c r="F74" s="4">
        <v>5714</v>
      </c>
      <c r="G74" s="4" t="s">
        <v>9</v>
      </c>
      <c r="H74" s="40">
        <f>E74-'май 2018'!E76</f>
        <v>40</v>
      </c>
      <c r="I74" s="42">
        <f>F74-'май 2018'!F76</f>
        <v>3</v>
      </c>
      <c r="J74" s="51">
        <v>10002</v>
      </c>
      <c r="K74" s="51">
        <v>5714</v>
      </c>
      <c r="L74">
        <f t="shared" si="9"/>
        <v>1</v>
      </c>
      <c r="M74">
        <f t="shared" si="9"/>
        <v>0</v>
      </c>
      <c r="N74">
        <f t="shared" si="10"/>
        <v>6.08</v>
      </c>
      <c r="O74">
        <f t="shared" si="11"/>
        <v>0</v>
      </c>
      <c r="P74" s="57">
        <f t="shared" si="7"/>
        <v>6.08</v>
      </c>
      <c r="Q74" s="52"/>
      <c r="R74" s="57">
        <f t="shared" si="8"/>
        <v>6.2624000000000004</v>
      </c>
      <c r="S74" s="76">
        <f>'сент 2018'!W74</f>
        <v>89.991100000000003</v>
      </c>
      <c r="T74" s="71">
        <f t="shared" si="12"/>
        <v>96.253500000000003</v>
      </c>
      <c r="U74" s="77"/>
      <c r="V74" s="52"/>
      <c r="W74" s="52">
        <f t="shared" si="13"/>
        <v>96.253500000000003</v>
      </c>
    </row>
    <row r="75" spans="1:23" ht="15" thickBot="1">
      <c r="A75" s="3">
        <v>1899103</v>
      </c>
      <c r="B75" s="83">
        <v>43400</v>
      </c>
      <c r="C75" s="4">
        <v>65</v>
      </c>
      <c r="D75" s="4">
        <v>13744</v>
      </c>
      <c r="E75" s="4">
        <v>8728</v>
      </c>
      <c r="F75" s="4">
        <v>4446</v>
      </c>
      <c r="G75" s="4" t="s">
        <v>9</v>
      </c>
      <c r="H75" s="40">
        <f>E75-'май 2018'!E77</f>
        <v>958</v>
      </c>
      <c r="I75" s="42">
        <f>F75-'май 2018'!F77</f>
        <v>647</v>
      </c>
      <c r="J75" s="51">
        <v>8720</v>
      </c>
      <c r="K75" s="51">
        <v>4446</v>
      </c>
      <c r="L75">
        <f t="shared" si="9"/>
        <v>8</v>
      </c>
      <c r="M75">
        <f t="shared" si="9"/>
        <v>0</v>
      </c>
      <c r="N75">
        <f t="shared" si="10"/>
        <v>48.64</v>
      </c>
      <c r="O75">
        <f t="shared" si="11"/>
        <v>0</v>
      </c>
      <c r="P75" s="57">
        <f t="shared" ref="P75:P138" si="14">N75+O75</f>
        <v>48.64</v>
      </c>
      <c r="Q75" s="52"/>
      <c r="R75" s="57">
        <f t="shared" ref="R75:R138" si="15">P75+P75*3%-Q75</f>
        <v>50.099200000000003</v>
      </c>
      <c r="S75" s="76">
        <f>'сент 2018'!W75</f>
        <v>0</v>
      </c>
      <c r="T75" s="71">
        <f t="shared" si="12"/>
        <v>50.099200000000003</v>
      </c>
      <c r="U75" s="71"/>
      <c r="V75" s="52"/>
      <c r="W75" s="52">
        <f t="shared" si="13"/>
        <v>50.099200000000003</v>
      </c>
    </row>
    <row r="76" spans="1:23" ht="15" thickBot="1">
      <c r="A76" s="3">
        <v>1897162</v>
      </c>
      <c r="B76" s="83">
        <v>43400</v>
      </c>
      <c r="C76" s="4">
        <v>66</v>
      </c>
      <c r="D76" s="4">
        <v>11507</v>
      </c>
      <c r="E76" s="4">
        <v>6252</v>
      </c>
      <c r="F76" s="4">
        <v>4856</v>
      </c>
      <c r="G76" s="4" t="s">
        <v>9</v>
      </c>
      <c r="H76" s="40">
        <f>E76-'май 2018'!E78</f>
        <v>1193</v>
      </c>
      <c r="I76" s="42">
        <f>F76-'май 2018'!F78</f>
        <v>882</v>
      </c>
      <c r="J76" s="51">
        <v>5661</v>
      </c>
      <c r="K76" s="51">
        <v>4399</v>
      </c>
      <c r="L76">
        <f t="shared" si="9"/>
        <v>591</v>
      </c>
      <c r="M76">
        <f t="shared" si="9"/>
        <v>457</v>
      </c>
      <c r="N76">
        <f t="shared" si="10"/>
        <v>3593.28</v>
      </c>
      <c r="O76">
        <f t="shared" si="11"/>
        <v>1028.25</v>
      </c>
      <c r="P76" s="57">
        <f t="shared" si="14"/>
        <v>4621.5300000000007</v>
      </c>
      <c r="Q76" s="52"/>
      <c r="R76" s="57">
        <f t="shared" si="15"/>
        <v>4760.1759000000011</v>
      </c>
      <c r="S76" s="76">
        <f>'сент 2018'!W76</f>
        <v>-327.55200000000013</v>
      </c>
      <c r="T76" s="71">
        <f t="shared" si="12"/>
        <v>4432.6239000000005</v>
      </c>
      <c r="U76" s="55"/>
      <c r="V76" s="52"/>
      <c r="W76" s="52">
        <f t="shared" si="13"/>
        <v>4432.6239000000005</v>
      </c>
    </row>
    <row r="77" spans="1:23" ht="15" thickBot="1">
      <c r="A77" s="3">
        <v>1897281</v>
      </c>
      <c r="B77" s="83">
        <v>43400</v>
      </c>
      <c r="C77" s="4">
        <v>67</v>
      </c>
      <c r="D77" s="4">
        <v>2487</v>
      </c>
      <c r="E77" s="4">
        <v>1585</v>
      </c>
      <c r="F77" s="4">
        <v>576</v>
      </c>
      <c r="G77" s="4" t="s">
        <v>9</v>
      </c>
      <c r="H77" s="40">
        <f>E77-'май 2018'!E79</f>
        <v>219</v>
      </c>
      <c r="I77" s="42">
        <f>F77-'май 2018'!F79</f>
        <v>97</v>
      </c>
      <c r="J77" s="51">
        <v>1581</v>
      </c>
      <c r="K77" s="51">
        <v>576</v>
      </c>
      <c r="L77">
        <f t="shared" si="9"/>
        <v>4</v>
      </c>
      <c r="M77">
        <f t="shared" si="9"/>
        <v>0</v>
      </c>
      <c r="N77">
        <f t="shared" si="10"/>
        <v>24.32</v>
      </c>
      <c r="O77">
        <f t="shared" si="11"/>
        <v>0</v>
      </c>
      <c r="P77" s="57">
        <f t="shared" si="14"/>
        <v>24.32</v>
      </c>
      <c r="Q77" s="52"/>
      <c r="R77" s="57">
        <f t="shared" si="15"/>
        <v>25.049600000000002</v>
      </c>
      <c r="S77" s="76">
        <f>'сент 2018'!W77</f>
        <v>0</v>
      </c>
      <c r="T77" s="71">
        <f t="shared" si="12"/>
        <v>25.049600000000002</v>
      </c>
      <c r="U77" s="71"/>
      <c r="V77" s="52"/>
      <c r="W77" s="52">
        <f t="shared" si="13"/>
        <v>25.049600000000002</v>
      </c>
    </row>
    <row r="78" spans="1:23" ht="15" thickBot="1">
      <c r="A78" s="3">
        <v>1896605</v>
      </c>
      <c r="B78" s="83">
        <v>43400</v>
      </c>
      <c r="C78" s="4">
        <v>68</v>
      </c>
      <c r="D78" s="4">
        <v>1642</v>
      </c>
      <c r="E78" s="4">
        <v>1145</v>
      </c>
      <c r="F78" s="4">
        <v>448</v>
      </c>
      <c r="G78" s="4" t="s">
        <v>9</v>
      </c>
      <c r="H78" s="40">
        <f>E78-'май 2018'!E80</f>
        <v>144</v>
      </c>
      <c r="I78" s="42">
        <f>F78-'май 2018'!F80</f>
        <v>52</v>
      </c>
      <c r="J78" s="51">
        <v>1143</v>
      </c>
      <c r="K78" s="51">
        <v>448</v>
      </c>
      <c r="L78">
        <f t="shared" si="9"/>
        <v>2</v>
      </c>
      <c r="M78">
        <f t="shared" si="9"/>
        <v>0</v>
      </c>
      <c r="N78">
        <f t="shared" si="10"/>
        <v>12.16</v>
      </c>
      <c r="O78">
        <f t="shared" si="11"/>
        <v>0</v>
      </c>
      <c r="P78" s="57">
        <f t="shared" si="14"/>
        <v>12.16</v>
      </c>
      <c r="Q78" s="52"/>
      <c r="R78" s="57">
        <f t="shared" si="15"/>
        <v>12.524800000000001</v>
      </c>
      <c r="S78" s="76">
        <f>'сент 2018'!W78</f>
        <v>219.62689999999998</v>
      </c>
      <c r="T78" s="71">
        <f t="shared" si="12"/>
        <v>232.15169999999998</v>
      </c>
      <c r="U78" s="55"/>
      <c r="V78" s="52"/>
      <c r="W78" s="52">
        <f t="shared" si="13"/>
        <v>232.15169999999998</v>
      </c>
    </row>
    <row r="79" spans="1:23" ht="15" thickBot="1">
      <c r="A79" s="3">
        <v>1897959</v>
      </c>
      <c r="B79" s="83">
        <v>43400</v>
      </c>
      <c r="C79" s="4">
        <v>69</v>
      </c>
      <c r="D79" s="4">
        <v>1017</v>
      </c>
      <c r="E79" s="4">
        <v>482</v>
      </c>
      <c r="F79" s="4">
        <v>535</v>
      </c>
      <c r="G79" s="4" t="s">
        <v>9</v>
      </c>
      <c r="H79" s="40">
        <f>E79-'май 2018'!E81</f>
        <v>16</v>
      </c>
      <c r="I79" s="42">
        <f>F79-'май 2018'!F81</f>
        <v>25</v>
      </c>
      <c r="J79" s="51">
        <v>482</v>
      </c>
      <c r="K79" s="51">
        <v>535</v>
      </c>
      <c r="L79">
        <f t="shared" si="9"/>
        <v>0</v>
      </c>
      <c r="M79">
        <f t="shared" si="9"/>
        <v>0</v>
      </c>
      <c r="N79">
        <f t="shared" si="10"/>
        <v>0</v>
      </c>
      <c r="O79">
        <f t="shared" si="11"/>
        <v>0</v>
      </c>
      <c r="P79" s="57">
        <f t="shared" si="14"/>
        <v>0</v>
      </c>
      <c r="Q79" s="52"/>
      <c r="R79" s="57">
        <f t="shared" si="15"/>
        <v>0</v>
      </c>
      <c r="S79" s="76">
        <f>'сент 2018'!W79</f>
        <v>-2242.0751999999998</v>
      </c>
      <c r="T79" s="72">
        <f t="shared" si="12"/>
        <v>-2242.0751999999998</v>
      </c>
      <c r="U79" s="55"/>
      <c r="V79" s="52"/>
      <c r="W79" s="52">
        <f t="shared" si="13"/>
        <v>-2242.0751999999998</v>
      </c>
    </row>
    <row r="80" spans="1:23" ht="15" thickBot="1">
      <c r="A80" s="3">
        <v>1899086</v>
      </c>
      <c r="B80" s="83">
        <v>43400</v>
      </c>
      <c r="C80" s="4">
        <v>70</v>
      </c>
      <c r="D80" s="4">
        <v>23454</v>
      </c>
      <c r="E80" s="4">
        <v>15787</v>
      </c>
      <c r="F80" s="4">
        <v>7426</v>
      </c>
      <c r="G80" s="4" t="s">
        <v>9</v>
      </c>
      <c r="H80" s="40">
        <f>E80-'май 2018'!E82</f>
        <v>1167</v>
      </c>
      <c r="I80" s="42">
        <f>F80-'май 2018'!F82</f>
        <v>388</v>
      </c>
      <c r="J80" s="51">
        <v>15631</v>
      </c>
      <c r="K80" s="51">
        <v>7344</v>
      </c>
      <c r="L80">
        <f t="shared" si="9"/>
        <v>156</v>
      </c>
      <c r="M80">
        <f t="shared" si="9"/>
        <v>82</v>
      </c>
      <c r="N80">
        <f t="shared" si="10"/>
        <v>948.48</v>
      </c>
      <c r="O80">
        <f t="shared" si="11"/>
        <v>184.5</v>
      </c>
      <c r="P80" s="57">
        <f t="shared" si="14"/>
        <v>1132.98</v>
      </c>
      <c r="Q80" s="52"/>
      <c r="R80" s="57">
        <f>P80+P80*3%-Q80</f>
        <v>1166.9694</v>
      </c>
      <c r="S80" s="76">
        <f>'сент 2018'!W80</f>
        <v>2084.2961</v>
      </c>
      <c r="T80" s="72">
        <f>R80+S80</f>
        <v>3251.2655</v>
      </c>
      <c r="U80" s="55"/>
      <c r="V80" s="52"/>
      <c r="W80" s="52">
        <f t="shared" si="13"/>
        <v>3251.2655</v>
      </c>
    </row>
    <row r="81" spans="1:23" ht="15" thickBot="1">
      <c r="A81" s="3">
        <v>1897136</v>
      </c>
      <c r="B81" s="83">
        <v>43400</v>
      </c>
      <c r="C81" s="4">
        <v>71</v>
      </c>
      <c r="D81" s="4">
        <v>24121</v>
      </c>
      <c r="E81" s="4">
        <v>14487</v>
      </c>
      <c r="F81" s="4">
        <v>8063</v>
      </c>
      <c r="G81" s="4" t="s">
        <v>9</v>
      </c>
      <c r="H81" s="40">
        <f>E81-'май 2018'!E83</f>
        <v>1332</v>
      </c>
      <c r="I81" s="42">
        <f>F81-'май 2018'!F83</f>
        <v>588</v>
      </c>
      <c r="J81" s="51">
        <v>13859</v>
      </c>
      <c r="K81" s="51">
        <v>7703</v>
      </c>
      <c r="L81">
        <f t="shared" si="9"/>
        <v>628</v>
      </c>
      <c r="M81">
        <f t="shared" si="9"/>
        <v>360</v>
      </c>
      <c r="N81">
        <f t="shared" si="10"/>
        <v>3818.2400000000002</v>
      </c>
      <c r="O81">
        <f t="shared" si="11"/>
        <v>810</v>
      </c>
      <c r="P81" s="57">
        <f t="shared" si="14"/>
        <v>4628.24</v>
      </c>
      <c r="Q81" s="52"/>
      <c r="R81" s="57">
        <f t="shared" si="15"/>
        <v>4767.0871999999999</v>
      </c>
      <c r="S81" s="76">
        <f>'сент 2018'!W81</f>
        <v>0</v>
      </c>
      <c r="T81" s="62">
        <f t="shared" si="12"/>
        <v>4767.0871999999999</v>
      </c>
      <c r="U81" s="62">
        <f t="shared" si="12"/>
        <v>4767.0871999999999</v>
      </c>
      <c r="V81" s="52"/>
      <c r="W81" s="52">
        <f t="shared" si="13"/>
        <v>0</v>
      </c>
    </row>
    <row r="82" spans="1:23" ht="15" thickBot="1">
      <c r="A82" s="3">
        <v>1898827</v>
      </c>
      <c r="B82" s="83">
        <v>43400</v>
      </c>
      <c r="C82" s="4">
        <v>72</v>
      </c>
      <c r="D82" s="4">
        <v>3971</v>
      </c>
      <c r="E82" s="4">
        <v>2343</v>
      </c>
      <c r="F82" s="4">
        <v>969</v>
      </c>
      <c r="G82" s="4" t="s">
        <v>9</v>
      </c>
      <c r="H82" s="40">
        <f>E82-'май 2018'!E84</f>
        <v>313</v>
      </c>
      <c r="I82" s="42">
        <f>F82-'май 2018'!F84</f>
        <v>135</v>
      </c>
      <c r="J82" s="51">
        <v>2324</v>
      </c>
      <c r="K82" s="51">
        <v>954</v>
      </c>
      <c r="L82">
        <f t="shared" si="9"/>
        <v>19</v>
      </c>
      <c r="M82">
        <f t="shared" si="9"/>
        <v>15</v>
      </c>
      <c r="N82">
        <f t="shared" si="10"/>
        <v>115.52</v>
      </c>
      <c r="O82">
        <f t="shared" si="11"/>
        <v>33.75</v>
      </c>
      <c r="P82" s="57">
        <f t="shared" si="14"/>
        <v>149.26999999999998</v>
      </c>
      <c r="Q82" s="52">
        <f>'сент 2018'!V82</f>
        <v>200</v>
      </c>
      <c r="R82" s="54">
        <f t="shared" si="15"/>
        <v>-46.251900000000006</v>
      </c>
      <c r="S82" s="76">
        <f>'сент 2018'!W82</f>
        <v>0</v>
      </c>
      <c r="T82" s="72">
        <f t="shared" si="12"/>
        <v>-46.251900000000006</v>
      </c>
      <c r="U82" s="77"/>
      <c r="V82" s="52"/>
      <c r="W82" s="52">
        <f t="shared" si="13"/>
        <v>-46.251900000000006</v>
      </c>
    </row>
    <row r="83" spans="1:23" ht="15" thickBot="1">
      <c r="A83" s="3">
        <v>1894002</v>
      </c>
      <c r="B83" s="83">
        <v>43400</v>
      </c>
      <c r="C83" s="4">
        <v>73</v>
      </c>
      <c r="D83" s="4">
        <v>128</v>
      </c>
      <c r="E83" s="4">
        <v>90</v>
      </c>
      <c r="F83" s="4">
        <v>23</v>
      </c>
      <c r="G83" s="4" t="s">
        <v>9</v>
      </c>
      <c r="H83" s="40">
        <f>E83-'май 2018'!E85</f>
        <v>8</v>
      </c>
      <c r="I83" s="42">
        <f>F83-'май 2018'!F85</f>
        <v>3</v>
      </c>
      <c r="J83" s="51">
        <v>90</v>
      </c>
      <c r="K83" s="51">
        <v>23</v>
      </c>
      <c r="L83">
        <f t="shared" si="9"/>
        <v>0</v>
      </c>
      <c r="M83">
        <f t="shared" si="9"/>
        <v>0</v>
      </c>
      <c r="N83">
        <f t="shared" si="10"/>
        <v>0</v>
      </c>
      <c r="O83">
        <f t="shared" si="11"/>
        <v>0</v>
      </c>
      <c r="P83" s="57">
        <f t="shared" si="14"/>
        <v>0</v>
      </c>
      <c r="Q83" s="52"/>
      <c r="R83" s="57">
        <f t="shared" si="15"/>
        <v>0</v>
      </c>
      <c r="S83" s="76">
        <f>'сент 2018'!W83</f>
        <v>56.886900000000004</v>
      </c>
      <c r="T83" s="77">
        <f t="shared" si="12"/>
        <v>56.886900000000004</v>
      </c>
      <c r="U83" s="55"/>
      <c r="V83" s="52"/>
      <c r="W83" s="52">
        <f t="shared" si="13"/>
        <v>56.886900000000004</v>
      </c>
    </row>
    <row r="84" spans="1:23" ht="15" thickBot="1">
      <c r="A84" s="3">
        <v>1895005</v>
      </c>
      <c r="B84" s="83">
        <v>43400</v>
      </c>
      <c r="C84" s="4">
        <v>74</v>
      </c>
      <c r="D84" s="4">
        <v>4236</v>
      </c>
      <c r="E84" s="4">
        <v>3431</v>
      </c>
      <c r="F84" s="4">
        <v>775</v>
      </c>
      <c r="G84" s="4" t="s">
        <v>9</v>
      </c>
      <c r="H84" s="40">
        <f>E84-'май 2018'!E86</f>
        <v>488</v>
      </c>
      <c r="I84" s="42">
        <f>F84-'май 2018'!F86</f>
        <v>80</v>
      </c>
      <c r="J84" s="51">
        <v>3419</v>
      </c>
      <c r="K84" s="51">
        <v>774</v>
      </c>
      <c r="L84">
        <f t="shared" si="9"/>
        <v>12</v>
      </c>
      <c r="M84">
        <f t="shared" si="9"/>
        <v>1</v>
      </c>
      <c r="N84">
        <f t="shared" si="10"/>
        <v>72.960000000000008</v>
      </c>
      <c r="O84">
        <f t="shared" si="11"/>
        <v>2.25</v>
      </c>
      <c r="P84" s="57">
        <f t="shared" si="14"/>
        <v>75.210000000000008</v>
      </c>
      <c r="Q84" s="52"/>
      <c r="R84" s="57">
        <f t="shared" si="15"/>
        <v>77.466300000000004</v>
      </c>
      <c r="S84" s="76">
        <f>'сент 2018'!W84</f>
        <v>0</v>
      </c>
      <c r="T84" s="77">
        <f t="shared" si="12"/>
        <v>77.466300000000004</v>
      </c>
      <c r="U84" s="77"/>
      <c r="V84" s="52"/>
      <c r="W84" s="52">
        <f t="shared" si="13"/>
        <v>77.466300000000004</v>
      </c>
    </row>
    <row r="85" spans="1:23" ht="15" thickBot="1">
      <c r="A85" s="3">
        <v>1895262</v>
      </c>
      <c r="B85" s="83">
        <v>43400</v>
      </c>
      <c r="C85" s="4">
        <v>75</v>
      </c>
      <c r="D85" s="4">
        <v>10372</v>
      </c>
      <c r="E85" s="4">
        <v>6393</v>
      </c>
      <c r="F85" s="4">
        <v>3740</v>
      </c>
      <c r="G85" s="4" t="s">
        <v>9</v>
      </c>
      <c r="H85" s="40">
        <f>E85-'май 2018'!E87</f>
        <v>433</v>
      </c>
      <c r="I85" s="42">
        <f>F85-'май 2018'!F87</f>
        <v>285</v>
      </c>
      <c r="J85" s="51">
        <v>6275</v>
      </c>
      <c r="K85" s="51">
        <v>3630</v>
      </c>
      <c r="L85">
        <f t="shared" si="9"/>
        <v>118</v>
      </c>
      <c r="M85">
        <f t="shared" si="9"/>
        <v>110</v>
      </c>
      <c r="N85">
        <f t="shared" si="10"/>
        <v>717.44</v>
      </c>
      <c r="O85">
        <f t="shared" si="11"/>
        <v>247.5</v>
      </c>
      <c r="P85" s="57">
        <f t="shared" si="14"/>
        <v>964.94</v>
      </c>
      <c r="Q85" s="52"/>
      <c r="R85" s="57">
        <f t="shared" si="15"/>
        <v>993.8882000000001</v>
      </c>
      <c r="S85" s="76">
        <f>'сент 2018'!W85</f>
        <v>-1226.8157000000001</v>
      </c>
      <c r="T85" s="72">
        <f t="shared" si="12"/>
        <v>-232.92750000000001</v>
      </c>
      <c r="U85" s="55"/>
      <c r="V85" s="52"/>
      <c r="W85" s="52">
        <f t="shared" si="13"/>
        <v>-232.92750000000001</v>
      </c>
    </row>
    <row r="86" spans="1:23" ht="15" thickBot="1">
      <c r="A86" s="3">
        <v>1897097</v>
      </c>
      <c r="B86" s="83">
        <v>43400</v>
      </c>
      <c r="C86" s="4">
        <v>76</v>
      </c>
      <c r="D86" s="4">
        <v>3553</v>
      </c>
      <c r="E86" s="4">
        <v>2030</v>
      </c>
      <c r="F86" s="4">
        <v>1210</v>
      </c>
      <c r="G86" s="4" t="s">
        <v>9</v>
      </c>
      <c r="H86" s="40">
        <f>E86-'май 2018'!E88</f>
        <v>193</v>
      </c>
      <c r="I86" s="42">
        <f>F86-'май 2018'!F88</f>
        <v>101</v>
      </c>
      <c r="J86" s="51">
        <v>2019</v>
      </c>
      <c r="K86" s="51">
        <v>1197</v>
      </c>
      <c r="L86">
        <f t="shared" si="9"/>
        <v>11</v>
      </c>
      <c r="M86">
        <f t="shared" si="9"/>
        <v>13</v>
      </c>
      <c r="N86">
        <f t="shared" si="10"/>
        <v>66.88</v>
      </c>
      <c r="O86">
        <f t="shared" si="11"/>
        <v>29.25</v>
      </c>
      <c r="P86" s="57">
        <f t="shared" si="14"/>
        <v>96.13</v>
      </c>
      <c r="Q86" s="52"/>
      <c r="R86" s="57">
        <f t="shared" si="15"/>
        <v>99.013899999999992</v>
      </c>
      <c r="S86" s="76">
        <f>'сент 2018'!W86</f>
        <v>0</v>
      </c>
      <c r="T86" s="77">
        <f t="shared" si="12"/>
        <v>99.013899999999992</v>
      </c>
      <c r="U86" s="77"/>
      <c r="V86" s="52"/>
      <c r="W86" s="52">
        <f t="shared" si="13"/>
        <v>99.013899999999992</v>
      </c>
    </row>
    <row r="87" spans="1:23" ht="15" thickBot="1">
      <c r="A87" s="3">
        <v>1899921</v>
      </c>
      <c r="B87" s="83">
        <v>43400</v>
      </c>
      <c r="C87" s="4">
        <v>77</v>
      </c>
      <c r="D87" s="4">
        <v>25540</v>
      </c>
      <c r="E87" s="4">
        <v>14133</v>
      </c>
      <c r="F87" s="4">
        <v>9598</v>
      </c>
      <c r="G87" s="4" t="s">
        <v>9</v>
      </c>
      <c r="H87" s="40">
        <f>E87-'май 2018'!E89</f>
        <v>1045</v>
      </c>
      <c r="I87" s="42">
        <f>F87-'май 2018'!F89</f>
        <v>709</v>
      </c>
      <c r="J87" s="51">
        <v>13906</v>
      </c>
      <c r="K87" s="51">
        <v>9458</v>
      </c>
      <c r="L87">
        <f t="shared" si="9"/>
        <v>227</v>
      </c>
      <c r="M87">
        <f t="shared" si="9"/>
        <v>140</v>
      </c>
      <c r="N87">
        <f t="shared" si="10"/>
        <v>1380.16</v>
      </c>
      <c r="O87">
        <f t="shared" si="11"/>
        <v>315</v>
      </c>
      <c r="P87" s="57">
        <f t="shared" si="14"/>
        <v>1695.16</v>
      </c>
      <c r="Q87" s="52"/>
      <c r="R87" s="57">
        <f t="shared" si="15"/>
        <v>1746.0148000000002</v>
      </c>
      <c r="S87" s="76">
        <f>'сент 2018'!W87</f>
        <v>6897.5083000000004</v>
      </c>
      <c r="T87" s="77">
        <f t="shared" si="12"/>
        <v>8643.5231000000003</v>
      </c>
      <c r="U87" s="55"/>
      <c r="V87" s="52"/>
      <c r="W87" s="52">
        <f t="shared" si="13"/>
        <v>8643.5231000000003</v>
      </c>
    </row>
    <row r="88" spans="1:23" ht="15" thickBot="1">
      <c r="A88" s="3">
        <v>5039191</v>
      </c>
      <c r="B88" s="83">
        <v>43400</v>
      </c>
      <c r="C88" s="4">
        <v>78</v>
      </c>
      <c r="D88" s="4">
        <v>9745</v>
      </c>
      <c r="E88" s="4">
        <v>2325</v>
      </c>
      <c r="F88" s="4">
        <v>1028</v>
      </c>
      <c r="G88" s="4" t="s">
        <v>16</v>
      </c>
      <c r="H88" s="40">
        <f>E88-'май 2018'!E90</f>
        <v>192</v>
      </c>
      <c r="I88" s="42">
        <f>F88-'май 2018'!F90</f>
        <v>169</v>
      </c>
      <c r="J88" s="51">
        <v>2168</v>
      </c>
      <c r="K88" s="51">
        <v>906</v>
      </c>
      <c r="L88">
        <f t="shared" si="9"/>
        <v>157</v>
      </c>
      <c r="M88">
        <f t="shared" si="9"/>
        <v>122</v>
      </c>
      <c r="N88">
        <f t="shared" si="10"/>
        <v>954.56000000000006</v>
      </c>
      <c r="O88">
        <f t="shared" si="11"/>
        <v>274.5</v>
      </c>
      <c r="P88" s="57">
        <f t="shared" si="14"/>
        <v>1229.06</v>
      </c>
      <c r="Q88" s="52"/>
      <c r="R88" s="57">
        <f t="shared" si="15"/>
        <v>1265.9317999999998</v>
      </c>
      <c r="S88" s="76">
        <f>'сент 2018'!W88</f>
        <v>1834.2343000000001</v>
      </c>
      <c r="T88" s="71">
        <f t="shared" si="12"/>
        <v>3100.1660999999999</v>
      </c>
      <c r="U88" s="55"/>
      <c r="V88" s="52"/>
      <c r="W88" s="52">
        <f t="shared" si="13"/>
        <v>3100.1660999999999</v>
      </c>
    </row>
    <row r="89" spans="1:23" ht="15" thickBot="1">
      <c r="A89" s="3">
        <v>1849142</v>
      </c>
      <c r="B89" s="83">
        <v>43400</v>
      </c>
      <c r="C89" s="4">
        <v>79</v>
      </c>
      <c r="D89" s="4">
        <v>40282</v>
      </c>
      <c r="E89" s="4">
        <v>22686</v>
      </c>
      <c r="F89" s="4">
        <v>15495</v>
      </c>
      <c r="G89" s="4" t="s">
        <v>9</v>
      </c>
      <c r="H89" s="40">
        <f>E89-'май 2018'!E91</f>
        <v>336</v>
      </c>
      <c r="I89" s="42">
        <f>F89-'май 2018'!F91</f>
        <v>248</v>
      </c>
      <c r="J89" s="51">
        <v>22616</v>
      </c>
      <c r="K89" s="51">
        <v>15432</v>
      </c>
      <c r="L89">
        <f t="shared" si="9"/>
        <v>70</v>
      </c>
      <c r="M89">
        <f t="shared" si="9"/>
        <v>63</v>
      </c>
      <c r="N89">
        <f t="shared" si="10"/>
        <v>425.6</v>
      </c>
      <c r="O89">
        <f t="shared" si="11"/>
        <v>141.75</v>
      </c>
      <c r="P89" s="57">
        <f t="shared" si="14"/>
        <v>567.35</v>
      </c>
      <c r="Q89" s="52"/>
      <c r="R89" s="57">
        <f t="shared" si="15"/>
        <v>584.37049999999999</v>
      </c>
      <c r="S89" s="76">
        <f>'сент 2018'!W89</f>
        <v>0</v>
      </c>
      <c r="T89" s="62">
        <f t="shared" si="12"/>
        <v>584.37049999999999</v>
      </c>
      <c r="U89" s="62">
        <f t="shared" si="12"/>
        <v>584.37049999999999</v>
      </c>
      <c r="V89" s="52"/>
      <c r="W89" s="52">
        <f t="shared" si="13"/>
        <v>0</v>
      </c>
    </row>
    <row r="90" spans="1:23" ht="15" thickBot="1">
      <c r="A90" s="3">
        <v>1847675</v>
      </c>
      <c r="B90" s="83">
        <v>43400.625</v>
      </c>
      <c r="C90" s="4">
        <v>80</v>
      </c>
      <c r="D90" s="4">
        <v>263</v>
      </c>
      <c r="E90" s="4">
        <v>154</v>
      </c>
      <c r="F90" s="4">
        <v>37</v>
      </c>
      <c r="G90" s="4" t="s">
        <v>9</v>
      </c>
      <c r="H90" s="40">
        <f>E90-'май 2018'!E92</f>
        <v>1</v>
      </c>
      <c r="I90" s="42">
        <f>F90-'май 2018'!F92</f>
        <v>0</v>
      </c>
      <c r="J90" s="51">
        <v>154</v>
      </c>
      <c r="K90" s="51">
        <v>37</v>
      </c>
      <c r="L90">
        <f t="shared" si="9"/>
        <v>0</v>
      </c>
      <c r="M90">
        <f t="shared" si="9"/>
        <v>0</v>
      </c>
      <c r="N90">
        <f t="shared" si="10"/>
        <v>0</v>
      </c>
      <c r="O90">
        <f t="shared" si="11"/>
        <v>0</v>
      </c>
      <c r="P90" s="57">
        <f t="shared" si="14"/>
        <v>0</v>
      </c>
      <c r="Q90" s="52"/>
      <c r="R90" s="57">
        <f t="shared" si="15"/>
        <v>0</v>
      </c>
      <c r="S90" s="76">
        <f>'сент 2018'!W90</f>
        <v>0</v>
      </c>
      <c r="T90" s="77">
        <f t="shared" si="12"/>
        <v>0</v>
      </c>
      <c r="U90" s="55"/>
      <c r="V90" s="52"/>
      <c r="W90" s="52">
        <f t="shared" si="13"/>
        <v>0</v>
      </c>
    </row>
    <row r="91" spans="1:23" ht="15" thickBot="1">
      <c r="A91" s="3">
        <v>1900131</v>
      </c>
      <c r="B91" s="83">
        <v>43400</v>
      </c>
      <c r="C91" s="4">
        <v>81</v>
      </c>
      <c r="D91" s="4">
        <v>1562</v>
      </c>
      <c r="E91" s="4">
        <v>1272</v>
      </c>
      <c r="F91" s="4">
        <v>260</v>
      </c>
      <c r="G91" s="4" t="s">
        <v>9</v>
      </c>
      <c r="H91" s="40">
        <f>E91-'май 2018'!E93</f>
        <v>143</v>
      </c>
      <c r="I91" s="42">
        <f>F91-'май 2018'!F93</f>
        <v>28</v>
      </c>
      <c r="J91" s="51">
        <v>1260</v>
      </c>
      <c r="K91" s="51">
        <v>257</v>
      </c>
      <c r="L91">
        <f t="shared" si="9"/>
        <v>12</v>
      </c>
      <c r="M91">
        <f t="shared" si="9"/>
        <v>3</v>
      </c>
      <c r="N91">
        <f t="shared" si="10"/>
        <v>72.960000000000008</v>
      </c>
      <c r="O91">
        <f t="shared" si="11"/>
        <v>6.75</v>
      </c>
      <c r="P91" s="57">
        <f t="shared" si="14"/>
        <v>79.710000000000008</v>
      </c>
      <c r="Q91" s="52"/>
      <c r="R91" s="57">
        <f t="shared" si="15"/>
        <v>82.101300000000009</v>
      </c>
      <c r="S91" s="76">
        <f>'сент 2018'!W91</f>
        <v>0</v>
      </c>
      <c r="T91" s="77">
        <f t="shared" si="12"/>
        <v>82.101300000000009</v>
      </c>
      <c r="U91" s="77"/>
      <c r="V91" s="52"/>
      <c r="W91" s="52">
        <f t="shared" si="13"/>
        <v>82.101300000000009</v>
      </c>
    </row>
    <row r="92" spans="1:23" ht="15" thickBot="1">
      <c r="A92" s="3">
        <v>1898572</v>
      </c>
      <c r="B92" s="83">
        <v>43400</v>
      </c>
      <c r="C92" s="4">
        <v>82</v>
      </c>
      <c r="D92" s="4">
        <v>301</v>
      </c>
      <c r="E92" s="4">
        <v>258</v>
      </c>
      <c r="F92" s="4">
        <v>10</v>
      </c>
      <c r="G92" s="4" t="s">
        <v>9</v>
      </c>
      <c r="H92" s="40">
        <f>E92-'май 2018'!E94</f>
        <v>15</v>
      </c>
      <c r="I92" s="42">
        <f>F92-'май 2018'!F94</f>
        <v>1</v>
      </c>
      <c r="J92" s="51">
        <v>256</v>
      </c>
      <c r="K92" s="51">
        <v>10</v>
      </c>
      <c r="L92">
        <f t="shared" si="9"/>
        <v>2</v>
      </c>
      <c r="M92">
        <f t="shared" si="9"/>
        <v>0</v>
      </c>
      <c r="N92">
        <f t="shared" si="10"/>
        <v>12.16</v>
      </c>
      <c r="O92">
        <f t="shared" si="11"/>
        <v>0</v>
      </c>
      <c r="P92" s="57">
        <f t="shared" si="14"/>
        <v>12.16</v>
      </c>
      <c r="Q92" s="52"/>
      <c r="R92" s="57">
        <f t="shared" si="15"/>
        <v>12.524800000000001</v>
      </c>
      <c r="S92" s="76">
        <f>'сент 2018'!W92</f>
        <v>52.416700000000006</v>
      </c>
      <c r="T92" s="77">
        <f t="shared" si="12"/>
        <v>64.941500000000005</v>
      </c>
      <c r="U92" s="55"/>
      <c r="V92" s="52"/>
      <c r="W92" s="52">
        <f t="shared" si="13"/>
        <v>64.941500000000005</v>
      </c>
    </row>
    <row r="93" spans="1:23" ht="15" thickBot="1">
      <c r="A93" s="3">
        <v>1892292</v>
      </c>
      <c r="B93" s="83">
        <v>43400</v>
      </c>
      <c r="C93" s="4">
        <v>83</v>
      </c>
      <c r="D93" s="4">
        <v>8155</v>
      </c>
      <c r="E93" s="4">
        <v>5435</v>
      </c>
      <c r="F93" s="4">
        <v>2419</v>
      </c>
      <c r="G93" s="4" t="s">
        <v>9</v>
      </c>
      <c r="H93" s="40">
        <f>E93-'май 2018'!E95</f>
        <v>549</v>
      </c>
      <c r="I93" s="42">
        <f>F93-'май 2018'!F95</f>
        <v>247</v>
      </c>
      <c r="J93" s="51">
        <v>5336</v>
      </c>
      <c r="K93" s="51">
        <v>2377</v>
      </c>
      <c r="L93">
        <f t="shared" si="9"/>
        <v>99</v>
      </c>
      <c r="M93">
        <f t="shared" si="9"/>
        <v>42</v>
      </c>
      <c r="N93">
        <f t="shared" si="10"/>
        <v>601.91999999999996</v>
      </c>
      <c r="O93">
        <f t="shared" si="11"/>
        <v>94.5</v>
      </c>
      <c r="P93" s="57">
        <f t="shared" si="14"/>
        <v>696.42</v>
      </c>
      <c r="Q93" s="52"/>
      <c r="R93" s="57">
        <f t="shared" si="15"/>
        <v>717.31259999999997</v>
      </c>
      <c r="S93" s="76">
        <f>'сент 2018'!W93</f>
        <v>718.0027</v>
      </c>
      <c r="T93" s="77">
        <f t="shared" si="12"/>
        <v>1435.3153</v>
      </c>
      <c r="U93" s="55"/>
      <c r="V93" s="52"/>
      <c r="W93" s="52">
        <f t="shared" si="13"/>
        <v>1435.3153</v>
      </c>
    </row>
    <row r="94" spans="1:23" ht="15" thickBot="1">
      <c r="A94" s="3">
        <v>1892681</v>
      </c>
      <c r="B94" s="83">
        <v>43400</v>
      </c>
      <c r="C94" s="4">
        <v>84</v>
      </c>
      <c r="D94" s="4">
        <v>1</v>
      </c>
      <c r="E94" s="4">
        <v>0</v>
      </c>
      <c r="F94" s="4">
        <v>0</v>
      </c>
      <c r="G94" s="4" t="s">
        <v>9</v>
      </c>
      <c r="H94" s="40">
        <f>E94-'май 2018'!E96</f>
        <v>0</v>
      </c>
      <c r="I94" s="42">
        <f>F94-'май 2018'!F96</f>
        <v>0</v>
      </c>
      <c r="J94" s="51">
        <v>0</v>
      </c>
      <c r="K94" s="51">
        <v>0</v>
      </c>
      <c r="L94">
        <f t="shared" si="9"/>
        <v>0</v>
      </c>
      <c r="M94">
        <f t="shared" si="9"/>
        <v>0</v>
      </c>
      <c r="N94">
        <f t="shared" si="10"/>
        <v>0</v>
      </c>
      <c r="O94">
        <f t="shared" si="11"/>
        <v>0</v>
      </c>
      <c r="P94" s="57">
        <f t="shared" si="14"/>
        <v>0</v>
      </c>
      <c r="Q94" s="52"/>
      <c r="R94" s="57">
        <f t="shared" si="15"/>
        <v>0</v>
      </c>
      <c r="S94" s="76">
        <f>'сент 2018'!W94</f>
        <v>0</v>
      </c>
      <c r="T94" s="77">
        <f t="shared" si="12"/>
        <v>0</v>
      </c>
      <c r="U94" s="55"/>
      <c r="V94" s="52"/>
      <c r="W94" s="52">
        <f t="shared" si="13"/>
        <v>0</v>
      </c>
    </row>
    <row r="95" spans="1:23" ht="15" thickBot="1">
      <c r="A95" s="3">
        <v>1899849</v>
      </c>
      <c r="B95" s="83">
        <v>43400</v>
      </c>
      <c r="C95" s="4">
        <v>85</v>
      </c>
      <c r="D95" s="4">
        <v>7302</v>
      </c>
      <c r="E95" s="4">
        <v>3554</v>
      </c>
      <c r="F95" s="4">
        <v>3568</v>
      </c>
      <c r="G95" s="4" t="s">
        <v>9</v>
      </c>
      <c r="H95" s="40">
        <f>E95-'май 2018'!E97</f>
        <v>327</v>
      </c>
      <c r="I95" s="42">
        <f>F95-'май 2018'!F97</f>
        <v>170</v>
      </c>
      <c r="J95" s="51">
        <v>3554</v>
      </c>
      <c r="K95" s="51">
        <v>3568</v>
      </c>
      <c r="L95">
        <f t="shared" si="9"/>
        <v>0</v>
      </c>
      <c r="M95">
        <f t="shared" si="9"/>
        <v>0</v>
      </c>
      <c r="N95">
        <f t="shared" si="10"/>
        <v>0</v>
      </c>
      <c r="O95">
        <f t="shared" si="11"/>
        <v>0</v>
      </c>
      <c r="P95" s="57">
        <f t="shared" si="14"/>
        <v>0</v>
      </c>
      <c r="Q95" s="52"/>
      <c r="R95" s="57">
        <f t="shared" si="15"/>
        <v>0</v>
      </c>
      <c r="S95" s="76">
        <f>'сент 2018'!W95</f>
        <v>501.18770000000001</v>
      </c>
      <c r="T95" s="77">
        <f t="shared" si="12"/>
        <v>501.18770000000001</v>
      </c>
      <c r="U95" s="55"/>
      <c r="V95" s="52"/>
      <c r="W95" s="52">
        <f t="shared" si="13"/>
        <v>501.18770000000001</v>
      </c>
    </row>
    <row r="96" spans="1:23" ht="15" thickBot="1">
      <c r="A96" s="3">
        <v>1899104</v>
      </c>
      <c r="B96" s="83">
        <v>43400</v>
      </c>
      <c r="C96" s="4">
        <v>86</v>
      </c>
      <c r="D96" s="4">
        <v>2690</v>
      </c>
      <c r="E96" s="4">
        <v>1978</v>
      </c>
      <c r="F96" s="4">
        <v>299</v>
      </c>
      <c r="G96" s="4" t="s">
        <v>9</v>
      </c>
      <c r="H96" s="40">
        <f>E96-'май 2018'!E98</f>
        <v>134</v>
      </c>
      <c r="I96" s="42">
        <f>F96-'май 2018'!F98</f>
        <v>35</v>
      </c>
      <c r="J96" s="51">
        <v>1978</v>
      </c>
      <c r="K96" s="51">
        <v>299</v>
      </c>
      <c r="L96">
        <f t="shared" si="9"/>
        <v>0</v>
      </c>
      <c r="M96">
        <f t="shared" si="9"/>
        <v>0</v>
      </c>
      <c r="N96">
        <f t="shared" si="10"/>
        <v>0</v>
      </c>
      <c r="O96">
        <f t="shared" si="11"/>
        <v>0</v>
      </c>
      <c r="P96" s="57">
        <f t="shared" si="14"/>
        <v>0</v>
      </c>
      <c r="Q96" s="52"/>
      <c r="R96" s="57">
        <f t="shared" si="15"/>
        <v>0</v>
      </c>
      <c r="S96" s="76">
        <f>'сент 2018'!W96</f>
        <v>386.83709999999996</v>
      </c>
      <c r="T96" s="77">
        <f t="shared" si="12"/>
        <v>386.83709999999996</v>
      </c>
      <c r="U96" s="55"/>
      <c r="V96" s="52"/>
      <c r="W96" s="52">
        <f t="shared" si="13"/>
        <v>386.83709999999996</v>
      </c>
    </row>
    <row r="97" spans="1:23" ht="15" thickBot="1">
      <c r="A97" s="3">
        <v>1889774</v>
      </c>
      <c r="B97" s="83">
        <v>43400</v>
      </c>
      <c r="C97" s="4">
        <v>87</v>
      </c>
      <c r="D97" s="4">
        <v>340</v>
      </c>
      <c r="E97" s="4">
        <v>190</v>
      </c>
      <c r="F97" s="4">
        <v>93</v>
      </c>
      <c r="G97" s="4" t="s">
        <v>9</v>
      </c>
      <c r="H97" s="40">
        <f>E97-'май 2018'!E99</f>
        <v>9</v>
      </c>
      <c r="I97" s="42">
        <f>F97-'май 2018'!F99</f>
        <v>5</v>
      </c>
      <c r="J97" s="51">
        <v>189</v>
      </c>
      <c r="K97" s="51">
        <v>92</v>
      </c>
      <c r="L97">
        <f t="shared" si="9"/>
        <v>1</v>
      </c>
      <c r="M97">
        <f t="shared" si="9"/>
        <v>1</v>
      </c>
      <c r="N97">
        <f t="shared" si="10"/>
        <v>6.08</v>
      </c>
      <c r="O97">
        <f t="shared" si="11"/>
        <v>2.25</v>
      </c>
      <c r="P97" s="57">
        <f t="shared" si="14"/>
        <v>8.33</v>
      </c>
      <c r="Q97" s="52"/>
      <c r="R97" s="57">
        <f t="shared" si="15"/>
        <v>8.5799000000000003</v>
      </c>
      <c r="S97" s="76">
        <f>'сент 2018'!W97</f>
        <v>14.8423</v>
      </c>
      <c r="T97" s="77">
        <f t="shared" si="12"/>
        <v>23.4222</v>
      </c>
      <c r="U97" s="55"/>
      <c r="V97" s="52"/>
      <c r="W97" s="52">
        <f t="shared" si="13"/>
        <v>23.4222</v>
      </c>
    </row>
    <row r="98" spans="1:23" ht="15" thickBot="1">
      <c r="A98" s="3">
        <v>1898261</v>
      </c>
      <c r="B98" s="83">
        <v>43400</v>
      </c>
      <c r="C98" s="4">
        <v>88</v>
      </c>
      <c r="D98" s="4">
        <v>7618</v>
      </c>
      <c r="E98" s="4">
        <v>4532</v>
      </c>
      <c r="F98" s="4">
        <v>2704</v>
      </c>
      <c r="G98" s="4" t="s">
        <v>9</v>
      </c>
      <c r="H98" s="40">
        <f>E98-'май 2018'!E100</f>
        <v>644</v>
      </c>
      <c r="I98" s="42">
        <f>F98-'май 2018'!F100</f>
        <v>273</v>
      </c>
      <c r="J98" s="51">
        <v>4260</v>
      </c>
      <c r="K98" s="51">
        <v>2572</v>
      </c>
      <c r="L98">
        <f t="shared" si="9"/>
        <v>272</v>
      </c>
      <c r="M98">
        <f t="shared" si="9"/>
        <v>132</v>
      </c>
      <c r="N98">
        <f t="shared" si="10"/>
        <v>1653.76</v>
      </c>
      <c r="O98">
        <f t="shared" si="11"/>
        <v>297</v>
      </c>
      <c r="P98" s="57">
        <f t="shared" si="14"/>
        <v>1950.76</v>
      </c>
      <c r="Q98" s="52"/>
      <c r="R98" s="57">
        <f t="shared" si="15"/>
        <v>2009.2828</v>
      </c>
      <c r="S98" s="76">
        <f>'сент 2018'!W98</f>
        <v>-1271.4814000000001</v>
      </c>
      <c r="T98" s="71">
        <f t="shared" si="12"/>
        <v>737.80139999999983</v>
      </c>
      <c r="U98" s="55"/>
      <c r="V98" s="52"/>
      <c r="W98" s="52">
        <f t="shared" si="13"/>
        <v>737.80139999999983</v>
      </c>
    </row>
    <row r="99" spans="1:23" ht="15" thickBot="1">
      <c r="A99" s="3">
        <v>1898826</v>
      </c>
      <c r="B99" s="83">
        <v>43400</v>
      </c>
      <c r="C99" s="4">
        <v>89</v>
      </c>
      <c r="D99" s="4">
        <v>12029</v>
      </c>
      <c r="E99" s="4">
        <v>7766</v>
      </c>
      <c r="F99" s="4">
        <v>3220</v>
      </c>
      <c r="G99" s="4" t="s">
        <v>9</v>
      </c>
      <c r="H99" s="40">
        <f>E99-'май 2018'!E101</f>
        <v>885</v>
      </c>
      <c r="I99" s="42">
        <f>F99-'май 2018'!F101</f>
        <v>369</v>
      </c>
      <c r="J99" s="51">
        <v>7539</v>
      </c>
      <c r="K99" s="51">
        <v>3151</v>
      </c>
      <c r="L99">
        <f t="shared" si="9"/>
        <v>227</v>
      </c>
      <c r="M99">
        <f t="shared" si="9"/>
        <v>69</v>
      </c>
      <c r="N99">
        <f t="shared" si="10"/>
        <v>1380.16</v>
      </c>
      <c r="O99">
        <f t="shared" si="11"/>
        <v>155.25</v>
      </c>
      <c r="P99" s="57">
        <f t="shared" si="14"/>
        <v>1535.41</v>
      </c>
      <c r="Q99" s="52"/>
      <c r="R99" s="57">
        <f t="shared" si="15"/>
        <v>1581.4723000000001</v>
      </c>
      <c r="S99" s="76">
        <f>'сент 2018'!W99</f>
        <v>0</v>
      </c>
      <c r="T99" s="77">
        <f t="shared" si="12"/>
        <v>1581.4723000000001</v>
      </c>
      <c r="U99" s="77"/>
      <c r="V99" s="52"/>
      <c r="W99" s="52">
        <f t="shared" si="13"/>
        <v>1581.4723000000001</v>
      </c>
    </row>
    <row r="100" spans="1:23" ht="15" thickBot="1">
      <c r="A100" s="3">
        <v>1898836</v>
      </c>
      <c r="B100" s="83">
        <v>43400</v>
      </c>
      <c r="C100" s="4">
        <v>90</v>
      </c>
      <c r="D100" s="4">
        <v>3271</v>
      </c>
      <c r="E100" s="4">
        <v>2117</v>
      </c>
      <c r="F100" s="4">
        <v>1074</v>
      </c>
      <c r="G100" s="4" t="s">
        <v>9</v>
      </c>
      <c r="H100" s="40">
        <f>E100-'май 2018'!E102</f>
        <v>0</v>
      </c>
      <c r="I100" s="42">
        <f>F100-'май 2018'!F102</f>
        <v>0</v>
      </c>
      <c r="J100" s="51">
        <v>2117</v>
      </c>
      <c r="K100" s="51">
        <v>1074</v>
      </c>
      <c r="L100">
        <f t="shared" si="9"/>
        <v>0</v>
      </c>
      <c r="M100">
        <f t="shared" si="9"/>
        <v>0</v>
      </c>
      <c r="N100">
        <f t="shared" si="10"/>
        <v>0</v>
      </c>
      <c r="O100">
        <f t="shared" si="11"/>
        <v>0</v>
      </c>
      <c r="P100" s="57">
        <f t="shared" si="14"/>
        <v>0</v>
      </c>
      <c r="Q100" s="52"/>
      <c r="R100" s="57">
        <f t="shared" si="15"/>
        <v>0</v>
      </c>
      <c r="S100" s="76">
        <f>'сент 2018'!W100</f>
        <v>0</v>
      </c>
      <c r="T100" s="77">
        <f t="shared" si="12"/>
        <v>0</v>
      </c>
      <c r="U100" s="55"/>
      <c r="V100" s="52"/>
      <c r="W100" s="52">
        <f t="shared" si="13"/>
        <v>0</v>
      </c>
    </row>
    <row r="101" spans="1:23" ht="15" thickBot="1">
      <c r="A101" s="3">
        <v>1897224</v>
      </c>
      <c r="B101" s="83">
        <v>43400</v>
      </c>
      <c r="C101" s="4">
        <v>91</v>
      </c>
      <c r="D101" s="4">
        <v>10234</v>
      </c>
      <c r="E101" s="4">
        <v>6166</v>
      </c>
      <c r="F101" s="4">
        <v>3937</v>
      </c>
      <c r="G101" s="4" t="s">
        <v>9</v>
      </c>
      <c r="H101" s="40">
        <f>E101-'май 2018'!E103</f>
        <v>374</v>
      </c>
      <c r="I101" s="42">
        <f>F101-'май 2018'!F103</f>
        <v>158</v>
      </c>
      <c r="J101" s="51">
        <v>6108</v>
      </c>
      <c r="K101" s="51">
        <v>3920</v>
      </c>
      <c r="L101">
        <f t="shared" si="9"/>
        <v>58</v>
      </c>
      <c r="M101">
        <f t="shared" si="9"/>
        <v>17</v>
      </c>
      <c r="N101">
        <f t="shared" si="10"/>
        <v>352.64</v>
      </c>
      <c r="O101">
        <f t="shared" si="11"/>
        <v>38.25</v>
      </c>
      <c r="P101" s="57">
        <f t="shared" si="14"/>
        <v>390.89</v>
      </c>
      <c r="Q101" s="52"/>
      <c r="R101" s="57">
        <f>P101+P101*3%-Q101</f>
        <v>402.61669999999998</v>
      </c>
      <c r="S101" s="76">
        <f>'сент 2018'!W101</f>
        <v>-1414.6406999999999</v>
      </c>
      <c r="T101" s="72">
        <f t="shared" si="12"/>
        <v>-1012.0239999999999</v>
      </c>
      <c r="U101" s="55"/>
      <c r="V101" s="52"/>
      <c r="W101" s="52">
        <f t="shared" si="13"/>
        <v>-1012.0239999999999</v>
      </c>
    </row>
    <row r="102" spans="1:23" ht="27" thickBot="1">
      <c r="A102" s="34">
        <v>1898075</v>
      </c>
      <c r="B102" s="83">
        <v>43400</v>
      </c>
      <c r="C102" s="4" t="s">
        <v>18</v>
      </c>
      <c r="D102" s="4">
        <v>13437</v>
      </c>
      <c r="E102" s="4">
        <v>8385</v>
      </c>
      <c r="F102" s="4">
        <v>2532</v>
      </c>
      <c r="G102" s="36" t="s">
        <v>9</v>
      </c>
      <c r="H102" s="38">
        <f>E102-'май 2018'!E104</f>
        <v>26</v>
      </c>
      <c r="I102" s="39">
        <f>F102-'май 2018'!F104</f>
        <v>24</v>
      </c>
      <c r="J102" s="51">
        <v>8377</v>
      </c>
      <c r="K102" s="51">
        <v>2521</v>
      </c>
      <c r="L102">
        <f t="shared" si="9"/>
        <v>8</v>
      </c>
      <c r="M102">
        <f t="shared" si="9"/>
        <v>11</v>
      </c>
      <c r="N102">
        <f t="shared" si="10"/>
        <v>48.64</v>
      </c>
      <c r="O102">
        <f t="shared" si="11"/>
        <v>24.75</v>
      </c>
      <c r="P102" s="57">
        <f t="shared" si="14"/>
        <v>73.39</v>
      </c>
      <c r="Q102" s="52"/>
      <c r="R102" s="57">
        <f t="shared" si="15"/>
        <v>75.591700000000003</v>
      </c>
      <c r="S102" s="76">
        <f>'сент 2018'!W102</f>
        <v>242.06029999999998</v>
      </c>
      <c r="T102" s="77">
        <f t="shared" si="12"/>
        <v>317.65199999999999</v>
      </c>
      <c r="U102" s="55"/>
      <c r="V102" s="52"/>
      <c r="W102" s="52">
        <f t="shared" si="13"/>
        <v>317.65199999999999</v>
      </c>
    </row>
    <row r="103" spans="1:23" ht="15" thickBot="1">
      <c r="A103" s="3">
        <v>1740325</v>
      </c>
      <c r="B103" s="83">
        <v>43400</v>
      </c>
      <c r="C103" s="4">
        <v>93</v>
      </c>
      <c r="D103" s="4">
        <v>5628</v>
      </c>
      <c r="E103" s="4">
        <v>3812</v>
      </c>
      <c r="F103" s="4">
        <v>1249</v>
      </c>
      <c r="G103" s="4" t="s">
        <v>9</v>
      </c>
      <c r="H103" s="40">
        <f>E103-'май 2018'!E105</f>
        <v>491</v>
      </c>
      <c r="I103" s="42">
        <f>F103-'май 2018'!F105</f>
        <v>131</v>
      </c>
      <c r="J103" s="51">
        <v>3812</v>
      </c>
      <c r="K103" s="51">
        <v>1249</v>
      </c>
      <c r="L103">
        <f t="shared" si="9"/>
        <v>0</v>
      </c>
      <c r="M103">
        <f t="shared" si="9"/>
        <v>0</v>
      </c>
      <c r="N103">
        <f t="shared" si="10"/>
        <v>0</v>
      </c>
      <c r="O103">
        <f t="shared" si="11"/>
        <v>0</v>
      </c>
      <c r="P103" s="57">
        <f t="shared" si="14"/>
        <v>0</v>
      </c>
      <c r="Q103" s="52"/>
      <c r="R103" s="57">
        <f t="shared" si="15"/>
        <v>0</v>
      </c>
      <c r="S103" s="76">
        <f>'сент 2018'!W103</f>
        <v>1823.1412</v>
      </c>
      <c r="T103" s="77">
        <f t="shared" si="12"/>
        <v>1823.1412</v>
      </c>
      <c r="U103" s="55"/>
      <c r="V103" s="52"/>
      <c r="W103" s="52">
        <f t="shared" si="13"/>
        <v>1823.1412</v>
      </c>
    </row>
    <row r="104" spans="1:23" ht="15" thickBot="1">
      <c r="A104" s="3">
        <v>1832541</v>
      </c>
      <c r="B104" s="83">
        <v>43400</v>
      </c>
      <c r="C104" s="4">
        <v>94</v>
      </c>
      <c r="D104" s="4">
        <v>4283</v>
      </c>
      <c r="E104" s="4">
        <v>1884</v>
      </c>
      <c r="F104" s="4">
        <v>658</v>
      </c>
      <c r="G104" s="4" t="s">
        <v>9</v>
      </c>
      <c r="H104" s="40">
        <f>E104-'май 2018'!E106</f>
        <v>2</v>
      </c>
      <c r="I104" s="42">
        <f>F104-'май 2018'!F106</f>
        <v>0</v>
      </c>
      <c r="J104" s="51">
        <v>1884</v>
      </c>
      <c r="K104" s="51">
        <v>658</v>
      </c>
      <c r="L104">
        <f t="shared" si="9"/>
        <v>0</v>
      </c>
      <c r="M104">
        <f t="shared" si="9"/>
        <v>0</v>
      </c>
      <c r="N104">
        <f t="shared" si="10"/>
        <v>0</v>
      </c>
      <c r="O104">
        <f t="shared" si="11"/>
        <v>0</v>
      </c>
      <c r="P104" s="57">
        <f t="shared" si="14"/>
        <v>0</v>
      </c>
      <c r="Q104" s="52"/>
      <c r="R104" s="57">
        <f t="shared" si="15"/>
        <v>0</v>
      </c>
      <c r="S104" s="76">
        <f>'сент 2018'!W104</f>
        <v>12.524800000000001</v>
      </c>
      <c r="T104" s="77">
        <f t="shared" si="12"/>
        <v>12.524800000000001</v>
      </c>
      <c r="U104" s="55"/>
      <c r="V104" s="52"/>
      <c r="W104" s="52">
        <f t="shared" si="13"/>
        <v>12.524800000000001</v>
      </c>
    </row>
    <row r="105" spans="1:23" ht="15" thickBot="1">
      <c r="A105" s="3">
        <v>1848195</v>
      </c>
      <c r="B105" s="83">
        <v>43400</v>
      </c>
      <c r="C105" s="4">
        <v>95</v>
      </c>
      <c r="D105" s="4">
        <v>7698</v>
      </c>
      <c r="E105" s="4">
        <v>5771</v>
      </c>
      <c r="F105" s="4">
        <v>1845</v>
      </c>
      <c r="G105" s="4" t="s">
        <v>9</v>
      </c>
      <c r="H105" s="40">
        <f>E105-'май 2018'!E107</f>
        <v>726</v>
      </c>
      <c r="I105" s="42">
        <f>F105-'май 2018'!F107</f>
        <v>253</v>
      </c>
      <c r="J105" s="51">
        <v>5759</v>
      </c>
      <c r="K105" s="51">
        <v>1842</v>
      </c>
      <c r="L105">
        <f t="shared" si="9"/>
        <v>12</v>
      </c>
      <c r="M105">
        <f t="shared" si="9"/>
        <v>3</v>
      </c>
      <c r="N105">
        <f t="shared" si="10"/>
        <v>72.960000000000008</v>
      </c>
      <c r="O105">
        <f t="shared" si="11"/>
        <v>6.75</v>
      </c>
      <c r="P105" s="57">
        <f t="shared" si="14"/>
        <v>79.710000000000008</v>
      </c>
      <c r="Q105" s="52"/>
      <c r="R105" s="57">
        <f t="shared" si="15"/>
        <v>82.101300000000009</v>
      </c>
      <c r="S105" s="76">
        <f>'сент 2018'!W105</f>
        <v>2340.9943000000003</v>
      </c>
      <c r="T105" s="77">
        <f t="shared" si="12"/>
        <v>2423.0956000000001</v>
      </c>
      <c r="U105" s="55"/>
      <c r="V105" s="52"/>
      <c r="W105" s="52">
        <f t="shared" si="13"/>
        <v>2423.0956000000001</v>
      </c>
    </row>
    <row r="106" spans="1:23" ht="15" thickBot="1">
      <c r="A106" s="3">
        <v>1743508</v>
      </c>
      <c r="B106" s="83">
        <v>43400</v>
      </c>
      <c r="C106" s="4">
        <v>96</v>
      </c>
      <c r="D106" s="4">
        <v>4485</v>
      </c>
      <c r="E106" s="4">
        <v>2988</v>
      </c>
      <c r="F106" s="4">
        <v>1443</v>
      </c>
      <c r="G106" s="4" t="s">
        <v>9</v>
      </c>
      <c r="H106" s="40">
        <f>E106-'май 2018'!E108</f>
        <v>217</v>
      </c>
      <c r="I106" s="42">
        <f>F106-'май 2018'!F108</f>
        <v>104</v>
      </c>
      <c r="J106" s="51">
        <v>2972</v>
      </c>
      <c r="K106" s="51">
        <v>1440</v>
      </c>
      <c r="L106">
        <f t="shared" si="9"/>
        <v>16</v>
      </c>
      <c r="M106">
        <f t="shared" si="9"/>
        <v>3</v>
      </c>
      <c r="N106">
        <f t="shared" si="10"/>
        <v>97.28</v>
      </c>
      <c r="O106">
        <f t="shared" si="11"/>
        <v>6.75</v>
      </c>
      <c r="P106" s="57">
        <f t="shared" si="14"/>
        <v>104.03</v>
      </c>
      <c r="Q106" s="52"/>
      <c r="R106" s="57">
        <f t="shared" si="15"/>
        <v>107.15090000000001</v>
      </c>
      <c r="S106" s="76">
        <f>'сент 2018'!W106</f>
        <v>-160.57380000000006</v>
      </c>
      <c r="T106" s="72">
        <f t="shared" si="12"/>
        <v>-53.422900000000055</v>
      </c>
      <c r="U106" s="55"/>
      <c r="V106" s="52"/>
      <c r="W106" s="52">
        <f t="shared" si="13"/>
        <v>-53.422900000000055</v>
      </c>
    </row>
    <row r="107" spans="1:23" ht="15" thickBot="1">
      <c r="A107" s="3">
        <v>3832789</v>
      </c>
      <c r="B107" s="83">
        <v>43400</v>
      </c>
      <c r="C107" s="4" t="s">
        <v>19</v>
      </c>
      <c r="D107" s="4">
        <v>5</v>
      </c>
      <c r="E107" s="4">
        <v>3</v>
      </c>
      <c r="F107" s="4">
        <v>0</v>
      </c>
      <c r="G107" s="4" t="s">
        <v>9</v>
      </c>
      <c r="H107" s="40">
        <f>E107-'май 2018'!E110</f>
        <v>3</v>
      </c>
      <c r="I107" s="42">
        <f>F107-'май 2018'!F110</f>
        <v>0</v>
      </c>
      <c r="J107" s="51">
        <v>2</v>
      </c>
      <c r="K107" s="51">
        <v>0</v>
      </c>
      <c r="L107">
        <f t="shared" si="9"/>
        <v>1</v>
      </c>
      <c r="M107">
        <f t="shared" si="9"/>
        <v>0</v>
      </c>
      <c r="N107">
        <f t="shared" si="10"/>
        <v>6.08</v>
      </c>
      <c r="O107">
        <f t="shared" si="11"/>
        <v>0</v>
      </c>
      <c r="P107" s="57">
        <f t="shared" si="14"/>
        <v>6.08</v>
      </c>
      <c r="Q107" s="52"/>
      <c r="R107" s="57">
        <f t="shared" si="15"/>
        <v>6.2624000000000004</v>
      </c>
      <c r="S107" s="76">
        <f>'сент 2018'!W107</f>
        <v>141.07910000000001</v>
      </c>
      <c r="T107" s="71">
        <f t="shared" si="12"/>
        <v>147.34150000000002</v>
      </c>
      <c r="U107" s="55"/>
      <c r="V107" s="52"/>
      <c r="W107" s="52">
        <f t="shared" si="13"/>
        <v>147.34150000000002</v>
      </c>
    </row>
    <row r="108" spans="1:23" ht="15" thickBot="1">
      <c r="A108" s="3">
        <v>3835219</v>
      </c>
      <c r="B108" s="83">
        <v>43400</v>
      </c>
      <c r="C108" s="4" t="s">
        <v>20</v>
      </c>
      <c r="D108" s="4">
        <v>2946</v>
      </c>
      <c r="E108" s="4">
        <v>2122</v>
      </c>
      <c r="F108" s="4">
        <v>815</v>
      </c>
      <c r="G108" s="4" t="s">
        <v>9</v>
      </c>
      <c r="H108" s="40">
        <f>E108-'май 2018'!E112</f>
        <v>952</v>
      </c>
      <c r="I108" s="42">
        <f>F108-'май 2018'!F112</f>
        <v>351</v>
      </c>
      <c r="J108" s="51">
        <v>2115</v>
      </c>
      <c r="K108" s="51">
        <v>810</v>
      </c>
      <c r="L108">
        <f t="shared" si="9"/>
        <v>7</v>
      </c>
      <c r="M108">
        <f t="shared" si="9"/>
        <v>5</v>
      </c>
      <c r="N108">
        <f t="shared" si="10"/>
        <v>42.56</v>
      </c>
      <c r="O108">
        <f t="shared" si="11"/>
        <v>11.25</v>
      </c>
      <c r="P108" s="57">
        <f t="shared" si="14"/>
        <v>53.81</v>
      </c>
      <c r="Q108" s="52"/>
      <c r="R108" s="57">
        <f t="shared" si="15"/>
        <v>55.424300000000002</v>
      </c>
      <c r="S108" s="76">
        <f>'сент 2018'!W108</f>
        <v>2649.9222</v>
      </c>
      <c r="T108" s="71">
        <f t="shared" si="12"/>
        <v>2705.3465000000001</v>
      </c>
      <c r="U108" s="55"/>
      <c r="V108" s="52"/>
      <c r="W108" s="52">
        <f t="shared" si="13"/>
        <v>2705.3465000000001</v>
      </c>
    </row>
    <row r="109" spans="1:23" ht="15" thickBot="1">
      <c r="A109" s="3">
        <v>1899042</v>
      </c>
      <c r="B109" s="83">
        <v>43400</v>
      </c>
      <c r="C109" s="4">
        <v>99</v>
      </c>
      <c r="D109" s="4">
        <v>30639</v>
      </c>
      <c r="E109" s="4">
        <v>15639</v>
      </c>
      <c r="F109" s="4">
        <v>8882</v>
      </c>
      <c r="G109" s="4" t="s">
        <v>9</v>
      </c>
      <c r="H109" s="40">
        <f>E109-'май 2018'!E113</f>
        <v>970</v>
      </c>
      <c r="I109" s="42">
        <f>F109-'май 2018'!F113</f>
        <v>591</v>
      </c>
      <c r="J109" s="51">
        <v>15594</v>
      </c>
      <c r="K109" s="51">
        <v>8855</v>
      </c>
      <c r="L109">
        <f t="shared" si="9"/>
        <v>45</v>
      </c>
      <c r="M109">
        <f t="shared" si="9"/>
        <v>27</v>
      </c>
      <c r="N109">
        <f t="shared" si="10"/>
        <v>273.60000000000002</v>
      </c>
      <c r="O109">
        <f t="shared" si="11"/>
        <v>60.75</v>
      </c>
      <c r="P109" s="57">
        <f t="shared" si="14"/>
        <v>334.35</v>
      </c>
      <c r="Q109" s="52"/>
      <c r="R109" s="71">
        <f t="shared" si="15"/>
        <v>344.38050000000004</v>
      </c>
      <c r="S109" s="76">
        <f>'сент 2018'!W109</f>
        <v>1631.4684999999999</v>
      </c>
      <c r="T109" s="73">
        <f t="shared" si="12"/>
        <v>1975.8489999999999</v>
      </c>
      <c r="U109" s="73">
        <f>T109</f>
        <v>1975.8489999999999</v>
      </c>
      <c r="V109" s="52">
        <v>3024</v>
      </c>
      <c r="W109" s="52">
        <f t="shared" si="13"/>
        <v>0</v>
      </c>
    </row>
    <row r="110" spans="1:23" ht="15" thickBot="1">
      <c r="A110" s="3">
        <v>1740317</v>
      </c>
      <c r="B110" s="83">
        <v>43274</v>
      </c>
      <c r="C110" s="4">
        <v>100</v>
      </c>
      <c r="D110" s="4">
        <v>8213</v>
      </c>
      <c r="E110" s="4">
        <v>3649</v>
      </c>
      <c r="F110" s="4">
        <v>1236</v>
      </c>
      <c r="G110" s="4" t="s">
        <v>9</v>
      </c>
      <c r="H110" s="40">
        <f>E110-'май 2018'!E114</f>
        <v>127</v>
      </c>
      <c r="I110" s="42">
        <f>F110-'май 2018'!F114</f>
        <v>30</v>
      </c>
      <c r="J110" s="51">
        <v>3649</v>
      </c>
      <c r="K110" s="51">
        <v>1236</v>
      </c>
      <c r="L110">
        <f t="shared" si="9"/>
        <v>0</v>
      </c>
      <c r="M110">
        <f t="shared" si="9"/>
        <v>0</v>
      </c>
      <c r="N110">
        <f t="shared" si="10"/>
        <v>0</v>
      </c>
      <c r="O110">
        <f t="shared" si="11"/>
        <v>0</v>
      </c>
      <c r="P110" s="57">
        <f t="shared" si="14"/>
        <v>0</v>
      </c>
      <c r="Q110" s="52"/>
      <c r="R110" s="57">
        <f t="shared" si="15"/>
        <v>0</v>
      </c>
      <c r="S110" s="76">
        <f>'сент 2018'!W110</f>
        <v>0</v>
      </c>
      <c r="T110" s="71">
        <f t="shared" si="12"/>
        <v>0</v>
      </c>
      <c r="U110" s="55"/>
      <c r="V110" s="52"/>
      <c r="W110" s="52">
        <f t="shared" si="13"/>
        <v>0</v>
      </c>
    </row>
    <row r="111" spans="1:23" ht="27" thickBot="1">
      <c r="A111" s="3">
        <v>3855924</v>
      </c>
      <c r="B111" s="83">
        <v>43400</v>
      </c>
      <c r="C111" s="4" t="s">
        <v>39</v>
      </c>
      <c r="D111" s="4">
        <v>520</v>
      </c>
      <c r="E111" s="4">
        <v>380</v>
      </c>
      <c r="F111" s="4">
        <v>73</v>
      </c>
      <c r="G111" s="4" t="s">
        <v>9</v>
      </c>
      <c r="H111" s="40">
        <f>E111-'май 2018'!E115</f>
        <v>380</v>
      </c>
      <c r="I111" s="42">
        <f>F111-'май 2018'!F115</f>
        <v>73</v>
      </c>
      <c r="J111" s="51">
        <v>340</v>
      </c>
      <c r="K111" s="51">
        <v>71</v>
      </c>
      <c r="L111">
        <f t="shared" si="9"/>
        <v>40</v>
      </c>
      <c r="M111">
        <f t="shared" si="9"/>
        <v>2</v>
      </c>
      <c r="N111">
        <f t="shared" si="10"/>
        <v>243.2</v>
      </c>
      <c r="O111">
        <f t="shared" si="11"/>
        <v>4.5</v>
      </c>
      <c r="P111" s="57">
        <f t="shared" si="14"/>
        <v>247.7</v>
      </c>
      <c r="Q111" s="52"/>
      <c r="R111" s="57">
        <f t="shared" si="15"/>
        <v>255.131</v>
      </c>
      <c r="S111" s="76">
        <f>'сент 2018'!W111</f>
        <v>10.704900000000009</v>
      </c>
      <c r="T111" s="71">
        <f t="shared" si="12"/>
        <v>265.83590000000004</v>
      </c>
      <c r="U111" s="71"/>
      <c r="V111" s="52"/>
      <c r="W111" s="52">
        <f t="shared" si="13"/>
        <v>265.83590000000004</v>
      </c>
    </row>
    <row r="112" spans="1:23" ht="15" thickBot="1">
      <c r="A112" s="6">
        <v>1893330</v>
      </c>
      <c r="B112" s="83">
        <v>43400</v>
      </c>
      <c r="C112" s="4">
        <v>101</v>
      </c>
      <c r="D112" s="4">
        <v>4912</v>
      </c>
      <c r="E112" s="4">
        <v>3550</v>
      </c>
      <c r="F112" s="4">
        <v>1275</v>
      </c>
      <c r="G112" s="8" t="s">
        <v>9</v>
      </c>
      <c r="H112" s="40">
        <f>E112-'май 2018'!E116</f>
        <v>123</v>
      </c>
      <c r="I112" s="42">
        <f>F112-'май 2018'!F116</f>
        <v>40</v>
      </c>
      <c r="J112" s="51">
        <v>3545</v>
      </c>
      <c r="K112" s="51">
        <v>1273</v>
      </c>
      <c r="L112">
        <f t="shared" si="9"/>
        <v>5</v>
      </c>
      <c r="M112">
        <f t="shared" si="9"/>
        <v>2</v>
      </c>
      <c r="N112">
        <f t="shared" si="10"/>
        <v>30.4</v>
      </c>
      <c r="O112">
        <f t="shared" si="11"/>
        <v>4.5</v>
      </c>
      <c r="P112" s="57">
        <f t="shared" si="14"/>
        <v>34.9</v>
      </c>
      <c r="Q112" s="52"/>
      <c r="R112" s="57">
        <f t="shared" si="15"/>
        <v>35.946999999999996</v>
      </c>
      <c r="S112" s="76">
        <f>'сент 2018'!W112</f>
        <v>0</v>
      </c>
      <c r="T112" s="71">
        <f t="shared" si="12"/>
        <v>35.946999999999996</v>
      </c>
      <c r="U112" s="71"/>
      <c r="V112" s="52"/>
      <c r="W112" s="52">
        <f t="shared" si="13"/>
        <v>35.946999999999996</v>
      </c>
    </row>
    <row r="113" spans="1:23" ht="15" thickBot="1">
      <c r="A113" s="3">
        <v>1896381</v>
      </c>
      <c r="B113" s="83">
        <v>43400</v>
      </c>
      <c r="C113" s="4">
        <v>102</v>
      </c>
      <c r="D113" s="4">
        <v>3662</v>
      </c>
      <c r="E113" s="4">
        <v>2265</v>
      </c>
      <c r="F113" s="4">
        <v>920</v>
      </c>
      <c r="G113" s="4" t="s">
        <v>9</v>
      </c>
      <c r="H113" s="40">
        <f>E113-'май 2018'!E117</f>
        <v>127</v>
      </c>
      <c r="I113" s="42">
        <f>F113-'май 2018'!F117</f>
        <v>54</v>
      </c>
      <c r="J113" s="51">
        <v>2259</v>
      </c>
      <c r="K113" s="51">
        <v>919</v>
      </c>
      <c r="L113">
        <f t="shared" si="9"/>
        <v>6</v>
      </c>
      <c r="M113">
        <f t="shared" si="9"/>
        <v>1</v>
      </c>
      <c r="N113">
        <f t="shared" si="10"/>
        <v>36.480000000000004</v>
      </c>
      <c r="O113">
        <f t="shared" si="11"/>
        <v>2.25</v>
      </c>
      <c r="P113" s="57">
        <f t="shared" si="14"/>
        <v>38.730000000000004</v>
      </c>
      <c r="Q113" s="52"/>
      <c r="R113" s="57">
        <f t="shared" si="15"/>
        <v>39.891900000000007</v>
      </c>
      <c r="S113" s="76">
        <f>'сент 2018'!W113</f>
        <v>23.154599999999988</v>
      </c>
      <c r="T113" s="71">
        <f t="shared" si="12"/>
        <v>63.046499999999995</v>
      </c>
      <c r="U113" s="55"/>
      <c r="V113" s="52"/>
      <c r="W113" s="52">
        <f t="shared" si="13"/>
        <v>63.046499999999995</v>
      </c>
    </row>
    <row r="114" spans="1:23" ht="15" thickBot="1">
      <c r="A114" s="3">
        <v>1898961</v>
      </c>
      <c r="B114" s="83">
        <v>43400</v>
      </c>
      <c r="C114" s="4">
        <v>103</v>
      </c>
      <c r="D114" s="4">
        <v>77</v>
      </c>
      <c r="E114" s="4">
        <v>62</v>
      </c>
      <c r="F114" s="4">
        <v>15</v>
      </c>
      <c r="G114" s="4" t="s">
        <v>9</v>
      </c>
      <c r="H114" s="40">
        <f>E114-'май 2018'!E118</f>
        <v>2</v>
      </c>
      <c r="I114" s="42">
        <f>F114-'май 2018'!F118</f>
        <v>0</v>
      </c>
      <c r="J114" s="51">
        <v>62</v>
      </c>
      <c r="K114" s="51">
        <v>15</v>
      </c>
      <c r="L114">
        <f t="shared" si="9"/>
        <v>0</v>
      </c>
      <c r="M114">
        <f t="shared" si="9"/>
        <v>0</v>
      </c>
      <c r="N114">
        <f t="shared" si="10"/>
        <v>0</v>
      </c>
      <c r="O114">
        <f t="shared" si="11"/>
        <v>0</v>
      </c>
      <c r="P114" s="57">
        <f t="shared" si="14"/>
        <v>0</v>
      </c>
      <c r="Q114" s="52"/>
      <c r="R114" s="57">
        <f t="shared" si="15"/>
        <v>0</v>
      </c>
      <c r="S114" s="76">
        <f>'сент 2018'!W114</f>
        <v>12.524800000000001</v>
      </c>
      <c r="T114" s="77">
        <f t="shared" si="12"/>
        <v>12.524800000000001</v>
      </c>
      <c r="U114" s="55"/>
      <c r="V114" s="52"/>
      <c r="W114" s="52">
        <f t="shared" si="13"/>
        <v>12.524800000000001</v>
      </c>
    </row>
    <row r="115" spans="1:23" ht="15" thickBot="1">
      <c r="A115" s="3">
        <v>1897205</v>
      </c>
      <c r="B115" s="83">
        <v>43400</v>
      </c>
      <c r="C115" s="4">
        <v>104</v>
      </c>
      <c r="D115" s="4">
        <v>4813</v>
      </c>
      <c r="E115" s="4">
        <v>2694</v>
      </c>
      <c r="F115" s="4">
        <v>1964</v>
      </c>
      <c r="G115" s="4" t="s">
        <v>9</v>
      </c>
      <c r="H115" s="40">
        <f>E115-'май 2018'!E119</f>
        <v>1</v>
      </c>
      <c r="I115" s="42">
        <f>F115-'май 2018'!F119</f>
        <v>1</v>
      </c>
      <c r="J115" s="51">
        <v>2694</v>
      </c>
      <c r="K115" s="51">
        <v>1964</v>
      </c>
      <c r="L115">
        <f t="shared" si="9"/>
        <v>0</v>
      </c>
      <c r="M115">
        <f t="shared" si="9"/>
        <v>0</v>
      </c>
      <c r="N115">
        <f t="shared" si="10"/>
        <v>0</v>
      </c>
      <c r="O115">
        <f t="shared" si="11"/>
        <v>0</v>
      </c>
      <c r="P115" s="57">
        <f t="shared" si="14"/>
        <v>0</v>
      </c>
      <c r="Q115" s="52"/>
      <c r="R115" s="57">
        <f t="shared" si="15"/>
        <v>0</v>
      </c>
      <c r="S115" s="76">
        <f>'сент 2018'!W115</f>
        <v>56.258600000000001</v>
      </c>
      <c r="T115" s="77">
        <f t="shared" si="12"/>
        <v>56.258600000000001</v>
      </c>
      <c r="U115" s="55"/>
      <c r="V115" s="52"/>
      <c r="W115" s="52">
        <f t="shared" si="13"/>
        <v>56.258600000000001</v>
      </c>
    </row>
    <row r="116" spans="1:23" ht="15" thickBot="1">
      <c r="A116" s="3">
        <v>1897116</v>
      </c>
      <c r="B116" s="83">
        <v>43400</v>
      </c>
      <c r="C116" s="4">
        <v>105</v>
      </c>
      <c r="D116" s="4">
        <v>30269</v>
      </c>
      <c r="E116" s="4">
        <v>20071</v>
      </c>
      <c r="F116" s="4">
        <v>9980</v>
      </c>
      <c r="G116" s="4" t="s">
        <v>9</v>
      </c>
      <c r="H116" s="40">
        <f>E116-'май 2018'!E120</f>
        <v>511</v>
      </c>
      <c r="I116" s="42">
        <f>F116-'май 2018'!F120</f>
        <v>481</v>
      </c>
      <c r="J116" s="51">
        <v>19989</v>
      </c>
      <c r="K116" s="51">
        <v>9903</v>
      </c>
      <c r="L116">
        <f t="shared" si="9"/>
        <v>82</v>
      </c>
      <c r="M116">
        <f t="shared" si="9"/>
        <v>77</v>
      </c>
      <c r="N116">
        <f t="shared" si="10"/>
        <v>498.56</v>
      </c>
      <c r="O116">
        <f t="shared" si="11"/>
        <v>173.25</v>
      </c>
      <c r="P116" s="57">
        <f t="shared" si="14"/>
        <v>671.81</v>
      </c>
      <c r="Q116" s="52"/>
      <c r="R116" s="57">
        <f t="shared" si="15"/>
        <v>691.96429999999998</v>
      </c>
      <c r="S116" s="76">
        <f>'сент 2018'!W116</f>
        <v>0</v>
      </c>
      <c r="T116" s="62">
        <f t="shared" si="12"/>
        <v>691.96429999999998</v>
      </c>
      <c r="U116" s="62">
        <f t="shared" si="12"/>
        <v>691.96429999999998</v>
      </c>
      <c r="V116" s="52"/>
      <c r="W116" s="52">
        <f t="shared" si="13"/>
        <v>0</v>
      </c>
    </row>
    <row r="117" spans="1:23" ht="15" thickBot="1">
      <c r="A117" s="3">
        <v>1899053</v>
      </c>
      <c r="B117" s="83">
        <v>43400</v>
      </c>
      <c r="C117" s="4">
        <v>106</v>
      </c>
      <c r="D117" s="4">
        <v>8695</v>
      </c>
      <c r="E117" s="4">
        <v>6423</v>
      </c>
      <c r="F117" s="4">
        <v>2235</v>
      </c>
      <c r="G117" s="4" t="s">
        <v>9</v>
      </c>
      <c r="H117" s="40">
        <f>E117-'май 2018'!E121</f>
        <v>1293</v>
      </c>
      <c r="I117" s="42">
        <f>F117-'май 2018'!F121</f>
        <v>627</v>
      </c>
      <c r="J117" s="51">
        <v>6246</v>
      </c>
      <c r="K117" s="51">
        <v>2136</v>
      </c>
      <c r="L117">
        <f t="shared" si="9"/>
        <v>177</v>
      </c>
      <c r="M117">
        <f t="shared" si="9"/>
        <v>99</v>
      </c>
      <c r="N117">
        <f t="shared" si="10"/>
        <v>1076.1600000000001</v>
      </c>
      <c r="O117">
        <f t="shared" si="11"/>
        <v>222.75</v>
      </c>
      <c r="P117" s="57">
        <f t="shared" si="14"/>
        <v>1298.9100000000001</v>
      </c>
      <c r="Q117" s="52"/>
      <c r="R117" s="57">
        <f t="shared" si="15"/>
        <v>1337.8773000000001</v>
      </c>
      <c r="S117" s="76">
        <f>'сент 2018'!W117</f>
        <v>0</v>
      </c>
      <c r="T117" s="62">
        <f t="shared" si="12"/>
        <v>1337.8773000000001</v>
      </c>
      <c r="U117" s="62">
        <f t="shared" si="12"/>
        <v>1337.8773000000001</v>
      </c>
      <c r="V117" s="52">
        <v>162</v>
      </c>
      <c r="W117" s="52">
        <f t="shared" si="13"/>
        <v>0</v>
      </c>
    </row>
    <row r="118" spans="1:23" ht="15" thickBot="1">
      <c r="A118" s="3">
        <v>1893680</v>
      </c>
      <c r="B118" s="83">
        <v>43400</v>
      </c>
      <c r="C118" s="4">
        <v>107</v>
      </c>
      <c r="D118" s="4">
        <v>9881</v>
      </c>
      <c r="E118" s="4">
        <v>4276</v>
      </c>
      <c r="F118" s="4">
        <v>5107</v>
      </c>
      <c r="G118" s="4" t="s">
        <v>9</v>
      </c>
      <c r="H118" s="40">
        <f>E118-'май 2018'!E122</f>
        <v>463</v>
      </c>
      <c r="I118" s="42">
        <f>F118-'май 2018'!F122</f>
        <v>567</v>
      </c>
      <c r="J118" s="51">
        <v>4247</v>
      </c>
      <c r="K118" s="51">
        <v>5069</v>
      </c>
      <c r="L118">
        <f t="shared" si="9"/>
        <v>29</v>
      </c>
      <c r="M118">
        <f t="shared" si="9"/>
        <v>38</v>
      </c>
      <c r="N118">
        <f t="shared" si="10"/>
        <v>176.32</v>
      </c>
      <c r="O118">
        <f t="shared" si="11"/>
        <v>85.5</v>
      </c>
      <c r="P118" s="57">
        <f t="shared" si="14"/>
        <v>261.82</v>
      </c>
      <c r="Q118" s="52"/>
      <c r="R118" s="57">
        <f t="shared" si="15"/>
        <v>269.6746</v>
      </c>
      <c r="S118" s="76">
        <f>'сент 2018'!W118</f>
        <v>0</v>
      </c>
      <c r="T118" s="77">
        <f t="shared" si="12"/>
        <v>269.6746</v>
      </c>
      <c r="U118" s="77"/>
      <c r="V118" s="52"/>
      <c r="W118" s="52">
        <f t="shared" si="13"/>
        <v>269.6746</v>
      </c>
    </row>
    <row r="119" spans="1:23" ht="15" thickBot="1">
      <c r="A119" s="3">
        <v>1897160</v>
      </c>
      <c r="B119" s="83">
        <v>43400</v>
      </c>
      <c r="C119" s="4" t="s">
        <v>21</v>
      </c>
      <c r="D119" s="4">
        <v>6058</v>
      </c>
      <c r="E119" s="4">
        <v>4743</v>
      </c>
      <c r="F119" s="4">
        <v>1302</v>
      </c>
      <c r="G119" s="4" t="s">
        <v>9</v>
      </c>
      <c r="H119" s="40">
        <f>E119-'май 2018'!E123</f>
        <v>2323</v>
      </c>
      <c r="I119" s="42">
        <f>F119-'май 2018'!F123</f>
        <v>324</v>
      </c>
      <c r="J119" s="51">
        <v>4705</v>
      </c>
      <c r="K119" s="51">
        <v>1287</v>
      </c>
      <c r="L119">
        <f t="shared" si="9"/>
        <v>38</v>
      </c>
      <c r="M119">
        <f t="shared" si="9"/>
        <v>15</v>
      </c>
      <c r="N119">
        <f t="shared" si="10"/>
        <v>231.04</v>
      </c>
      <c r="O119">
        <f t="shared" si="11"/>
        <v>33.75</v>
      </c>
      <c r="P119" s="57">
        <f t="shared" si="14"/>
        <v>264.78999999999996</v>
      </c>
      <c r="Q119" s="52"/>
      <c r="R119" s="57">
        <f t="shared" si="15"/>
        <v>272.73369999999994</v>
      </c>
      <c r="S119" s="76">
        <f>'сент 2018'!W119</f>
        <v>0</v>
      </c>
      <c r="T119" s="77">
        <f t="shared" si="12"/>
        <v>272.73369999999994</v>
      </c>
      <c r="U119" s="77"/>
      <c r="V119" s="52"/>
      <c r="W119" s="52">
        <f t="shared" si="13"/>
        <v>272.73369999999994</v>
      </c>
    </row>
    <row r="120" spans="1:23" ht="15" thickBot="1">
      <c r="A120" s="3">
        <v>1899649</v>
      </c>
      <c r="B120" s="83">
        <v>43400</v>
      </c>
      <c r="C120" s="4">
        <v>108</v>
      </c>
      <c r="D120" s="4">
        <v>4040</v>
      </c>
      <c r="E120" s="4">
        <v>2671</v>
      </c>
      <c r="F120" s="4">
        <v>1080</v>
      </c>
      <c r="G120" s="4" t="s">
        <v>9</v>
      </c>
      <c r="H120" s="40">
        <f>E120-'май 2018'!E124</f>
        <v>-1748</v>
      </c>
      <c r="I120" s="42">
        <f>F120-'май 2018'!F124</f>
        <v>-111</v>
      </c>
      <c r="J120" s="51">
        <v>2647</v>
      </c>
      <c r="K120" s="51">
        <v>1077</v>
      </c>
      <c r="L120">
        <f t="shared" si="9"/>
        <v>24</v>
      </c>
      <c r="M120">
        <f t="shared" si="9"/>
        <v>3</v>
      </c>
      <c r="N120">
        <f t="shared" si="10"/>
        <v>145.92000000000002</v>
      </c>
      <c r="O120">
        <f t="shared" si="11"/>
        <v>6.75</v>
      </c>
      <c r="P120" s="57">
        <f t="shared" si="14"/>
        <v>152.67000000000002</v>
      </c>
      <c r="Q120" s="52"/>
      <c r="R120" s="57">
        <f t="shared" si="15"/>
        <v>157.2501</v>
      </c>
      <c r="S120" s="76">
        <f>'сент 2018'!W120</f>
        <v>0</v>
      </c>
      <c r="T120" s="77">
        <f t="shared" si="12"/>
        <v>157.2501</v>
      </c>
      <c r="U120" s="77"/>
      <c r="V120" s="52"/>
      <c r="W120" s="52">
        <f t="shared" si="13"/>
        <v>157.2501</v>
      </c>
    </row>
    <row r="121" spans="1:23" ht="15" thickBot="1">
      <c r="A121" s="3">
        <v>1853060</v>
      </c>
      <c r="B121" s="83">
        <v>43400</v>
      </c>
      <c r="C121" s="4">
        <v>109</v>
      </c>
      <c r="D121" s="4">
        <v>4515</v>
      </c>
      <c r="E121" s="4">
        <v>3222</v>
      </c>
      <c r="F121" s="4">
        <v>1048</v>
      </c>
      <c r="G121" s="4" t="s">
        <v>9</v>
      </c>
      <c r="H121" s="40">
        <f>E121-'май 2018'!E125</f>
        <v>406</v>
      </c>
      <c r="I121" s="42">
        <f>F121-'май 2018'!F125</f>
        <v>119</v>
      </c>
      <c r="J121" s="51">
        <v>3222</v>
      </c>
      <c r="K121" s="51">
        <v>1048</v>
      </c>
      <c r="L121">
        <f t="shared" si="9"/>
        <v>0</v>
      </c>
      <c r="M121">
        <f t="shared" si="9"/>
        <v>0</v>
      </c>
      <c r="N121">
        <f t="shared" si="10"/>
        <v>0</v>
      </c>
      <c r="O121">
        <f t="shared" si="11"/>
        <v>0</v>
      </c>
      <c r="P121" s="57">
        <f t="shared" si="14"/>
        <v>0</v>
      </c>
      <c r="Q121" s="52"/>
      <c r="R121" s="57">
        <f t="shared" si="15"/>
        <v>0</v>
      </c>
      <c r="S121" s="76">
        <f>'сент 2018'!W121</f>
        <v>555.67470000000003</v>
      </c>
      <c r="T121" s="77">
        <f t="shared" si="12"/>
        <v>555.67470000000003</v>
      </c>
      <c r="U121" s="55"/>
      <c r="V121" s="52"/>
      <c r="W121" s="52">
        <f t="shared" si="13"/>
        <v>555.67470000000003</v>
      </c>
    </row>
    <row r="122" spans="1:23" ht="15" thickBot="1">
      <c r="A122" s="3">
        <v>1740051</v>
      </c>
      <c r="B122" s="83">
        <v>43400</v>
      </c>
      <c r="C122" s="4">
        <v>110</v>
      </c>
      <c r="D122" s="4">
        <v>2967</v>
      </c>
      <c r="E122" s="4">
        <v>2282</v>
      </c>
      <c r="F122" s="4">
        <v>656</v>
      </c>
      <c r="G122" s="4" t="s">
        <v>9</v>
      </c>
      <c r="H122" s="40">
        <f>E122-'май 2018'!E126</f>
        <v>208</v>
      </c>
      <c r="I122" s="42">
        <f>F122-'май 2018'!F126</f>
        <v>62</v>
      </c>
      <c r="J122" s="51">
        <v>2282</v>
      </c>
      <c r="K122" s="51">
        <v>656</v>
      </c>
      <c r="L122">
        <f t="shared" si="9"/>
        <v>0</v>
      </c>
      <c r="M122">
        <f t="shared" si="9"/>
        <v>0</v>
      </c>
      <c r="N122">
        <f t="shared" si="10"/>
        <v>0</v>
      </c>
      <c r="O122">
        <f t="shared" si="11"/>
        <v>0</v>
      </c>
      <c r="P122" s="57">
        <f t="shared" si="14"/>
        <v>0</v>
      </c>
      <c r="Q122" s="52"/>
      <c r="R122" s="57">
        <f t="shared" si="15"/>
        <v>0</v>
      </c>
      <c r="S122" s="76">
        <f>'сент 2018'!W122</f>
        <v>3937.6369999999997</v>
      </c>
      <c r="T122" s="77">
        <f t="shared" si="12"/>
        <v>3937.6369999999997</v>
      </c>
      <c r="U122" s="55"/>
      <c r="V122" s="52"/>
      <c r="W122" s="52">
        <f t="shared" si="13"/>
        <v>3937.6369999999997</v>
      </c>
    </row>
    <row r="123" spans="1:23" ht="15" thickBot="1">
      <c r="A123" s="3">
        <v>1844087</v>
      </c>
      <c r="B123" s="83">
        <v>43400</v>
      </c>
      <c r="C123" s="4">
        <v>111</v>
      </c>
      <c r="D123" s="4">
        <v>16235</v>
      </c>
      <c r="E123" s="4">
        <v>10918</v>
      </c>
      <c r="F123" s="4">
        <v>3887</v>
      </c>
      <c r="G123" s="4" t="s">
        <v>9</v>
      </c>
      <c r="H123" s="40">
        <f>E123-'май 2018'!E127</f>
        <v>1617</v>
      </c>
      <c r="I123" s="42">
        <f>F123-'май 2018'!F127</f>
        <v>447</v>
      </c>
      <c r="J123" s="51">
        <v>10506</v>
      </c>
      <c r="K123" s="51">
        <v>3844</v>
      </c>
      <c r="L123">
        <f t="shared" si="9"/>
        <v>412</v>
      </c>
      <c r="M123">
        <f t="shared" si="9"/>
        <v>43</v>
      </c>
      <c r="N123">
        <f t="shared" si="10"/>
        <v>2504.96</v>
      </c>
      <c r="O123">
        <f t="shared" si="11"/>
        <v>96.75</v>
      </c>
      <c r="P123" s="57">
        <f t="shared" si="14"/>
        <v>2601.71</v>
      </c>
      <c r="Q123" s="52">
        <f>'сент 2018'!V123</f>
        <v>3207</v>
      </c>
      <c r="R123" s="54">
        <f t="shared" si="15"/>
        <v>-527.23869999999988</v>
      </c>
      <c r="S123" s="76">
        <f>'сент 2018'!W123</f>
        <v>0</v>
      </c>
      <c r="T123" s="72">
        <f t="shared" si="12"/>
        <v>-527.23869999999988</v>
      </c>
      <c r="U123" s="77"/>
      <c r="V123" s="52"/>
      <c r="W123" s="52">
        <f t="shared" si="13"/>
        <v>-527.23869999999988</v>
      </c>
    </row>
    <row r="124" spans="1:23" ht="15" thickBot="1">
      <c r="A124" s="3">
        <v>1740041</v>
      </c>
      <c r="B124" s="83">
        <v>43400</v>
      </c>
      <c r="C124" s="4">
        <v>112</v>
      </c>
      <c r="D124" s="4">
        <v>14449</v>
      </c>
      <c r="E124" s="4">
        <v>7609</v>
      </c>
      <c r="F124" s="4">
        <v>6615</v>
      </c>
      <c r="G124" s="4" t="s">
        <v>9</v>
      </c>
      <c r="H124" s="40">
        <f>E124-'май 2018'!E128</f>
        <v>905</v>
      </c>
      <c r="I124" s="42">
        <f>F124-'май 2018'!F128</f>
        <v>764</v>
      </c>
      <c r="J124" s="51">
        <v>7156</v>
      </c>
      <c r="K124" s="51">
        <v>6300</v>
      </c>
      <c r="L124">
        <f t="shared" si="9"/>
        <v>453</v>
      </c>
      <c r="M124">
        <f t="shared" si="9"/>
        <v>315</v>
      </c>
      <c r="N124">
        <f t="shared" si="10"/>
        <v>2754.2400000000002</v>
      </c>
      <c r="O124">
        <f t="shared" si="11"/>
        <v>708.75</v>
      </c>
      <c r="P124" s="57">
        <f t="shared" si="14"/>
        <v>3462.9900000000002</v>
      </c>
      <c r="Q124" s="52"/>
      <c r="R124" s="57">
        <f t="shared" si="15"/>
        <v>3566.8797000000004</v>
      </c>
      <c r="S124" s="76">
        <f>'сент 2018'!W124</f>
        <v>0</v>
      </c>
      <c r="T124" s="77">
        <f t="shared" si="12"/>
        <v>3566.8797000000004</v>
      </c>
      <c r="U124" s="77"/>
      <c r="V124" s="52"/>
      <c r="W124" s="52">
        <f t="shared" si="13"/>
        <v>3566.8797000000004</v>
      </c>
    </row>
    <row r="125" spans="1:23" ht="27" thickBot="1">
      <c r="A125" s="3">
        <v>2824151</v>
      </c>
      <c r="B125" s="83">
        <v>43400</v>
      </c>
      <c r="C125" s="4" t="s">
        <v>22</v>
      </c>
      <c r="D125" s="4">
        <v>3314</v>
      </c>
      <c r="E125" s="4">
        <v>1937</v>
      </c>
      <c r="F125" s="4">
        <v>1377</v>
      </c>
      <c r="G125" s="56" t="s">
        <v>9</v>
      </c>
      <c r="H125" s="65">
        <f>E125-'май 2018'!E130</f>
        <v>729</v>
      </c>
      <c r="I125" s="66">
        <f>F125-'май 2018'!F130</f>
        <v>571</v>
      </c>
      <c r="J125" s="51">
        <v>1772</v>
      </c>
      <c r="K125" s="51">
        <v>1277</v>
      </c>
      <c r="L125">
        <f t="shared" si="9"/>
        <v>165</v>
      </c>
      <c r="M125">
        <f t="shared" si="9"/>
        <v>100</v>
      </c>
      <c r="N125">
        <f t="shared" si="10"/>
        <v>1003.2</v>
      </c>
      <c r="O125">
        <f t="shared" si="11"/>
        <v>225</v>
      </c>
      <c r="P125" s="57">
        <f t="shared" si="14"/>
        <v>1228.2</v>
      </c>
      <c r="Q125" s="52">
        <f>'сент 2018'!V125</f>
        <v>1021</v>
      </c>
      <c r="R125" s="57">
        <f t="shared" si="15"/>
        <v>244.04600000000005</v>
      </c>
      <c r="S125" s="76">
        <f>'сент 2018'!W125</f>
        <v>0</v>
      </c>
      <c r="T125" s="77">
        <f t="shared" si="12"/>
        <v>244.04600000000005</v>
      </c>
      <c r="U125" s="77"/>
      <c r="V125" s="52"/>
      <c r="W125" s="52">
        <f t="shared" si="13"/>
        <v>244.04600000000005</v>
      </c>
    </row>
    <row r="126" spans="1:23" ht="15" thickBot="1">
      <c r="A126" s="3">
        <v>1828071</v>
      </c>
      <c r="B126" s="83">
        <v>43400</v>
      </c>
      <c r="C126" s="4">
        <v>114</v>
      </c>
      <c r="D126" s="4">
        <v>8146</v>
      </c>
      <c r="E126" s="4">
        <v>5430</v>
      </c>
      <c r="F126" s="4">
        <v>2495</v>
      </c>
      <c r="G126" s="4" t="s">
        <v>9</v>
      </c>
      <c r="H126" s="40">
        <f>E126-'май 2018'!E131</f>
        <v>524</v>
      </c>
      <c r="I126" s="42">
        <f>F126-'май 2018'!F131</f>
        <v>281</v>
      </c>
      <c r="J126" s="51">
        <v>5414</v>
      </c>
      <c r="K126" s="51">
        <v>2487</v>
      </c>
      <c r="L126">
        <f t="shared" si="9"/>
        <v>16</v>
      </c>
      <c r="M126">
        <f t="shared" si="9"/>
        <v>8</v>
      </c>
      <c r="N126">
        <f t="shared" si="10"/>
        <v>97.28</v>
      </c>
      <c r="O126">
        <f t="shared" si="11"/>
        <v>18</v>
      </c>
      <c r="P126" s="57">
        <f t="shared" si="14"/>
        <v>115.28</v>
      </c>
      <c r="Q126" s="52"/>
      <c r="R126" s="57">
        <f t="shared" si="15"/>
        <v>118.7384</v>
      </c>
      <c r="S126" s="76">
        <f>'сент 2018'!W126</f>
        <v>922.91849999999999</v>
      </c>
      <c r="T126" s="77">
        <f t="shared" si="12"/>
        <v>1041.6569</v>
      </c>
      <c r="U126" s="55"/>
      <c r="V126" s="52"/>
      <c r="W126" s="52">
        <f t="shared" si="13"/>
        <v>1041.6569</v>
      </c>
    </row>
    <row r="127" spans="1:23" ht="15" thickBot="1">
      <c r="A127" s="3">
        <v>1893485</v>
      </c>
      <c r="B127" s="83">
        <v>43400</v>
      </c>
      <c r="C127" s="4">
        <v>115</v>
      </c>
      <c r="D127" s="4">
        <v>11039</v>
      </c>
      <c r="E127" s="4">
        <v>7463</v>
      </c>
      <c r="F127" s="4">
        <v>3488</v>
      </c>
      <c r="G127" s="4" t="s">
        <v>9</v>
      </c>
      <c r="H127" s="40">
        <f>E127-'май 2018'!E132</f>
        <v>528</v>
      </c>
      <c r="I127" s="42">
        <f>F127-'май 2018'!F132</f>
        <v>227</v>
      </c>
      <c r="J127" s="51">
        <v>7427</v>
      </c>
      <c r="K127" s="51">
        <v>3460</v>
      </c>
      <c r="L127">
        <f t="shared" si="9"/>
        <v>36</v>
      </c>
      <c r="M127">
        <f t="shared" si="9"/>
        <v>28</v>
      </c>
      <c r="N127">
        <f t="shared" si="10"/>
        <v>218.88</v>
      </c>
      <c r="O127">
        <f t="shared" si="11"/>
        <v>63</v>
      </c>
      <c r="P127" s="57">
        <f t="shared" si="14"/>
        <v>281.88</v>
      </c>
      <c r="Q127" s="52"/>
      <c r="R127" s="57">
        <f t="shared" si="15"/>
        <v>290.33639999999997</v>
      </c>
      <c r="S127" s="76">
        <f>'сент 2018'!W127</f>
        <v>0</v>
      </c>
      <c r="T127" s="62">
        <f t="shared" si="12"/>
        <v>290.33639999999997</v>
      </c>
      <c r="U127" s="62">
        <f t="shared" si="12"/>
        <v>290.33639999999997</v>
      </c>
      <c r="V127" s="52"/>
      <c r="W127" s="52">
        <f t="shared" si="13"/>
        <v>0</v>
      </c>
    </row>
    <row r="128" spans="1:23" ht="15" thickBot="1">
      <c r="A128" s="3">
        <v>1898971</v>
      </c>
      <c r="B128" s="83">
        <v>43400</v>
      </c>
      <c r="C128" s="4">
        <v>116</v>
      </c>
      <c r="D128" s="4">
        <v>5129</v>
      </c>
      <c r="E128" s="4">
        <v>3707</v>
      </c>
      <c r="F128" s="4">
        <v>1342</v>
      </c>
      <c r="G128" s="4" t="s">
        <v>9</v>
      </c>
      <c r="H128" s="40">
        <f>E128-'май 2018'!E133</f>
        <v>453</v>
      </c>
      <c r="I128" s="42">
        <f>F128-'май 2018'!F133</f>
        <v>148</v>
      </c>
      <c r="J128" s="51">
        <v>3667</v>
      </c>
      <c r="K128" s="51">
        <v>1332</v>
      </c>
      <c r="L128">
        <f t="shared" si="9"/>
        <v>40</v>
      </c>
      <c r="M128">
        <f t="shared" si="9"/>
        <v>10</v>
      </c>
      <c r="N128">
        <f t="shared" si="10"/>
        <v>243.2</v>
      </c>
      <c r="O128">
        <f t="shared" si="11"/>
        <v>22.5</v>
      </c>
      <c r="P128" s="57">
        <f t="shared" si="14"/>
        <v>265.7</v>
      </c>
      <c r="Q128" s="52"/>
      <c r="R128" s="57">
        <f t="shared" si="15"/>
        <v>273.67099999999999</v>
      </c>
      <c r="S128" s="76">
        <f>'сент 2018'!W128</f>
        <v>0</v>
      </c>
      <c r="T128" s="62">
        <f t="shared" si="12"/>
        <v>273.67099999999999</v>
      </c>
      <c r="U128" s="62">
        <f t="shared" si="12"/>
        <v>273.67099999999999</v>
      </c>
      <c r="V128" s="52"/>
      <c r="W128" s="52">
        <f t="shared" si="13"/>
        <v>0</v>
      </c>
    </row>
    <row r="129" spans="1:23" ht="15" thickBot="1">
      <c r="A129" s="3">
        <v>1853943</v>
      </c>
      <c r="B129" s="83">
        <v>43400</v>
      </c>
      <c r="C129" s="4">
        <v>117</v>
      </c>
      <c r="D129" s="4">
        <v>2186</v>
      </c>
      <c r="E129" s="4">
        <v>1250</v>
      </c>
      <c r="F129" s="4">
        <v>664</v>
      </c>
      <c r="G129" s="4" t="s">
        <v>9</v>
      </c>
      <c r="H129" s="40">
        <f>E129-'май 2018'!E134</f>
        <v>182</v>
      </c>
      <c r="I129" s="42">
        <f>F129-'май 2018'!F134</f>
        <v>79</v>
      </c>
      <c r="J129" s="51">
        <v>1212</v>
      </c>
      <c r="K129" s="51">
        <v>649</v>
      </c>
      <c r="L129">
        <f t="shared" si="9"/>
        <v>38</v>
      </c>
      <c r="M129">
        <f t="shared" si="9"/>
        <v>15</v>
      </c>
      <c r="N129">
        <f t="shared" si="10"/>
        <v>231.04</v>
      </c>
      <c r="O129">
        <f t="shared" si="11"/>
        <v>33.75</v>
      </c>
      <c r="P129" s="57">
        <f t="shared" si="14"/>
        <v>264.78999999999996</v>
      </c>
      <c r="Q129" s="52"/>
      <c r="R129" s="57">
        <f t="shared" si="15"/>
        <v>272.73369999999994</v>
      </c>
      <c r="S129" s="76">
        <f>'сент 2018'!W129</f>
        <v>0</v>
      </c>
      <c r="T129" s="62">
        <f t="shared" si="12"/>
        <v>272.73369999999994</v>
      </c>
      <c r="U129" s="62">
        <f t="shared" si="12"/>
        <v>272.73369999999994</v>
      </c>
      <c r="V129" s="52"/>
      <c r="W129" s="52">
        <f t="shared" si="13"/>
        <v>0</v>
      </c>
    </row>
    <row r="130" spans="1:23" ht="15" thickBot="1">
      <c r="A130" s="3">
        <v>1893475</v>
      </c>
      <c r="B130" s="83">
        <v>43400</v>
      </c>
      <c r="C130" s="4">
        <v>118</v>
      </c>
      <c r="D130" s="4">
        <v>4225</v>
      </c>
      <c r="E130" s="4">
        <v>2529</v>
      </c>
      <c r="F130" s="4">
        <v>1595</v>
      </c>
      <c r="G130" s="4" t="s">
        <v>9</v>
      </c>
      <c r="H130" s="40">
        <f>E130-'май 2018'!E135</f>
        <v>195</v>
      </c>
      <c r="I130" s="42">
        <f>F130-'май 2018'!F135</f>
        <v>129</v>
      </c>
      <c r="J130" s="51">
        <v>2450</v>
      </c>
      <c r="K130" s="51">
        <v>1535</v>
      </c>
      <c r="L130">
        <f t="shared" ref="L130:M192" si="16">E130-J130</f>
        <v>79</v>
      </c>
      <c r="M130">
        <f t="shared" si="16"/>
        <v>60</v>
      </c>
      <c r="N130">
        <f t="shared" si="10"/>
        <v>480.32</v>
      </c>
      <c r="O130">
        <f t="shared" si="11"/>
        <v>135</v>
      </c>
      <c r="P130" s="57">
        <f t="shared" si="14"/>
        <v>615.31999999999994</v>
      </c>
      <c r="Q130" s="52">
        <f>'сент 2018'!V130</f>
        <v>516</v>
      </c>
      <c r="R130" s="57">
        <f t="shared" si="15"/>
        <v>117.77959999999996</v>
      </c>
      <c r="S130" s="76">
        <f>'сент 2018'!W130</f>
        <v>0</v>
      </c>
      <c r="T130" s="77">
        <f t="shared" si="12"/>
        <v>117.77959999999996</v>
      </c>
      <c r="U130" s="77"/>
      <c r="V130" s="52"/>
      <c r="W130" s="52">
        <f t="shared" si="13"/>
        <v>117.77959999999996</v>
      </c>
    </row>
    <row r="131" spans="1:23" ht="15" thickBot="1">
      <c r="A131" s="3">
        <v>1897276</v>
      </c>
      <c r="B131" s="83">
        <v>43400</v>
      </c>
      <c r="C131" s="4">
        <v>119</v>
      </c>
      <c r="D131" s="4">
        <v>18318</v>
      </c>
      <c r="E131" s="4">
        <v>10458</v>
      </c>
      <c r="F131" s="4">
        <v>5340</v>
      </c>
      <c r="G131" s="4" t="s">
        <v>9</v>
      </c>
      <c r="H131" s="40">
        <f>E131-'май 2018'!E136</f>
        <v>466</v>
      </c>
      <c r="I131" s="42">
        <f>F131-'май 2018'!F136</f>
        <v>146</v>
      </c>
      <c r="J131" s="51">
        <v>10367</v>
      </c>
      <c r="K131" s="51">
        <v>5300</v>
      </c>
      <c r="L131">
        <f t="shared" si="16"/>
        <v>91</v>
      </c>
      <c r="M131">
        <f t="shared" si="16"/>
        <v>40</v>
      </c>
      <c r="N131">
        <f t="shared" si="10"/>
        <v>553.28</v>
      </c>
      <c r="O131">
        <f t="shared" si="11"/>
        <v>90</v>
      </c>
      <c r="P131" s="57">
        <f t="shared" si="14"/>
        <v>643.28</v>
      </c>
      <c r="Q131" s="52"/>
      <c r="R131" s="57">
        <f t="shared" si="15"/>
        <v>662.57839999999999</v>
      </c>
      <c r="S131" s="76">
        <f>'сент 2018'!W131</f>
        <v>0</v>
      </c>
      <c r="T131" s="62">
        <f t="shared" si="12"/>
        <v>662.57839999999999</v>
      </c>
      <c r="U131" s="62">
        <f>T131</f>
        <v>662.57839999999999</v>
      </c>
      <c r="V131" s="52"/>
      <c r="W131" s="52">
        <f t="shared" si="13"/>
        <v>0</v>
      </c>
    </row>
    <row r="132" spans="1:23" ht="15" thickBot="1">
      <c r="A132" s="3">
        <v>1899038</v>
      </c>
      <c r="B132" s="83">
        <v>43400</v>
      </c>
      <c r="C132" s="4">
        <v>120</v>
      </c>
      <c r="D132" s="4">
        <v>2666</v>
      </c>
      <c r="E132" s="4">
        <v>2017</v>
      </c>
      <c r="F132" s="4">
        <v>647</v>
      </c>
      <c r="G132" s="4" t="s">
        <v>9</v>
      </c>
      <c r="H132" s="40">
        <f>E132-'май 2018'!E137</f>
        <v>104</v>
      </c>
      <c r="I132" s="42">
        <f>F132-'май 2018'!F137</f>
        <v>36</v>
      </c>
      <c r="J132" s="51">
        <v>1998</v>
      </c>
      <c r="K132" s="51">
        <v>644</v>
      </c>
      <c r="L132">
        <f t="shared" si="16"/>
        <v>19</v>
      </c>
      <c r="M132">
        <f t="shared" si="16"/>
        <v>3</v>
      </c>
      <c r="N132">
        <f t="shared" si="10"/>
        <v>115.52</v>
      </c>
      <c r="O132">
        <f t="shared" si="11"/>
        <v>6.75</v>
      </c>
      <c r="P132" s="57">
        <f t="shared" si="14"/>
        <v>122.27</v>
      </c>
      <c r="Q132" s="52"/>
      <c r="R132" s="57">
        <f t="shared" si="15"/>
        <v>125.93809999999999</v>
      </c>
      <c r="S132" s="76">
        <f>'сент 2018'!W132</f>
        <v>0</v>
      </c>
      <c r="T132" s="77">
        <f t="shared" si="12"/>
        <v>125.93809999999999</v>
      </c>
      <c r="U132" s="77"/>
      <c r="V132" s="52"/>
      <c r="W132" s="52">
        <f t="shared" si="13"/>
        <v>125.93809999999999</v>
      </c>
    </row>
    <row r="133" spans="1:23" ht="15" thickBot="1">
      <c r="A133" s="3">
        <v>1897322</v>
      </c>
      <c r="B133" s="83">
        <v>43400</v>
      </c>
      <c r="C133" s="4">
        <v>121</v>
      </c>
      <c r="D133" s="4">
        <v>3353</v>
      </c>
      <c r="E133" s="4">
        <v>2320</v>
      </c>
      <c r="F133" s="4">
        <v>982</v>
      </c>
      <c r="G133" s="4" t="s">
        <v>9</v>
      </c>
      <c r="H133" s="40">
        <f>E133-'май 2018'!E138</f>
        <v>349</v>
      </c>
      <c r="I133" s="42">
        <f>F133-'май 2018'!F138</f>
        <v>163</v>
      </c>
      <c r="J133" s="51">
        <v>2317</v>
      </c>
      <c r="K133" s="51">
        <v>980</v>
      </c>
      <c r="L133">
        <f t="shared" si="16"/>
        <v>3</v>
      </c>
      <c r="M133">
        <f t="shared" si="16"/>
        <v>2</v>
      </c>
      <c r="N133">
        <f t="shared" si="10"/>
        <v>18.240000000000002</v>
      </c>
      <c r="O133">
        <f t="shared" si="11"/>
        <v>4.5</v>
      </c>
      <c r="P133" s="57">
        <f t="shared" si="14"/>
        <v>22.740000000000002</v>
      </c>
      <c r="Q133" s="52"/>
      <c r="R133" s="57">
        <f t="shared" si="15"/>
        <v>23.422200000000004</v>
      </c>
      <c r="S133" s="76">
        <f>'сент 2018'!W133</f>
        <v>654.68859999999995</v>
      </c>
      <c r="T133" s="62">
        <f t="shared" si="12"/>
        <v>678.11079999999993</v>
      </c>
      <c r="U133" s="62">
        <f>T133</f>
        <v>678.11079999999993</v>
      </c>
      <c r="V133" s="52"/>
      <c r="W133" s="52">
        <f t="shared" si="13"/>
        <v>0</v>
      </c>
    </row>
    <row r="134" spans="1:23" ht="15" thickBot="1">
      <c r="A134" s="3">
        <v>1898412</v>
      </c>
      <c r="B134" s="83">
        <v>43400</v>
      </c>
      <c r="C134" s="4" t="s">
        <v>23</v>
      </c>
      <c r="D134" s="4">
        <v>1924</v>
      </c>
      <c r="E134" s="4">
        <v>1461</v>
      </c>
      <c r="F134" s="4">
        <v>390</v>
      </c>
      <c r="G134" s="4" t="s">
        <v>9</v>
      </c>
      <c r="H134" s="40">
        <f>E134-'май 2018'!E139</f>
        <v>-6452</v>
      </c>
      <c r="I134" s="42">
        <f>F134-'май 2018'!F139</f>
        <v>-3027</v>
      </c>
      <c r="J134" s="51">
        <v>1454</v>
      </c>
      <c r="K134" s="51">
        <v>388</v>
      </c>
      <c r="L134">
        <f t="shared" si="16"/>
        <v>7</v>
      </c>
      <c r="M134">
        <f t="shared" si="16"/>
        <v>2</v>
      </c>
      <c r="N134">
        <f t="shared" si="10"/>
        <v>42.56</v>
      </c>
      <c r="O134">
        <f t="shared" si="11"/>
        <v>4.5</v>
      </c>
      <c r="P134" s="57">
        <f t="shared" si="14"/>
        <v>47.06</v>
      </c>
      <c r="Q134" s="52"/>
      <c r="R134" s="57">
        <f t="shared" si="15"/>
        <v>48.471800000000002</v>
      </c>
      <c r="S134" s="76">
        <f>'сент 2018'!W134</f>
        <v>136.8355</v>
      </c>
      <c r="T134" s="77">
        <f t="shared" si="12"/>
        <v>185.3073</v>
      </c>
      <c r="U134" s="77"/>
      <c r="V134" s="52"/>
      <c r="W134" s="52">
        <f t="shared" si="13"/>
        <v>185.3073</v>
      </c>
    </row>
    <row r="135" spans="1:23" ht="15" thickBot="1">
      <c r="A135" s="3">
        <v>1899090</v>
      </c>
      <c r="B135" s="83">
        <v>43400</v>
      </c>
      <c r="C135" s="4">
        <v>122</v>
      </c>
      <c r="D135" s="4">
        <v>12738</v>
      </c>
      <c r="E135" s="4">
        <v>8826</v>
      </c>
      <c r="F135" s="4">
        <v>3813</v>
      </c>
      <c r="G135" s="4" t="s">
        <v>9</v>
      </c>
      <c r="H135" s="40">
        <f>E135-'май 2018'!E140</f>
        <v>7424</v>
      </c>
      <c r="I135" s="42">
        <f>F135-'май 2018'!F140</f>
        <v>3435</v>
      </c>
      <c r="J135" s="51">
        <v>8554</v>
      </c>
      <c r="K135" s="51">
        <v>3652</v>
      </c>
      <c r="L135">
        <f t="shared" si="16"/>
        <v>272</v>
      </c>
      <c r="M135">
        <f t="shared" si="16"/>
        <v>161</v>
      </c>
      <c r="N135">
        <f t="shared" si="10"/>
        <v>1653.76</v>
      </c>
      <c r="O135">
        <f t="shared" si="11"/>
        <v>362.25</v>
      </c>
      <c r="P135" s="57">
        <f t="shared" si="14"/>
        <v>2016.01</v>
      </c>
      <c r="Q135" s="52">
        <f>'сент 2018'!V135</f>
        <v>-987</v>
      </c>
      <c r="R135" s="57">
        <f>P135+P135*3%</f>
        <v>2076.4902999999999</v>
      </c>
      <c r="S135" s="76">
        <f>'сент 2018'!W135</f>
        <v>987.07359999999971</v>
      </c>
      <c r="T135" s="62">
        <f t="shared" si="12"/>
        <v>3063.5638999999996</v>
      </c>
      <c r="U135" s="62">
        <f>T135</f>
        <v>3063.5638999999996</v>
      </c>
      <c r="V135" s="52"/>
      <c r="W135" s="52">
        <f t="shared" si="13"/>
        <v>0</v>
      </c>
    </row>
    <row r="136" spans="1:23" ht="15" thickBot="1">
      <c r="A136" s="3">
        <v>1893707</v>
      </c>
      <c r="B136" s="83">
        <v>43400</v>
      </c>
      <c r="C136" s="4">
        <v>123</v>
      </c>
      <c r="D136" s="4">
        <v>8828</v>
      </c>
      <c r="E136" s="4">
        <v>4197</v>
      </c>
      <c r="F136" s="4">
        <v>3934</v>
      </c>
      <c r="G136" s="4" t="s">
        <v>9</v>
      </c>
      <c r="H136" s="40">
        <f>E136-'май 2018'!E141</f>
        <v>548</v>
      </c>
      <c r="I136" s="42">
        <f>F136-'май 2018'!F141</f>
        <v>468</v>
      </c>
      <c r="J136" s="51">
        <v>4144</v>
      </c>
      <c r="K136" s="51">
        <v>3909</v>
      </c>
      <c r="L136">
        <f t="shared" si="16"/>
        <v>53</v>
      </c>
      <c r="M136">
        <f t="shared" si="16"/>
        <v>25</v>
      </c>
      <c r="N136">
        <f t="shared" ref="N136:N199" si="17">L136*6.08</f>
        <v>322.24</v>
      </c>
      <c r="O136">
        <f t="shared" ref="O136:O199" si="18">M136*2.25</f>
        <v>56.25</v>
      </c>
      <c r="P136" s="57">
        <f t="shared" si="14"/>
        <v>378.49</v>
      </c>
      <c r="Q136" s="52"/>
      <c r="R136" s="57">
        <f t="shared" si="15"/>
        <v>389.84469999999999</v>
      </c>
      <c r="S136" s="76">
        <f>'сент 2018'!W136</f>
        <v>0</v>
      </c>
      <c r="T136" s="77">
        <f t="shared" si="12"/>
        <v>389.84469999999999</v>
      </c>
      <c r="U136" s="77"/>
      <c r="V136" s="52"/>
      <c r="W136" s="52">
        <f t="shared" si="13"/>
        <v>389.84469999999999</v>
      </c>
    </row>
    <row r="137" spans="1:23" ht="15" thickBot="1">
      <c r="A137" s="3">
        <v>1897603</v>
      </c>
      <c r="B137" s="83">
        <v>43400</v>
      </c>
      <c r="C137" s="4" t="s">
        <v>24</v>
      </c>
      <c r="D137" s="4">
        <v>146</v>
      </c>
      <c r="E137" s="4">
        <v>72</v>
      </c>
      <c r="F137" s="4">
        <v>28</v>
      </c>
      <c r="G137" s="4" t="s">
        <v>9</v>
      </c>
      <c r="H137" s="40">
        <f>E137-'май 2018'!E142</f>
        <v>0</v>
      </c>
      <c r="I137" s="42">
        <f>F137-'май 2018'!F142</f>
        <v>0</v>
      </c>
      <c r="J137" s="51">
        <v>72</v>
      </c>
      <c r="K137" s="51">
        <v>28</v>
      </c>
      <c r="L137">
        <f t="shared" si="16"/>
        <v>0</v>
      </c>
      <c r="M137">
        <f t="shared" si="16"/>
        <v>0</v>
      </c>
      <c r="N137">
        <f t="shared" si="17"/>
        <v>0</v>
      </c>
      <c r="O137">
        <f t="shared" si="18"/>
        <v>0</v>
      </c>
      <c r="P137" s="57">
        <f t="shared" si="14"/>
        <v>0</v>
      </c>
      <c r="Q137" s="52"/>
      <c r="R137" s="57">
        <f t="shared" si="15"/>
        <v>0</v>
      </c>
      <c r="S137" s="76">
        <f>'сент 2018'!W137</f>
        <v>0</v>
      </c>
      <c r="T137" s="77">
        <f t="shared" ref="T137:U200" si="19">R137+S137</f>
        <v>0</v>
      </c>
      <c r="U137" s="55"/>
      <c r="V137" s="52"/>
      <c r="W137" s="52">
        <f t="shared" ref="W137:W200" si="20">T137-U137</f>
        <v>0</v>
      </c>
    </row>
    <row r="138" spans="1:23" ht="15" thickBot="1">
      <c r="A138" s="3">
        <v>1899008</v>
      </c>
      <c r="B138" s="83">
        <v>43400</v>
      </c>
      <c r="C138" s="4">
        <v>124</v>
      </c>
      <c r="D138" s="4">
        <v>24877</v>
      </c>
      <c r="E138" s="4">
        <v>11868</v>
      </c>
      <c r="F138" s="4">
        <v>9236</v>
      </c>
      <c r="G138" s="4" t="s">
        <v>9</v>
      </c>
      <c r="H138" s="40">
        <f>E138-'май 2018'!E143</f>
        <v>376</v>
      </c>
      <c r="I138" s="42">
        <f>F138-'май 2018'!F143</f>
        <v>359</v>
      </c>
      <c r="J138" s="51">
        <v>11861</v>
      </c>
      <c r="K138" s="51">
        <v>9234</v>
      </c>
      <c r="L138">
        <f t="shared" si="16"/>
        <v>7</v>
      </c>
      <c r="M138">
        <f t="shared" si="16"/>
        <v>2</v>
      </c>
      <c r="N138">
        <f t="shared" si="17"/>
        <v>42.56</v>
      </c>
      <c r="O138">
        <f t="shared" si="18"/>
        <v>4.5</v>
      </c>
      <c r="P138" s="57">
        <f t="shared" si="14"/>
        <v>47.06</v>
      </c>
      <c r="Q138" s="52"/>
      <c r="R138" s="57">
        <f t="shared" si="15"/>
        <v>48.471800000000002</v>
      </c>
      <c r="S138" s="76">
        <f>'сент 2018'!W138</f>
        <v>508.58070000000009</v>
      </c>
      <c r="T138" s="77">
        <f t="shared" si="19"/>
        <v>557.05250000000012</v>
      </c>
      <c r="U138" s="55"/>
      <c r="V138" s="52"/>
      <c r="W138" s="52">
        <f t="shared" si="20"/>
        <v>557.05250000000012</v>
      </c>
    </row>
    <row r="139" spans="1:23" ht="15" thickBot="1">
      <c r="A139" s="3">
        <v>1832288</v>
      </c>
      <c r="B139" s="83">
        <v>43400</v>
      </c>
      <c r="C139" s="4">
        <v>125</v>
      </c>
      <c r="D139" s="4">
        <v>1210</v>
      </c>
      <c r="E139" s="4">
        <v>965</v>
      </c>
      <c r="F139" s="4">
        <v>223</v>
      </c>
      <c r="G139" s="64" t="s">
        <v>9</v>
      </c>
      <c r="H139" s="40">
        <f>E139-'май 2018'!E144</f>
        <v>5</v>
      </c>
      <c r="I139" s="42">
        <f>F139-'май 2018'!F144</f>
        <v>0</v>
      </c>
      <c r="J139" s="51">
        <v>965</v>
      </c>
      <c r="K139" s="51">
        <v>223</v>
      </c>
      <c r="L139">
        <f t="shared" si="16"/>
        <v>0</v>
      </c>
      <c r="M139">
        <f t="shared" si="16"/>
        <v>0</v>
      </c>
      <c r="N139">
        <f t="shared" si="17"/>
        <v>0</v>
      </c>
      <c r="O139">
        <f t="shared" si="18"/>
        <v>0</v>
      </c>
      <c r="P139" s="57">
        <f t="shared" ref="P139:P202" si="21">N139+O139</f>
        <v>0</v>
      </c>
      <c r="Q139" s="52"/>
      <c r="R139" s="57">
        <f t="shared" ref="R139:R202" si="22">P139+P139*3%-Q139</f>
        <v>0</v>
      </c>
      <c r="S139" s="76">
        <f>'сент 2018'!W139</f>
        <v>6.2624000000000004</v>
      </c>
      <c r="T139" s="77">
        <f t="shared" si="19"/>
        <v>6.2624000000000004</v>
      </c>
      <c r="U139" s="55"/>
      <c r="V139" s="52"/>
      <c r="W139" s="52">
        <f t="shared" si="20"/>
        <v>6.2624000000000004</v>
      </c>
    </row>
    <row r="140" spans="1:23" ht="15" thickBot="1">
      <c r="A140" s="3">
        <v>1897580</v>
      </c>
      <c r="B140" s="83">
        <v>43400</v>
      </c>
      <c r="C140" s="4">
        <v>126</v>
      </c>
      <c r="D140" s="4">
        <v>3</v>
      </c>
      <c r="E140" s="4">
        <v>2</v>
      </c>
      <c r="F140" s="4">
        <v>0</v>
      </c>
      <c r="G140" s="4" t="s">
        <v>9</v>
      </c>
      <c r="H140" s="40">
        <f>E140-'май 2018'!E145</f>
        <v>0</v>
      </c>
      <c r="I140" s="42">
        <f>F140-'май 2018'!F145</f>
        <v>0</v>
      </c>
      <c r="J140" s="51">
        <v>2</v>
      </c>
      <c r="K140" s="51">
        <v>0</v>
      </c>
      <c r="L140">
        <f t="shared" si="16"/>
        <v>0</v>
      </c>
      <c r="M140">
        <f t="shared" si="16"/>
        <v>0</v>
      </c>
      <c r="N140">
        <f t="shared" si="17"/>
        <v>0</v>
      </c>
      <c r="O140">
        <f t="shared" si="18"/>
        <v>0</v>
      </c>
      <c r="P140" s="57">
        <f t="shared" si="21"/>
        <v>0</v>
      </c>
      <c r="Q140" s="52"/>
      <c r="R140" s="57">
        <f t="shared" si="22"/>
        <v>0</v>
      </c>
      <c r="S140" s="76">
        <f>'сент 2018'!W140</f>
        <v>0</v>
      </c>
      <c r="T140" s="77">
        <f t="shared" si="19"/>
        <v>0</v>
      </c>
      <c r="U140" s="55"/>
      <c r="V140" s="52"/>
      <c r="W140" s="52">
        <f t="shared" si="20"/>
        <v>0</v>
      </c>
    </row>
    <row r="141" spans="1:23" ht="27" thickBot="1">
      <c r="A141" s="3">
        <v>2826458</v>
      </c>
      <c r="B141" s="83">
        <v>43400</v>
      </c>
      <c r="C141" s="4" t="s">
        <v>25</v>
      </c>
      <c r="D141" s="4">
        <v>668</v>
      </c>
      <c r="E141" s="4">
        <v>536</v>
      </c>
      <c r="F141" s="4">
        <v>131</v>
      </c>
      <c r="G141" s="4" t="s">
        <v>9</v>
      </c>
      <c r="H141" s="40">
        <f>E141-'май 2018'!E147</f>
        <v>491</v>
      </c>
      <c r="I141" s="42">
        <f>F141-'май 2018'!F147</f>
        <v>128</v>
      </c>
      <c r="J141" s="51">
        <v>531</v>
      </c>
      <c r="K141" s="51">
        <v>131</v>
      </c>
      <c r="L141">
        <f t="shared" si="16"/>
        <v>5</v>
      </c>
      <c r="M141">
        <f t="shared" si="16"/>
        <v>0</v>
      </c>
      <c r="N141">
        <f t="shared" si="17"/>
        <v>30.4</v>
      </c>
      <c r="O141">
        <f t="shared" si="18"/>
        <v>0</v>
      </c>
      <c r="P141" s="57">
        <f t="shared" si="21"/>
        <v>30.4</v>
      </c>
      <c r="Q141" s="52"/>
      <c r="R141" s="57">
        <f t="shared" si="22"/>
        <v>31.311999999999998</v>
      </c>
      <c r="S141" s="76">
        <f>'сент 2018'!W141</f>
        <v>0</v>
      </c>
      <c r="T141" s="77">
        <f t="shared" si="19"/>
        <v>31.311999999999998</v>
      </c>
      <c r="U141" s="77"/>
      <c r="V141" s="52"/>
      <c r="W141" s="52">
        <f t="shared" si="20"/>
        <v>31.311999999999998</v>
      </c>
    </row>
    <row r="142" spans="1:23" ht="15" thickBot="1">
      <c r="A142" s="3">
        <v>1793478</v>
      </c>
      <c r="B142" s="83">
        <v>43400</v>
      </c>
      <c r="C142" s="4">
        <v>128</v>
      </c>
      <c r="D142" s="4">
        <v>7785</v>
      </c>
      <c r="E142" s="4">
        <v>3417</v>
      </c>
      <c r="F142" s="4">
        <v>3205</v>
      </c>
      <c r="G142" s="4" t="s">
        <v>9</v>
      </c>
      <c r="H142" s="40">
        <f>E142-'май 2018'!E148</f>
        <v>42</v>
      </c>
      <c r="I142" s="42">
        <f>F142-'май 2018'!F148</f>
        <v>48</v>
      </c>
      <c r="J142" s="51">
        <v>3404</v>
      </c>
      <c r="K142" s="51">
        <v>3195</v>
      </c>
      <c r="L142">
        <f t="shared" si="16"/>
        <v>13</v>
      </c>
      <c r="M142">
        <f t="shared" si="16"/>
        <v>10</v>
      </c>
      <c r="N142">
        <f t="shared" si="17"/>
        <v>79.040000000000006</v>
      </c>
      <c r="O142">
        <f t="shared" si="18"/>
        <v>22.5</v>
      </c>
      <c r="P142" s="57">
        <f t="shared" si="21"/>
        <v>101.54</v>
      </c>
      <c r="Q142" s="52"/>
      <c r="R142" s="57">
        <f t="shared" si="22"/>
        <v>104.58620000000001</v>
      </c>
      <c r="S142" s="76">
        <f>'сент 2018'!W142</f>
        <v>106.876</v>
      </c>
      <c r="T142" s="71">
        <f t="shared" si="19"/>
        <v>211.4622</v>
      </c>
      <c r="U142" s="55"/>
      <c r="V142" s="52"/>
      <c r="W142" s="52">
        <f t="shared" si="20"/>
        <v>211.4622</v>
      </c>
    </row>
    <row r="143" spans="1:23" ht="15" thickBot="1">
      <c r="A143" s="3">
        <v>1895482</v>
      </c>
      <c r="B143" s="83">
        <v>43400</v>
      </c>
      <c r="C143" s="4">
        <v>129</v>
      </c>
      <c r="D143" s="4">
        <v>3946</v>
      </c>
      <c r="E143" s="4">
        <v>2614</v>
      </c>
      <c r="F143" s="4">
        <v>894</v>
      </c>
      <c r="G143" s="4" t="s">
        <v>9</v>
      </c>
      <c r="H143" s="40">
        <f>E143-'май 2018'!E149</f>
        <v>363</v>
      </c>
      <c r="I143" s="42">
        <f>F143-'май 2018'!F149</f>
        <v>130</v>
      </c>
      <c r="J143" s="51">
        <v>2606</v>
      </c>
      <c r="K143" s="51">
        <v>890</v>
      </c>
      <c r="L143">
        <f t="shared" si="16"/>
        <v>8</v>
      </c>
      <c r="M143">
        <f t="shared" si="16"/>
        <v>4</v>
      </c>
      <c r="N143">
        <f t="shared" si="17"/>
        <v>48.64</v>
      </c>
      <c r="O143">
        <f t="shared" si="18"/>
        <v>9</v>
      </c>
      <c r="P143" s="57">
        <f t="shared" si="21"/>
        <v>57.64</v>
      </c>
      <c r="Q143" s="52"/>
      <c r="R143" s="57">
        <f t="shared" si="22"/>
        <v>59.369199999999999</v>
      </c>
      <c r="S143" s="76">
        <f>'сент 2018'!W143</f>
        <v>-993.35380000000032</v>
      </c>
      <c r="T143" s="72">
        <f t="shared" si="19"/>
        <v>-933.98460000000034</v>
      </c>
      <c r="U143" s="55"/>
      <c r="V143" s="52"/>
      <c r="W143" s="52">
        <f t="shared" si="20"/>
        <v>-933.98460000000034</v>
      </c>
    </row>
    <row r="144" spans="1:23" ht="15" thickBot="1">
      <c r="A144" s="3">
        <v>1895484</v>
      </c>
      <c r="B144" s="83">
        <v>43400</v>
      </c>
      <c r="C144" s="4">
        <v>130</v>
      </c>
      <c r="D144" s="4">
        <v>87</v>
      </c>
      <c r="E144" s="4">
        <v>86</v>
      </c>
      <c r="F144" s="4">
        <v>0</v>
      </c>
      <c r="G144" s="4" t="s">
        <v>9</v>
      </c>
      <c r="H144" s="40">
        <f>E144-'май 2018'!E150</f>
        <v>52</v>
      </c>
      <c r="I144" s="42">
        <f>F144-'май 2018'!F150</f>
        <v>0</v>
      </c>
      <c r="J144" s="51">
        <v>66</v>
      </c>
      <c r="K144" s="51">
        <v>0</v>
      </c>
      <c r="L144">
        <f t="shared" si="16"/>
        <v>20</v>
      </c>
      <c r="M144">
        <f t="shared" si="16"/>
        <v>0</v>
      </c>
      <c r="N144">
        <f t="shared" si="17"/>
        <v>121.6</v>
      </c>
      <c r="O144">
        <f t="shared" si="18"/>
        <v>0</v>
      </c>
      <c r="P144" s="57">
        <f t="shared" si="21"/>
        <v>121.6</v>
      </c>
      <c r="Q144" s="52"/>
      <c r="R144" s="57">
        <f t="shared" si="22"/>
        <v>125.24799999999999</v>
      </c>
      <c r="S144" s="76">
        <f>'сент 2018'!W144</f>
        <v>81.411200000000008</v>
      </c>
      <c r="T144" s="77">
        <f t="shared" si="19"/>
        <v>206.6592</v>
      </c>
      <c r="U144" s="55"/>
      <c r="V144" s="52"/>
      <c r="W144" s="52">
        <f t="shared" si="20"/>
        <v>206.6592</v>
      </c>
    </row>
    <row r="145" spans="1:23" ht="15" thickBot="1">
      <c r="A145" s="3">
        <v>1740042</v>
      </c>
      <c r="B145" s="83">
        <v>43400</v>
      </c>
      <c r="C145" s="4">
        <v>131</v>
      </c>
      <c r="D145" s="4">
        <v>3545</v>
      </c>
      <c r="E145" s="4">
        <v>1791</v>
      </c>
      <c r="F145" s="4">
        <v>1329</v>
      </c>
      <c r="G145" s="4" t="s">
        <v>9</v>
      </c>
      <c r="H145" s="40">
        <f>E145-'май 2018'!E151</f>
        <v>168</v>
      </c>
      <c r="I145" s="42">
        <f>F145-'май 2018'!F151</f>
        <v>199</v>
      </c>
      <c r="J145" s="51">
        <v>1786</v>
      </c>
      <c r="K145" s="51">
        <v>1329</v>
      </c>
      <c r="L145">
        <f t="shared" si="16"/>
        <v>5</v>
      </c>
      <c r="M145">
        <f t="shared" si="16"/>
        <v>0</v>
      </c>
      <c r="N145">
        <f t="shared" si="17"/>
        <v>30.4</v>
      </c>
      <c r="O145">
        <f t="shared" si="18"/>
        <v>0</v>
      </c>
      <c r="P145" s="57">
        <f t="shared" si="21"/>
        <v>30.4</v>
      </c>
      <c r="Q145" s="52"/>
      <c r="R145" s="57">
        <f t="shared" si="22"/>
        <v>31.311999999999998</v>
      </c>
      <c r="S145" s="76">
        <f>'сент 2018'!W145</f>
        <v>721.84460000000001</v>
      </c>
      <c r="T145" s="77">
        <f t="shared" si="19"/>
        <v>753.15660000000003</v>
      </c>
      <c r="U145" s="55"/>
      <c r="V145" s="52"/>
      <c r="W145" s="52">
        <f t="shared" si="20"/>
        <v>753.15660000000003</v>
      </c>
    </row>
    <row r="146" spans="1:23" ht="15" thickBot="1">
      <c r="A146" s="3">
        <v>1886448</v>
      </c>
      <c r="B146" s="83">
        <v>43400</v>
      </c>
      <c r="C146" s="4">
        <v>132</v>
      </c>
      <c r="D146" s="4">
        <v>4554</v>
      </c>
      <c r="E146" s="4">
        <v>2955</v>
      </c>
      <c r="F146" s="4">
        <v>1489</v>
      </c>
      <c r="G146" s="4" t="s">
        <v>9</v>
      </c>
      <c r="H146" s="40">
        <f>E146-'май 2018'!E152</f>
        <v>3</v>
      </c>
      <c r="I146" s="42">
        <f>F146-'май 2018'!F152</f>
        <v>0</v>
      </c>
      <c r="J146" s="51">
        <v>2955</v>
      </c>
      <c r="K146" s="51">
        <v>1489</v>
      </c>
      <c r="L146">
        <f t="shared" si="16"/>
        <v>0</v>
      </c>
      <c r="M146">
        <f t="shared" si="16"/>
        <v>0</v>
      </c>
      <c r="N146">
        <f t="shared" si="17"/>
        <v>0</v>
      </c>
      <c r="O146">
        <f t="shared" si="18"/>
        <v>0</v>
      </c>
      <c r="P146" s="57">
        <f t="shared" si="21"/>
        <v>0</v>
      </c>
      <c r="Q146" s="52"/>
      <c r="R146" s="57">
        <f t="shared" si="22"/>
        <v>0</v>
      </c>
      <c r="S146" s="76">
        <f>'сент 2018'!W146</f>
        <v>0</v>
      </c>
      <c r="T146" s="77">
        <f t="shared" si="19"/>
        <v>0</v>
      </c>
      <c r="U146" s="55"/>
      <c r="V146" s="52"/>
      <c r="W146" s="52">
        <f t="shared" si="20"/>
        <v>0</v>
      </c>
    </row>
    <row r="147" spans="1:23" ht="15" thickBot="1">
      <c r="A147" s="3">
        <v>1829521</v>
      </c>
      <c r="B147" s="83">
        <v>43400</v>
      </c>
      <c r="C147" s="4">
        <v>133</v>
      </c>
      <c r="D147" s="4">
        <v>338</v>
      </c>
      <c r="E147" s="4">
        <v>262</v>
      </c>
      <c r="F147" s="4">
        <v>60</v>
      </c>
      <c r="G147" s="4" t="s">
        <v>9</v>
      </c>
      <c r="H147" s="40">
        <f>E147-'май 2018'!E153</f>
        <v>28</v>
      </c>
      <c r="I147" s="42">
        <f>F147-'май 2018'!F153</f>
        <v>7</v>
      </c>
      <c r="J147" s="51">
        <v>262</v>
      </c>
      <c r="K147" s="51">
        <v>60</v>
      </c>
      <c r="L147">
        <f t="shared" si="16"/>
        <v>0</v>
      </c>
      <c r="M147">
        <f t="shared" si="16"/>
        <v>0</v>
      </c>
      <c r="N147">
        <f t="shared" si="17"/>
        <v>0</v>
      </c>
      <c r="O147">
        <f t="shared" si="18"/>
        <v>0</v>
      </c>
      <c r="P147" s="57">
        <f t="shared" si="21"/>
        <v>0</v>
      </c>
      <c r="Q147" s="52"/>
      <c r="R147" s="57">
        <f t="shared" si="22"/>
        <v>0</v>
      </c>
      <c r="S147" s="76">
        <f>'сент 2018'!W147</f>
        <v>0</v>
      </c>
      <c r="T147" s="71">
        <f t="shared" si="19"/>
        <v>0</v>
      </c>
      <c r="U147" s="71"/>
      <c r="V147" s="52"/>
      <c r="W147" s="52">
        <f t="shared" si="20"/>
        <v>0</v>
      </c>
    </row>
    <row r="148" spans="1:23" ht="15" thickBot="1">
      <c r="A148" s="3">
        <v>1853926</v>
      </c>
      <c r="B148" s="83">
        <v>43400</v>
      </c>
      <c r="C148" s="4">
        <v>134</v>
      </c>
      <c r="D148" s="4">
        <v>134</v>
      </c>
      <c r="E148" s="4">
        <v>91</v>
      </c>
      <c r="F148" s="4">
        <v>41</v>
      </c>
      <c r="G148" s="4" t="s">
        <v>9</v>
      </c>
      <c r="H148" s="40">
        <f>E148-'май 2018'!E154</f>
        <v>54</v>
      </c>
      <c r="I148" s="42">
        <f>F148-'май 2018'!F154</f>
        <v>29</v>
      </c>
      <c r="J148" s="51">
        <v>82</v>
      </c>
      <c r="K148" s="51">
        <v>34</v>
      </c>
      <c r="L148">
        <f t="shared" si="16"/>
        <v>9</v>
      </c>
      <c r="M148">
        <f t="shared" si="16"/>
        <v>7</v>
      </c>
      <c r="N148">
        <f t="shared" si="17"/>
        <v>54.72</v>
      </c>
      <c r="O148">
        <f t="shared" si="18"/>
        <v>15.75</v>
      </c>
      <c r="P148" s="57">
        <f t="shared" si="21"/>
        <v>70.47</v>
      </c>
      <c r="Q148" s="52"/>
      <c r="R148" s="57">
        <f t="shared" si="22"/>
        <v>72.584099999999992</v>
      </c>
      <c r="S148" s="76">
        <f>'сент 2018'!W148</f>
        <v>258.58150000000001</v>
      </c>
      <c r="T148" s="77">
        <f t="shared" si="19"/>
        <v>331.16559999999998</v>
      </c>
      <c r="U148" s="55"/>
      <c r="V148" s="52"/>
      <c r="W148" s="52">
        <f t="shared" si="20"/>
        <v>331.16559999999998</v>
      </c>
    </row>
    <row r="149" spans="1:23" ht="15" thickBot="1">
      <c r="A149" s="3">
        <v>1897133</v>
      </c>
      <c r="B149" s="83">
        <v>43400</v>
      </c>
      <c r="C149" s="4">
        <v>135</v>
      </c>
      <c r="D149" s="4">
        <v>1380</v>
      </c>
      <c r="E149" s="4">
        <v>898</v>
      </c>
      <c r="F149" s="4">
        <v>361</v>
      </c>
      <c r="G149" s="4" t="s">
        <v>9</v>
      </c>
      <c r="H149" s="40">
        <f>E149-'май 2018'!E155</f>
        <v>37</v>
      </c>
      <c r="I149" s="42">
        <f>F149-'май 2018'!F155</f>
        <v>40</v>
      </c>
      <c r="J149" s="51">
        <v>885</v>
      </c>
      <c r="K149" s="51">
        <v>334</v>
      </c>
      <c r="L149">
        <f t="shared" si="16"/>
        <v>13</v>
      </c>
      <c r="M149">
        <f t="shared" si="16"/>
        <v>27</v>
      </c>
      <c r="N149">
        <f t="shared" si="17"/>
        <v>79.040000000000006</v>
      </c>
      <c r="O149">
        <f t="shared" si="18"/>
        <v>60.75</v>
      </c>
      <c r="P149" s="57">
        <f t="shared" si="21"/>
        <v>139.79000000000002</v>
      </c>
      <c r="Q149" s="52"/>
      <c r="R149" s="57">
        <f t="shared" si="22"/>
        <v>143.98370000000003</v>
      </c>
      <c r="S149" s="76">
        <f>'сент 2018'!W149</f>
        <v>53.1068</v>
      </c>
      <c r="T149" s="77">
        <f t="shared" si="19"/>
        <v>197.09050000000002</v>
      </c>
      <c r="U149" s="55"/>
      <c r="V149" s="52"/>
      <c r="W149" s="52">
        <f t="shared" si="20"/>
        <v>197.09050000000002</v>
      </c>
    </row>
    <row r="150" spans="1:23" ht="15" thickBot="1">
      <c r="A150" s="3">
        <v>1844030</v>
      </c>
      <c r="B150" s="83">
        <v>43400</v>
      </c>
      <c r="C150" s="4">
        <v>136</v>
      </c>
      <c r="D150" s="4">
        <v>9935</v>
      </c>
      <c r="E150" s="4">
        <v>6280</v>
      </c>
      <c r="F150" s="4">
        <v>3293</v>
      </c>
      <c r="G150" s="4" t="s">
        <v>9</v>
      </c>
      <c r="H150" s="40">
        <f>E150-'май 2018'!E156</f>
        <v>995</v>
      </c>
      <c r="I150" s="42">
        <f>F150-'май 2018'!F156</f>
        <v>524</v>
      </c>
      <c r="J150" s="51">
        <v>6185</v>
      </c>
      <c r="K150" s="51">
        <v>3217</v>
      </c>
      <c r="L150">
        <f t="shared" si="16"/>
        <v>95</v>
      </c>
      <c r="M150">
        <f t="shared" si="16"/>
        <v>76</v>
      </c>
      <c r="N150">
        <f t="shared" si="17"/>
        <v>577.6</v>
      </c>
      <c r="O150">
        <f t="shared" si="18"/>
        <v>171</v>
      </c>
      <c r="P150" s="57">
        <f t="shared" si="21"/>
        <v>748.6</v>
      </c>
      <c r="Q150" s="52"/>
      <c r="R150" s="57">
        <f t="shared" si="22"/>
        <v>771.05799999999999</v>
      </c>
      <c r="S150" s="76">
        <f>'сент 2018'!W150</f>
        <v>-1429.7103999999999</v>
      </c>
      <c r="T150" s="72">
        <f t="shared" si="19"/>
        <v>-658.65239999999994</v>
      </c>
      <c r="U150" s="55"/>
      <c r="V150" s="52"/>
      <c r="W150" s="52">
        <f t="shared" si="20"/>
        <v>-658.65239999999994</v>
      </c>
    </row>
    <row r="151" spans="1:23" ht="15" thickBot="1">
      <c r="A151" s="3">
        <v>1851816</v>
      </c>
      <c r="B151" s="83">
        <v>43400</v>
      </c>
      <c r="C151" s="4">
        <v>137</v>
      </c>
      <c r="D151" s="4">
        <v>5341</v>
      </c>
      <c r="E151" s="4">
        <v>2473</v>
      </c>
      <c r="F151" s="4">
        <v>2864</v>
      </c>
      <c r="G151" s="4" t="s">
        <v>9</v>
      </c>
      <c r="H151" s="40">
        <f>E151-'май 2018'!E157</f>
        <v>1</v>
      </c>
      <c r="I151" s="42">
        <f>F151-'май 2018'!F157</f>
        <v>0</v>
      </c>
      <c r="J151" s="51">
        <v>2473</v>
      </c>
      <c r="K151" s="51">
        <v>2864</v>
      </c>
      <c r="L151">
        <f t="shared" si="16"/>
        <v>0</v>
      </c>
      <c r="M151">
        <f t="shared" si="16"/>
        <v>0</v>
      </c>
      <c r="N151">
        <f t="shared" si="17"/>
        <v>0</v>
      </c>
      <c r="O151">
        <f t="shared" si="18"/>
        <v>0</v>
      </c>
      <c r="P151" s="57">
        <f t="shared" si="21"/>
        <v>0</v>
      </c>
      <c r="Q151" s="52"/>
      <c r="R151" s="57">
        <f t="shared" si="22"/>
        <v>0</v>
      </c>
      <c r="S151" s="76">
        <f>'сент 2018'!W151</f>
        <v>6.2624000000000004</v>
      </c>
      <c r="T151" s="77">
        <f t="shared" si="19"/>
        <v>6.2624000000000004</v>
      </c>
      <c r="U151" s="55"/>
      <c r="V151" s="52"/>
      <c r="W151" s="52">
        <f t="shared" si="20"/>
        <v>6.2624000000000004</v>
      </c>
    </row>
    <row r="152" spans="1:23" ht="15" thickBot="1">
      <c r="A152" s="3">
        <v>1896619</v>
      </c>
      <c r="B152" s="83">
        <v>43400</v>
      </c>
      <c r="C152" s="4">
        <v>138</v>
      </c>
      <c r="D152" s="4">
        <v>2343</v>
      </c>
      <c r="E152" s="4">
        <v>1458</v>
      </c>
      <c r="F152" s="4">
        <v>859</v>
      </c>
      <c r="G152" s="4" t="s">
        <v>9</v>
      </c>
      <c r="H152" s="40">
        <f>E152-'май 2018'!E158</f>
        <v>193</v>
      </c>
      <c r="I152" s="42">
        <f>F152-'май 2018'!F158</f>
        <v>118</v>
      </c>
      <c r="J152" s="51">
        <v>1429</v>
      </c>
      <c r="K152" s="51">
        <v>845</v>
      </c>
      <c r="L152">
        <f t="shared" si="16"/>
        <v>29</v>
      </c>
      <c r="M152">
        <f t="shared" si="16"/>
        <v>14</v>
      </c>
      <c r="N152">
        <f t="shared" si="17"/>
        <v>176.32</v>
      </c>
      <c r="O152">
        <f t="shared" si="18"/>
        <v>31.5</v>
      </c>
      <c r="P152" s="57">
        <f t="shared" si="21"/>
        <v>207.82</v>
      </c>
      <c r="Q152" s="52"/>
      <c r="R152" s="57">
        <f t="shared" si="22"/>
        <v>214.05459999999999</v>
      </c>
      <c r="S152" s="76">
        <f>'сент 2018'!W152</f>
        <v>0</v>
      </c>
      <c r="T152" s="77">
        <f t="shared" si="19"/>
        <v>214.05459999999999</v>
      </c>
      <c r="U152" s="77"/>
      <c r="V152" s="52"/>
      <c r="W152" s="52">
        <f t="shared" si="20"/>
        <v>214.05459999999999</v>
      </c>
    </row>
    <row r="153" spans="1:23" ht="15" thickBot="1">
      <c r="A153" s="3">
        <v>1897179</v>
      </c>
      <c r="B153" s="83">
        <v>43400</v>
      </c>
      <c r="C153" s="4">
        <v>139</v>
      </c>
      <c r="D153" s="4">
        <v>3788</v>
      </c>
      <c r="E153" s="4">
        <v>2266</v>
      </c>
      <c r="F153" s="4">
        <v>1194</v>
      </c>
      <c r="G153" s="4" t="s">
        <v>9</v>
      </c>
      <c r="H153" s="40">
        <f>E153-'май 2018'!E159</f>
        <v>492</v>
      </c>
      <c r="I153" s="42">
        <f>F153-'май 2018'!F159</f>
        <v>456</v>
      </c>
      <c r="J153" s="51">
        <v>2260</v>
      </c>
      <c r="K153" s="51">
        <v>1194</v>
      </c>
      <c r="L153">
        <f t="shared" si="16"/>
        <v>6</v>
      </c>
      <c r="M153">
        <f t="shared" si="16"/>
        <v>0</v>
      </c>
      <c r="N153">
        <f t="shared" si="17"/>
        <v>36.480000000000004</v>
      </c>
      <c r="O153">
        <f t="shared" si="18"/>
        <v>0</v>
      </c>
      <c r="P153" s="57">
        <f t="shared" si="21"/>
        <v>36.480000000000004</v>
      </c>
      <c r="Q153" s="52"/>
      <c r="R153" s="57">
        <f t="shared" si="22"/>
        <v>37.574400000000004</v>
      </c>
      <c r="S153" s="76">
        <f>'сент 2018'!W153</f>
        <v>584.37049999999999</v>
      </c>
      <c r="T153" s="77">
        <f t="shared" si="19"/>
        <v>621.94489999999996</v>
      </c>
      <c r="U153" s="55"/>
      <c r="V153" s="52"/>
      <c r="W153" s="52">
        <f t="shared" si="20"/>
        <v>621.94489999999996</v>
      </c>
    </row>
    <row r="154" spans="1:23" ht="15" thickBot="1">
      <c r="A154" s="3">
        <v>1739235</v>
      </c>
      <c r="B154" s="83">
        <v>43400</v>
      </c>
      <c r="C154" s="4">
        <v>140</v>
      </c>
      <c r="D154" s="4">
        <v>31669</v>
      </c>
      <c r="E154" s="4">
        <v>13752</v>
      </c>
      <c r="F154" s="4">
        <v>17214</v>
      </c>
      <c r="G154" s="4" t="s">
        <v>9</v>
      </c>
      <c r="H154" s="40">
        <f>E154-'май 2018'!E160</f>
        <v>464</v>
      </c>
      <c r="I154" s="42">
        <f>F154-'май 2018'!F160</f>
        <v>706</v>
      </c>
      <c r="J154" s="51">
        <v>13653</v>
      </c>
      <c r="K154" s="51">
        <v>17069</v>
      </c>
      <c r="L154">
        <f t="shared" si="16"/>
        <v>99</v>
      </c>
      <c r="M154">
        <f t="shared" si="16"/>
        <v>145</v>
      </c>
      <c r="N154">
        <f t="shared" si="17"/>
        <v>601.91999999999996</v>
      </c>
      <c r="O154">
        <f t="shared" si="18"/>
        <v>326.25</v>
      </c>
      <c r="P154" s="57">
        <f t="shared" si="21"/>
        <v>928.17</v>
      </c>
      <c r="Q154" s="52"/>
      <c r="R154" s="57">
        <f t="shared" si="22"/>
        <v>956.01509999999996</v>
      </c>
      <c r="S154" s="76">
        <f>'сент 2018'!W154</f>
        <v>997.73009999999999</v>
      </c>
      <c r="T154" s="77">
        <f t="shared" si="19"/>
        <v>1953.7451999999998</v>
      </c>
      <c r="U154" s="55"/>
      <c r="V154" s="52"/>
      <c r="W154" s="52">
        <f t="shared" si="20"/>
        <v>1953.7451999999998</v>
      </c>
    </row>
    <row r="155" spans="1:23" ht="15" thickBot="1">
      <c r="A155" s="3">
        <v>1899119</v>
      </c>
      <c r="B155" s="83">
        <v>43400</v>
      </c>
      <c r="C155" s="4" t="s">
        <v>26</v>
      </c>
      <c r="D155" s="4">
        <v>12326</v>
      </c>
      <c r="E155" s="4">
        <v>8024</v>
      </c>
      <c r="F155" s="4">
        <v>4074</v>
      </c>
      <c r="G155" s="4" t="s">
        <v>9</v>
      </c>
      <c r="H155" s="40">
        <f>E155-'май 2018'!E161</f>
        <v>1068</v>
      </c>
      <c r="I155" s="42">
        <f>F155-'май 2018'!F161</f>
        <v>613</v>
      </c>
      <c r="J155" s="51">
        <v>7793</v>
      </c>
      <c r="K155" s="51">
        <v>3936</v>
      </c>
      <c r="L155">
        <f t="shared" si="16"/>
        <v>231</v>
      </c>
      <c r="M155">
        <f t="shared" si="16"/>
        <v>138</v>
      </c>
      <c r="N155">
        <f t="shared" si="17"/>
        <v>1404.48</v>
      </c>
      <c r="O155">
        <f t="shared" si="18"/>
        <v>310.5</v>
      </c>
      <c r="P155" s="57">
        <f t="shared" si="21"/>
        <v>1714.98</v>
      </c>
      <c r="Q155" s="52"/>
      <c r="R155" s="57">
        <f t="shared" si="22"/>
        <v>1766.4294</v>
      </c>
      <c r="S155" s="76">
        <f>'сент 2018'!W155</f>
        <v>0</v>
      </c>
      <c r="T155" s="62">
        <f>R155+S155</f>
        <v>1766.4294</v>
      </c>
      <c r="U155" s="62">
        <f>S155+T155</f>
        <v>1766.4294</v>
      </c>
      <c r="V155" s="52"/>
      <c r="W155" s="52">
        <f t="shared" si="20"/>
        <v>0</v>
      </c>
    </row>
    <row r="156" spans="1:23" ht="15" thickBot="1">
      <c r="A156" s="3">
        <v>1896362</v>
      </c>
      <c r="B156" s="83">
        <v>43400</v>
      </c>
      <c r="C156" s="4">
        <v>141</v>
      </c>
      <c r="D156" s="4">
        <v>7977</v>
      </c>
      <c r="E156" s="4">
        <v>5195</v>
      </c>
      <c r="F156" s="4">
        <v>2714</v>
      </c>
      <c r="G156" s="4" t="s">
        <v>9</v>
      </c>
      <c r="H156" s="40">
        <f>E156-'май 2018'!E162</f>
        <v>5</v>
      </c>
      <c r="I156" s="42">
        <f>F156-'май 2018'!F162</f>
        <v>1</v>
      </c>
      <c r="J156" s="51">
        <v>5191</v>
      </c>
      <c r="K156" s="51">
        <v>2714</v>
      </c>
      <c r="L156">
        <f t="shared" si="16"/>
        <v>4</v>
      </c>
      <c r="M156">
        <f t="shared" si="16"/>
        <v>0</v>
      </c>
      <c r="N156">
        <f t="shared" si="17"/>
        <v>24.32</v>
      </c>
      <c r="O156">
        <f t="shared" si="18"/>
        <v>0</v>
      </c>
      <c r="P156" s="57">
        <f t="shared" si="21"/>
        <v>24.32</v>
      </c>
      <c r="Q156" s="52"/>
      <c r="R156" s="57">
        <f t="shared" si="22"/>
        <v>25.049600000000002</v>
      </c>
      <c r="S156" s="76">
        <f>'сент 2018'!W156</f>
        <v>6.2624000000000004</v>
      </c>
      <c r="T156" s="77">
        <f t="shared" si="19"/>
        <v>31.312000000000001</v>
      </c>
      <c r="U156" s="55"/>
      <c r="V156" s="52"/>
      <c r="W156" s="52">
        <f t="shared" si="20"/>
        <v>31.312000000000001</v>
      </c>
    </row>
    <row r="157" spans="1:23" ht="15" thickBot="1">
      <c r="A157" s="3">
        <v>1893444</v>
      </c>
      <c r="B157" s="83">
        <v>43400</v>
      </c>
      <c r="C157" s="4">
        <v>142</v>
      </c>
      <c r="D157" s="4">
        <v>14815</v>
      </c>
      <c r="E157" s="4">
        <v>9406</v>
      </c>
      <c r="F157" s="4">
        <v>4386</v>
      </c>
      <c r="G157" s="4" t="s">
        <v>9</v>
      </c>
      <c r="H157" s="40">
        <f>E157-'май 2018'!E163</f>
        <v>1524</v>
      </c>
      <c r="I157" s="42">
        <f>F157-'май 2018'!F163</f>
        <v>614</v>
      </c>
      <c r="J157" s="51">
        <v>9041</v>
      </c>
      <c r="K157" s="51">
        <v>4188</v>
      </c>
      <c r="L157">
        <f t="shared" si="16"/>
        <v>365</v>
      </c>
      <c r="M157">
        <f t="shared" si="16"/>
        <v>198</v>
      </c>
      <c r="N157">
        <f t="shared" si="17"/>
        <v>2219.1999999999998</v>
      </c>
      <c r="O157">
        <f t="shared" si="18"/>
        <v>445.5</v>
      </c>
      <c r="P157" s="57">
        <f t="shared" si="21"/>
        <v>2664.7</v>
      </c>
      <c r="Q157" s="52"/>
      <c r="R157" s="57">
        <f t="shared" si="22"/>
        <v>2744.6409999999996</v>
      </c>
      <c r="S157" s="76">
        <f>'сент 2018'!W157</f>
        <v>0</v>
      </c>
      <c r="T157" s="62">
        <f t="shared" si="19"/>
        <v>2744.6409999999996</v>
      </c>
      <c r="U157" s="62">
        <f t="shared" si="19"/>
        <v>2744.6409999999996</v>
      </c>
      <c r="V157" s="52"/>
      <c r="W157" s="52">
        <f t="shared" si="20"/>
        <v>0</v>
      </c>
    </row>
    <row r="158" spans="1:23" ht="15" thickBot="1">
      <c r="A158" s="3">
        <v>1900250</v>
      </c>
      <c r="B158" s="83">
        <v>43400</v>
      </c>
      <c r="C158" s="4">
        <v>143</v>
      </c>
      <c r="D158" s="4">
        <v>4528</v>
      </c>
      <c r="E158" s="4">
        <v>2343</v>
      </c>
      <c r="F158" s="4">
        <v>1458</v>
      </c>
      <c r="G158" s="4" t="s">
        <v>9</v>
      </c>
      <c r="H158" s="40">
        <f>E158-'май 2018'!E164</f>
        <v>434</v>
      </c>
      <c r="I158" s="42">
        <f>F158-'май 2018'!F164</f>
        <v>207</v>
      </c>
      <c r="J158" s="51">
        <v>2343</v>
      </c>
      <c r="K158" s="51">
        <v>1458</v>
      </c>
      <c r="L158">
        <f t="shared" si="16"/>
        <v>0</v>
      </c>
      <c r="M158">
        <f t="shared" si="16"/>
        <v>0</v>
      </c>
      <c r="N158">
        <f t="shared" si="17"/>
        <v>0</v>
      </c>
      <c r="O158">
        <f t="shared" si="18"/>
        <v>0</v>
      </c>
      <c r="P158" s="57">
        <f t="shared" si="21"/>
        <v>0</v>
      </c>
      <c r="Q158" s="52"/>
      <c r="R158" s="57">
        <f t="shared" si="22"/>
        <v>0</v>
      </c>
      <c r="S158" s="76">
        <f>'сент 2018'!W158</f>
        <v>551.92550000000006</v>
      </c>
      <c r="T158" s="77">
        <f t="shared" si="19"/>
        <v>551.92550000000006</v>
      </c>
      <c r="U158" s="55"/>
      <c r="V158" s="52"/>
      <c r="W158" s="52">
        <f t="shared" si="20"/>
        <v>551.92550000000006</v>
      </c>
    </row>
    <row r="159" spans="1:23" ht="15" thickBot="1">
      <c r="A159" s="3">
        <v>1770770</v>
      </c>
      <c r="B159" s="83">
        <v>43400</v>
      </c>
      <c r="C159" s="4">
        <v>144</v>
      </c>
      <c r="D159" s="4">
        <v>1113</v>
      </c>
      <c r="E159" s="4">
        <v>741</v>
      </c>
      <c r="F159" s="4">
        <v>371</v>
      </c>
      <c r="G159" s="4" t="s">
        <v>9</v>
      </c>
      <c r="H159" s="40">
        <f>E159-'май 2018'!E165</f>
        <v>60</v>
      </c>
      <c r="I159" s="42">
        <f>F159-'май 2018'!F165</f>
        <v>14</v>
      </c>
      <c r="J159" s="51">
        <v>741</v>
      </c>
      <c r="K159" s="51">
        <v>371</v>
      </c>
      <c r="L159">
        <f t="shared" si="16"/>
        <v>0</v>
      </c>
      <c r="M159">
        <f t="shared" si="16"/>
        <v>0</v>
      </c>
      <c r="N159">
        <f t="shared" si="17"/>
        <v>0</v>
      </c>
      <c r="O159">
        <f t="shared" si="18"/>
        <v>0</v>
      </c>
      <c r="P159" s="57">
        <f t="shared" si="21"/>
        <v>0</v>
      </c>
      <c r="Q159" s="52"/>
      <c r="R159" s="57">
        <f t="shared" si="22"/>
        <v>0</v>
      </c>
      <c r="S159" s="76">
        <f>'сент 2018'!W159</f>
        <v>0</v>
      </c>
      <c r="T159" s="77">
        <f t="shared" si="19"/>
        <v>0</v>
      </c>
      <c r="U159" s="55"/>
      <c r="V159" s="52"/>
      <c r="W159" s="52">
        <f t="shared" si="20"/>
        <v>0</v>
      </c>
    </row>
    <row r="160" spans="1:23" ht="15" thickBot="1">
      <c r="A160" s="3">
        <v>1740112</v>
      </c>
      <c r="B160" s="83">
        <v>43400</v>
      </c>
      <c r="C160" s="4">
        <v>145</v>
      </c>
      <c r="D160" s="4">
        <v>4185</v>
      </c>
      <c r="E160" s="4">
        <v>2917</v>
      </c>
      <c r="F160" s="4">
        <v>890</v>
      </c>
      <c r="G160" s="4" t="s">
        <v>9</v>
      </c>
      <c r="H160" s="40">
        <f>E160-'май 2018'!E166</f>
        <v>290</v>
      </c>
      <c r="I160" s="42">
        <f>F160-'май 2018'!F166</f>
        <v>86</v>
      </c>
      <c r="J160" s="51">
        <v>2876</v>
      </c>
      <c r="K160" s="51">
        <v>888</v>
      </c>
      <c r="L160">
        <f t="shared" si="16"/>
        <v>41</v>
      </c>
      <c r="M160">
        <f t="shared" si="16"/>
        <v>2</v>
      </c>
      <c r="N160">
        <f t="shared" si="17"/>
        <v>249.28</v>
      </c>
      <c r="O160">
        <f t="shared" si="18"/>
        <v>4.5</v>
      </c>
      <c r="P160" s="57">
        <f t="shared" si="21"/>
        <v>253.78</v>
      </c>
      <c r="Q160" s="52"/>
      <c r="R160" s="57">
        <f t="shared" si="22"/>
        <v>261.39339999999999</v>
      </c>
      <c r="S160" s="76">
        <f>'сент 2018'!W160</f>
        <v>0</v>
      </c>
      <c r="T160" s="77">
        <f t="shared" si="19"/>
        <v>261.39339999999999</v>
      </c>
      <c r="U160" s="77"/>
      <c r="V160" s="52"/>
      <c r="W160" s="52">
        <f t="shared" si="20"/>
        <v>261.39339999999999</v>
      </c>
    </row>
    <row r="161" spans="1:23" ht="15" thickBot="1">
      <c r="A161" s="3">
        <v>1899173</v>
      </c>
      <c r="B161" s="83">
        <v>43400</v>
      </c>
      <c r="C161" s="4" t="s">
        <v>27</v>
      </c>
      <c r="D161" s="4">
        <v>13103</v>
      </c>
      <c r="E161" s="4">
        <v>8791</v>
      </c>
      <c r="F161" s="4">
        <v>3978</v>
      </c>
      <c r="G161" s="4" t="s">
        <v>9</v>
      </c>
      <c r="H161" s="40">
        <f>E161-'май 2018'!E167</f>
        <v>4003</v>
      </c>
      <c r="I161" s="42">
        <f>F161-'май 2018'!F167</f>
        <v>1959</v>
      </c>
      <c r="J161" s="51">
        <v>8718</v>
      </c>
      <c r="K161" s="51">
        <v>3826</v>
      </c>
      <c r="L161">
        <f t="shared" si="16"/>
        <v>73</v>
      </c>
      <c r="M161">
        <f t="shared" si="16"/>
        <v>152</v>
      </c>
      <c r="N161">
        <f t="shared" si="17"/>
        <v>443.84000000000003</v>
      </c>
      <c r="O161">
        <f t="shared" si="18"/>
        <v>342</v>
      </c>
      <c r="P161" s="57">
        <f t="shared" si="21"/>
        <v>785.84</v>
      </c>
      <c r="Q161" s="52"/>
      <c r="R161" s="57">
        <f t="shared" si="22"/>
        <v>809.41520000000003</v>
      </c>
      <c r="S161" s="76">
        <f>'сент 2018'!W161</f>
        <v>1092.7579000000001</v>
      </c>
      <c r="T161" s="77">
        <f t="shared" si="19"/>
        <v>1902.1731</v>
      </c>
      <c r="U161" s="55"/>
      <c r="V161" s="52"/>
      <c r="W161" s="52">
        <f t="shared" si="20"/>
        <v>1902.1731</v>
      </c>
    </row>
    <row r="162" spans="1:23" ht="15" thickBot="1">
      <c r="A162" s="3">
        <v>1898859</v>
      </c>
      <c r="B162" s="83">
        <v>43400</v>
      </c>
      <c r="C162" s="4">
        <v>146</v>
      </c>
      <c r="D162" s="4">
        <v>8478</v>
      </c>
      <c r="E162" s="4">
        <v>5064</v>
      </c>
      <c r="F162" s="4">
        <v>2203</v>
      </c>
      <c r="G162" s="4" t="s">
        <v>9</v>
      </c>
      <c r="H162" s="40">
        <f>E162-'май 2018'!E168</f>
        <v>-2748</v>
      </c>
      <c r="I162" s="42">
        <f>F162-'май 2018'!F168</f>
        <v>-1273</v>
      </c>
      <c r="J162" s="51">
        <v>4976</v>
      </c>
      <c r="K162" s="51">
        <v>2133</v>
      </c>
      <c r="L162">
        <f t="shared" si="16"/>
        <v>88</v>
      </c>
      <c r="M162">
        <f t="shared" si="16"/>
        <v>70</v>
      </c>
      <c r="N162">
        <f t="shared" si="17"/>
        <v>535.04</v>
      </c>
      <c r="O162">
        <f t="shared" si="18"/>
        <v>157.5</v>
      </c>
      <c r="P162" s="57">
        <f t="shared" si="21"/>
        <v>692.54</v>
      </c>
      <c r="Q162" s="52"/>
      <c r="R162" s="57">
        <f t="shared" si="22"/>
        <v>713.31619999999998</v>
      </c>
      <c r="S162" s="76">
        <f>'сент 2018'!W162</f>
        <v>441.07690000000002</v>
      </c>
      <c r="T162" s="77">
        <f t="shared" si="19"/>
        <v>1154.3931</v>
      </c>
      <c r="U162" s="55"/>
      <c r="V162" s="52"/>
      <c r="W162" s="52">
        <f t="shared" si="20"/>
        <v>1154.3931</v>
      </c>
    </row>
    <row r="163" spans="1:23" ht="27" thickBot="1">
      <c r="A163" s="3">
        <v>1852606</v>
      </c>
      <c r="B163" s="83">
        <v>43400</v>
      </c>
      <c r="C163" s="4" t="s">
        <v>28</v>
      </c>
      <c r="D163" s="4">
        <v>21713</v>
      </c>
      <c r="E163" s="4">
        <v>14242</v>
      </c>
      <c r="F163" s="4">
        <v>7460</v>
      </c>
      <c r="G163" s="56" t="s">
        <v>9</v>
      </c>
      <c r="H163" s="65">
        <f>E163-'май 2018'!E169</f>
        <v>1124</v>
      </c>
      <c r="I163" s="66">
        <f>F163-'май 2018'!F169</f>
        <v>685</v>
      </c>
      <c r="J163" s="80">
        <v>14033</v>
      </c>
      <c r="K163" s="80">
        <v>7266</v>
      </c>
      <c r="L163" s="55">
        <f t="shared" si="16"/>
        <v>209</v>
      </c>
      <c r="M163" s="55">
        <f t="shared" si="16"/>
        <v>194</v>
      </c>
      <c r="N163" s="55">
        <f t="shared" si="17"/>
        <v>1270.72</v>
      </c>
      <c r="O163" s="55">
        <f t="shared" si="18"/>
        <v>436.5</v>
      </c>
      <c r="P163" s="71">
        <f t="shared" si="21"/>
        <v>1707.22</v>
      </c>
      <c r="Q163" s="52"/>
      <c r="R163" s="71">
        <f t="shared" si="22"/>
        <v>1758.4366</v>
      </c>
      <c r="S163" s="76">
        <f>'сент 2018'!W163</f>
        <v>1625.7004999999999</v>
      </c>
      <c r="T163" s="62">
        <f t="shared" si="19"/>
        <v>3384.1370999999999</v>
      </c>
      <c r="U163" s="62">
        <f>T163</f>
        <v>3384.1370999999999</v>
      </c>
      <c r="V163" s="52"/>
      <c r="W163" s="52">
        <f t="shared" si="20"/>
        <v>0</v>
      </c>
    </row>
    <row r="164" spans="1:23" ht="15" thickBot="1">
      <c r="A164" s="3">
        <v>1844503</v>
      </c>
      <c r="B164" s="83">
        <v>43400</v>
      </c>
      <c r="C164" s="4">
        <v>148</v>
      </c>
      <c r="D164" s="4">
        <v>9124</v>
      </c>
      <c r="E164" s="4">
        <v>7122</v>
      </c>
      <c r="F164" s="4">
        <v>1983</v>
      </c>
      <c r="G164" s="4" t="s">
        <v>9</v>
      </c>
      <c r="H164" s="40">
        <f>E164-'май 2018'!E170</f>
        <v>889</v>
      </c>
      <c r="I164" s="42">
        <f>F164-'май 2018'!F170</f>
        <v>255</v>
      </c>
      <c r="J164" s="51">
        <v>7122</v>
      </c>
      <c r="K164" s="51">
        <v>1983</v>
      </c>
      <c r="L164">
        <f t="shared" si="16"/>
        <v>0</v>
      </c>
      <c r="M164">
        <f t="shared" si="16"/>
        <v>0</v>
      </c>
      <c r="N164">
        <f t="shared" si="17"/>
        <v>0</v>
      </c>
      <c r="O164">
        <f t="shared" si="18"/>
        <v>0</v>
      </c>
      <c r="P164" s="57">
        <f t="shared" si="21"/>
        <v>0</v>
      </c>
      <c r="Q164" s="52"/>
      <c r="R164" s="57">
        <f t="shared" si="22"/>
        <v>0</v>
      </c>
      <c r="S164" s="76">
        <f>'сент 2018'!W164</f>
        <v>331.96510000000012</v>
      </c>
      <c r="T164" s="77">
        <f t="shared" si="19"/>
        <v>331.96510000000012</v>
      </c>
      <c r="U164" s="55"/>
      <c r="V164" s="52"/>
      <c r="W164" s="52">
        <f t="shared" si="20"/>
        <v>331.96510000000012</v>
      </c>
    </row>
    <row r="165" spans="1:23" ht="15" thickBot="1">
      <c r="A165" s="3">
        <v>1894449</v>
      </c>
      <c r="B165" s="83">
        <v>43400</v>
      </c>
      <c r="C165" s="4">
        <v>149</v>
      </c>
      <c r="D165" s="4">
        <v>1024</v>
      </c>
      <c r="E165" s="4">
        <v>729</v>
      </c>
      <c r="F165" s="4">
        <v>232</v>
      </c>
      <c r="G165" s="4" t="s">
        <v>9</v>
      </c>
      <c r="H165" s="40">
        <f>E165-'май 2018'!E171</f>
        <v>10</v>
      </c>
      <c r="I165" s="42">
        <f>F165-'май 2018'!F171</f>
        <v>1</v>
      </c>
      <c r="J165" s="51">
        <v>728</v>
      </c>
      <c r="K165" s="51">
        <v>232</v>
      </c>
      <c r="L165">
        <f t="shared" si="16"/>
        <v>1</v>
      </c>
      <c r="M165">
        <f t="shared" si="16"/>
        <v>0</v>
      </c>
      <c r="N165">
        <f t="shared" si="17"/>
        <v>6.08</v>
      </c>
      <c r="O165">
        <f t="shared" si="18"/>
        <v>0</v>
      </c>
      <c r="P165" s="57">
        <f t="shared" si="21"/>
        <v>6.08</v>
      </c>
      <c r="Q165" s="52"/>
      <c r="R165" s="57">
        <f t="shared" si="22"/>
        <v>6.2624000000000004</v>
      </c>
      <c r="S165" s="76">
        <f>'сент 2018'!W165</f>
        <v>12.524800000000001</v>
      </c>
      <c r="T165" s="77">
        <f t="shared" si="19"/>
        <v>18.787200000000002</v>
      </c>
      <c r="U165" s="55"/>
      <c r="V165" s="52"/>
      <c r="W165" s="52">
        <f t="shared" si="20"/>
        <v>18.787200000000002</v>
      </c>
    </row>
    <row r="166" spans="1:23" ht="15" thickBot="1">
      <c r="A166" s="3">
        <v>1897134</v>
      </c>
      <c r="B166" s="83">
        <v>43400</v>
      </c>
      <c r="C166" s="4">
        <v>150</v>
      </c>
      <c r="D166" s="4">
        <v>4166</v>
      </c>
      <c r="E166" s="4">
        <v>3116</v>
      </c>
      <c r="F166" s="4">
        <v>961</v>
      </c>
      <c r="G166" s="4" t="s">
        <v>9</v>
      </c>
      <c r="H166" s="40">
        <f>E166-'май 2018'!E172</f>
        <v>2</v>
      </c>
      <c r="I166" s="42">
        <f>F166-'май 2018'!F172</f>
        <v>1</v>
      </c>
      <c r="J166" s="51">
        <v>3116</v>
      </c>
      <c r="K166" s="51">
        <v>960</v>
      </c>
      <c r="L166">
        <f t="shared" si="16"/>
        <v>0</v>
      </c>
      <c r="M166">
        <f t="shared" si="16"/>
        <v>1</v>
      </c>
      <c r="N166">
        <f t="shared" si="17"/>
        <v>0</v>
      </c>
      <c r="O166">
        <f t="shared" si="18"/>
        <v>2.25</v>
      </c>
      <c r="P166" s="57">
        <f t="shared" si="21"/>
        <v>2.25</v>
      </c>
      <c r="Q166" s="52"/>
      <c r="R166" s="57">
        <f t="shared" si="22"/>
        <v>2.3174999999999999</v>
      </c>
      <c r="S166" s="76">
        <f>'сент 2018'!W166</f>
        <v>361.84929999999997</v>
      </c>
      <c r="T166" s="77">
        <f t="shared" si="19"/>
        <v>364.16679999999997</v>
      </c>
      <c r="U166" s="55"/>
      <c r="V166" s="52"/>
      <c r="W166" s="52">
        <f t="shared" si="20"/>
        <v>364.16679999999997</v>
      </c>
    </row>
    <row r="167" spans="1:23" ht="15" thickBot="1">
      <c r="A167" s="3">
        <v>1899097</v>
      </c>
      <c r="B167" s="83">
        <v>43400</v>
      </c>
      <c r="C167" s="4">
        <v>151</v>
      </c>
      <c r="D167" s="4">
        <v>4448</v>
      </c>
      <c r="E167" s="4">
        <v>2897</v>
      </c>
      <c r="F167" s="4">
        <v>1224</v>
      </c>
      <c r="G167" s="4" t="s">
        <v>9</v>
      </c>
      <c r="H167" s="40">
        <f>E167-'май 2018'!E173</f>
        <v>453</v>
      </c>
      <c r="I167" s="42">
        <f>F167-'май 2018'!F173</f>
        <v>237</v>
      </c>
      <c r="J167" s="51">
        <v>2874</v>
      </c>
      <c r="K167" s="51">
        <v>1222</v>
      </c>
      <c r="L167">
        <f t="shared" si="16"/>
        <v>23</v>
      </c>
      <c r="M167">
        <f t="shared" si="16"/>
        <v>2</v>
      </c>
      <c r="N167">
        <f t="shared" si="17"/>
        <v>139.84</v>
      </c>
      <c r="O167">
        <f t="shared" si="18"/>
        <v>4.5</v>
      </c>
      <c r="P167" s="57">
        <f t="shared" si="21"/>
        <v>144.34</v>
      </c>
      <c r="Q167" s="52"/>
      <c r="R167" s="57">
        <f t="shared" si="22"/>
        <v>148.67019999999999</v>
      </c>
      <c r="S167" s="76">
        <f>'сент 2018'!W167</f>
        <v>-788.73649999999998</v>
      </c>
      <c r="T167" s="72">
        <f t="shared" si="19"/>
        <v>-640.06629999999996</v>
      </c>
      <c r="U167" s="55"/>
      <c r="V167" s="52"/>
      <c r="W167" s="52">
        <f t="shared" si="20"/>
        <v>-640.06629999999996</v>
      </c>
    </row>
    <row r="168" spans="1:23" ht="15" thickBot="1">
      <c r="A168" s="3">
        <v>1853571</v>
      </c>
      <c r="B168" s="83">
        <v>43400</v>
      </c>
      <c r="C168" s="4">
        <v>152</v>
      </c>
      <c r="D168" s="4">
        <v>22848</v>
      </c>
      <c r="E168" s="4">
        <v>15095</v>
      </c>
      <c r="F168" s="4">
        <v>5498</v>
      </c>
      <c r="G168" s="4" t="s">
        <v>9</v>
      </c>
      <c r="H168" s="40">
        <f>E168-'май 2018'!E174</f>
        <v>1323</v>
      </c>
      <c r="I168" s="42">
        <f>F168-'май 2018'!F174</f>
        <v>617</v>
      </c>
      <c r="J168" s="51">
        <v>15009</v>
      </c>
      <c r="K168" s="51">
        <v>5415</v>
      </c>
      <c r="L168">
        <f t="shared" si="16"/>
        <v>86</v>
      </c>
      <c r="M168">
        <f t="shared" si="16"/>
        <v>83</v>
      </c>
      <c r="N168">
        <f t="shared" si="17"/>
        <v>522.88</v>
      </c>
      <c r="O168">
        <f t="shared" si="18"/>
        <v>186.75</v>
      </c>
      <c r="P168" s="57">
        <f t="shared" si="21"/>
        <v>709.63</v>
      </c>
      <c r="Q168" s="52"/>
      <c r="R168" s="57">
        <f t="shared" si="22"/>
        <v>730.91890000000001</v>
      </c>
      <c r="S168" s="76">
        <f>'сент 2018'!W168</f>
        <v>2077.9735000000001</v>
      </c>
      <c r="T168" s="77">
        <f t="shared" si="19"/>
        <v>2808.8924000000002</v>
      </c>
      <c r="U168" s="55"/>
      <c r="V168" s="52"/>
      <c r="W168" s="52">
        <f t="shared" si="20"/>
        <v>2808.8924000000002</v>
      </c>
    </row>
    <row r="169" spans="1:23" ht="15" thickBot="1">
      <c r="A169" s="3">
        <v>1741005</v>
      </c>
      <c r="B169" s="83">
        <v>43400</v>
      </c>
      <c r="C169" s="4">
        <v>153</v>
      </c>
      <c r="D169" s="4">
        <v>50827</v>
      </c>
      <c r="E169" s="4">
        <v>27468</v>
      </c>
      <c r="F169" s="4">
        <v>16475</v>
      </c>
      <c r="G169" s="4" t="s">
        <v>9</v>
      </c>
      <c r="H169" s="40">
        <f>E169-'май 2018'!E175</f>
        <v>411</v>
      </c>
      <c r="I169" s="42">
        <f>F169-'май 2018'!F175</f>
        <v>199</v>
      </c>
      <c r="J169" s="51">
        <v>27458</v>
      </c>
      <c r="K169" s="51">
        <v>16470</v>
      </c>
      <c r="L169">
        <f t="shared" si="16"/>
        <v>10</v>
      </c>
      <c r="M169">
        <f t="shared" si="16"/>
        <v>5</v>
      </c>
      <c r="N169">
        <f t="shared" si="17"/>
        <v>60.8</v>
      </c>
      <c r="O169">
        <f t="shared" si="18"/>
        <v>11.25</v>
      </c>
      <c r="P169" s="57">
        <f t="shared" si="21"/>
        <v>72.05</v>
      </c>
      <c r="Q169" s="52"/>
      <c r="R169" s="57">
        <f t="shared" si="22"/>
        <v>74.211500000000001</v>
      </c>
      <c r="S169" s="76">
        <f>'сент 2018'!W169</f>
        <v>1203.8537000000001</v>
      </c>
      <c r="T169" s="77">
        <f t="shared" si="19"/>
        <v>1278.0652</v>
      </c>
      <c r="U169" s="55"/>
      <c r="V169" s="52"/>
      <c r="W169" s="52">
        <f t="shared" si="20"/>
        <v>1278.0652</v>
      </c>
    </row>
    <row r="170" spans="1:23" ht="15" thickBot="1">
      <c r="A170" s="6">
        <v>1897507</v>
      </c>
      <c r="B170" s="83">
        <v>43400</v>
      </c>
      <c r="C170" s="4">
        <v>154</v>
      </c>
      <c r="D170" s="4">
        <v>9918</v>
      </c>
      <c r="E170" s="4">
        <v>6653</v>
      </c>
      <c r="F170" s="4">
        <v>3261</v>
      </c>
      <c r="G170" s="8" t="s">
        <v>9</v>
      </c>
      <c r="H170" s="40">
        <f>E170-'май 2018'!E176</f>
        <v>258</v>
      </c>
      <c r="I170" s="42">
        <f>F170-'май 2018'!F176</f>
        <v>82</v>
      </c>
      <c r="J170" s="51">
        <v>6644</v>
      </c>
      <c r="K170" s="51">
        <v>3258</v>
      </c>
      <c r="L170">
        <f t="shared" si="16"/>
        <v>9</v>
      </c>
      <c r="M170">
        <f t="shared" si="16"/>
        <v>3</v>
      </c>
      <c r="N170">
        <f t="shared" si="17"/>
        <v>54.72</v>
      </c>
      <c r="O170">
        <f t="shared" si="18"/>
        <v>6.75</v>
      </c>
      <c r="P170" s="57">
        <f t="shared" si="21"/>
        <v>61.47</v>
      </c>
      <c r="Q170" s="52">
        <f>'сент 2018'!V170</f>
        <v>395</v>
      </c>
      <c r="R170" s="54">
        <f t="shared" si="22"/>
        <v>-331.6859</v>
      </c>
      <c r="S170" s="76">
        <f>'сент 2018'!W170</f>
        <v>0</v>
      </c>
      <c r="T170" s="72">
        <f t="shared" si="19"/>
        <v>-331.6859</v>
      </c>
      <c r="U170" s="77"/>
      <c r="V170" s="52"/>
      <c r="W170" s="52">
        <f t="shared" si="20"/>
        <v>-331.6859</v>
      </c>
    </row>
    <row r="171" spans="1:23" ht="15" thickBot="1">
      <c r="A171" s="3">
        <v>1892309</v>
      </c>
      <c r="B171" s="83">
        <v>43400</v>
      </c>
      <c r="C171" s="4">
        <v>155</v>
      </c>
      <c r="D171" s="4">
        <v>3308</v>
      </c>
      <c r="E171" s="4">
        <v>2617</v>
      </c>
      <c r="F171" s="4">
        <v>632</v>
      </c>
      <c r="G171" s="4" t="s">
        <v>9</v>
      </c>
      <c r="H171" s="40">
        <f>E171-'май 2018'!E177</f>
        <v>360</v>
      </c>
      <c r="I171" s="42">
        <f>F171-'май 2018'!F177</f>
        <v>87</v>
      </c>
      <c r="J171" s="51">
        <v>2616</v>
      </c>
      <c r="K171" s="51">
        <v>632</v>
      </c>
      <c r="L171">
        <f t="shared" si="16"/>
        <v>1</v>
      </c>
      <c r="M171">
        <f t="shared" si="16"/>
        <v>0</v>
      </c>
      <c r="N171">
        <f t="shared" si="17"/>
        <v>6.08</v>
      </c>
      <c r="O171">
        <f t="shared" si="18"/>
        <v>0</v>
      </c>
      <c r="P171" s="57">
        <f t="shared" si="21"/>
        <v>6.08</v>
      </c>
      <c r="Q171" s="52"/>
      <c r="R171" s="57">
        <f t="shared" si="22"/>
        <v>6.2624000000000004</v>
      </c>
      <c r="S171" s="76">
        <f>'сент 2018'!W171</f>
        <v>1781.8691000000001</v>
      </c>
      <c r="T171" s="77">
        <f t="shared" si="19"/>
        <v>1788.1315000000002</v>
      </c>
      <c r="U171" s="55"/>
      <c r="V171" s="52"/>
      <c r="W171" s="52">
        <f t="shared" si="20"/>
        <v>1788.1315000000002</v>
      </c>
    </row>
    <row r="172" spans="1:23" ht="15" thickBot="1">
      <c r="A172" s="3">
        <v>1899011</v>
      </c>
      <c r="B172" s="83">
        <v>43400</v>
      </c>
      <c r="C172" s="4">
        <v>156</v>
      </c>
      <c r="D172" s="4">
        <v>18111</v>
      </c>
      <c r="E172" s="4">
        <v>12819</v>
      </c>
      <c r="F172" s="4">
        <v>4745</v>
      </c>
      <c r="G172" s="4" t="s">
        <v>9</v>
      </c>
      <c r="H172" s="40">
        <f>E172-'май 2018'!E178</f>
        <v>1251</v>
      </c>
      <c r="I172" s="42">
        <f>F172-'май 2018'!F178</f>
        <v>390</v>
      </c>
      <c r="J172" s="51">
        <v>12588</v>
      </c>
      <c r="K172" s="51">
        <v>4681</v>
      </c>
      <c r="L172">
        <f t="shared" si="16"/>
        <v>231</v>
      </c>
      <c r="M172">
        <f t="shared" si="16"/>
        <v>64</v>
      </c>
      <c r="N172">
        <f t="shared" si="17"/>
        <v>1404.48</v>
      </c>
      <c r="O172">
        <f t="shared" si="18"/>
        <v>144</v>
      </c>
      <c r="P172" s="57">
        <f t="shared" si="21"/>
        <v>1548.48</v>
      </c>
      <c r="Q172" s="52"/>
      <c r="R172" s="57">
        <f t="shared" si="22"/>
        <v>1594.9344000000001</v>
      </c>
      <c r="S172" s="76">
        <f>'сент 2018'!W172</f>
        <v>0</v>
      </c>
      <c r="T172" s="62">
        <f t="shared" si="19"/>
        <v>1594.9344000000001</v>
      </c>
      <c r="U172" s="62">
        <f t="shared" si="19"/>
        <v>1594.9344000000001</v>
      </c>
      <c r="V172" s="52"/>
      <c r="W172" s="52">
        <f t="shared" si="20"/>
        <v>0</v>
      </c>
    </row>
    <row r="173" spans="1:23" ht="15" thickBot="1">
      <c r="A173" s="3">
        <v>1898974</v>
      </c>
      <c r="B173" s="83">
        <v>43400</v>
      </c>
      <c r="C173" s="4">
        <v>157</v>
      </c>
      <c r="D173" s="4">
        <v>9161</v>
      </c>
      <c r="E173" s="4">
        <v>3456</v>
      </c>
      <c r="F173" s="4">
        <v>2731</v>
      </c>
      <c r="G173" s="4" t="s">
        <v>9</v>
      </c>
      <c r="H173" s="40">
        <f>E173-'май 2018'!E179</f>
        <v>336</v>
      </c>
      <c r="I173" s="42">
        <f>F173-'май 2018'!F179</f>
        <v>375</v>
      </c>
      <c r="J173" s="51">
        <v>3286</v>
      </c>
      <c r="K173" s="51">
        <v>2466</v>
      </c>
      <c r="L173">
        <f t="shared" si="16"/>
        <v>170</v>
      </c>
      <c r="M173">
        <f t="shared" si="16"/>
        <v>265</v>
      </c>
      <c r="N173">
        <f t="shared" si="17"/>
        <v>1033.5999999999999</v>
      </c>
      <c r="O173">
        <f t="shared" si="18"/>
        <v>596.25</v>
      </c>
      <c r="P173" s="57">
        <f t="shared" si="21"/>
        <v>1629.85</v>
      </c>
      <c r="Q173" s="52"/>
      <c r="R173" s="57">
        <f t="shared" si="22"/>
        <v>1678.7455</v>
      </c>
      <c r="S173" s="76">
        <f>'сент 2018'!W173</f>
        <v>-847.55469999999991</v>
      </c>
      <c r="T173" s="71">
        <f t="shared" si="19"/>
        <v>831.19080000000008</v>
      </c>
      <c r="U173" s="55"/>
      <c r="V173" s="52"/>
      <c r="W173" s="52">
        <f t="shared" si="20"/>
        <v>831.19080000000008</v>
      </c>
    </row>
    <row r="174" spans="1:23" ht="15" thickBot="1">
      <c r="A174" s="3">
        <v>1899285</v>
      </c>
      <c r="B174" s="83">
        <v>43400</v>
      </c>
      <c r="C174" s="4">
        <v>158</v>
      </c>
      <c r="D174" s="4">
        <v>6930</v>
      </c>
      <c r="E174" s="4">
        <v>5051</v>
      </c>
      <c r="F174" s="4">
        <v>1796</v>
      </c>
      <c r="G174" s="4" t="s">
        <v>9</v>
      </c>
      <c r="H174" s="40">
        <f>E174-'май 2018'!E180</f>
        <v>616</v>
      </c>
      <c r="I174" s="42">
        <f>F174-'май 2018'!F180</f>
        <v>244</v>
      </c>
      <c r="J174" s="51">
        <v>4954</v>
      </c>
      <c r="K174" s="51">
        <v>1743</v>
      </c>
      <c r="L174">
        <f t="shared" si="16"/>
        <v>97</v>
      </c>
      <c r="M174">
        <f t="shared" si="16"/>
        <v>53</v>
      </c>
      <c r="N174">
        <f t="shared" si="17"/>
        <v>589.76</v>
      </c>
      <c r="O174">
        <f t="shared" si="18"/>
        <v>119.25</v>
      </c>
      <c r="P174" s="57">
        <f t="shared" si="21"/>
        <v>709.01</v>
      </c>
      <c r="Q174" s="52">
        <f>'сент 2018'!V174</f>
        <v>1520</v>
      </c>
      <c r="R174" s="54">
        <f t="shared" si="22"/>
        <v>-789.71969999999999</v>
      </c>
      <c r="S174" s="76">
        <f>'сент 2018'!W174</f>
        <v>0</v>
      </c>
      <c r="T174" s="72">
        <f t="shared" si="19"/>
        <v>-789.71969999999999</v>
      </c>
      <c r="U174" s="77"/>
      <c r="V174" s="52"/>
      <c r="W174" s="52">
        <f t="shared" si="20"/>
        <v>-789.71969999999999</v>
      </c>
    </row>
    <row r="175" spans="1:23" ht="15" thickBot="1">
      <c r="A175" s="3">
        <v>1898973</v>
      </c>
      <c r="B175" s="83">
        <v>43400</v>
      </c>
      <c r="C175" s="4">
        <v>159</v>
      </c>
      <c r="D175" s="4">
        <v>10829</v>
      </c>
      <c r="E175" s="4">
        <v>7645</v>
      </c>
      <c r="F175" s="4">
        <v>2215</v>
      </c>
      <c r="G175" s="4" t="s">
        <v>9</v>
      </c>
      <c r="H175" s="40">
        <f>E175-'май 2018'!E181</f>
        <v>647</v>
      </c>
      <c r="I175" s="42">
        <f>F175-'май 2018'!F181</f>
        <v>185</v>
      </c>
      <c r="J175" s="51">
        <v>7644</v>
      </c>
      <c r="K175" s="51">
        <v>2215</v>
      </c>
      <c r="L175">
        <f t="shared" si="16"/>
        <v>1</v>
      </c>
      <c r="M175">
        <f t="shared" si="16"/>
        <v>0</v>
      </c>
      <c r="N175">
        <f t="shared" si="17"/>
        <v>6.08</v>
      </c>
      <c r="O175">
        <f t="shared" si="18"/>
        <v>0</v>
      </c>
      <c r="P175" s="57">
        <f t="shared" si="21"/>
        <v>6.08</v>
      </c>
      <c r="Q175" s="52"/>
      <c r="R175" s="57">
        <f t="shared" si="22"/>
        <v>6.2624000000000004</v>
      </c>
      <c r="S175" s="76">
        <f>'сент 2018'!W175</f>
        <v>2636.9544999999998</v>
      </c>
      <c r="T175" s="62">
        <f t="shared" si="19"/>
        <v>2643.2168999999999</v>
      </c>
      <c r="U175" s="62">
        <f>T175</f>
        <v>2643.2168999999999</v>
      </c>
      <c r="V175" s="52"/>
      <c r="W175" s="52">
        <f t="shared" si="20"/>
        <v>0</v>
      </c>
    </row>
    <row r="176" spans="1:23" ht="15" thickBot="1">
      <c r="A176" s="3">
        <v>1851675</v>
      </c>
      <c r="B176" s="83">
        <v>43400</v>
      </c>
      <c r="C176" s="4">
        <v>160</v>
      </c>
      <c r="D176" s="4">
        <v>45033</v>
      </c>
      <c r="E176" s="4">
        <v>29267</v>
      </c>
      <c r="F176" s="4">
        <v>14486</v>
      </c>
      <c r="G176" s="4" t="s">
        <v>9</v>
      </c>
      <c r="H176" s="40">
        <f>E176-'май 2018'!E182</f>
        <v>1946</v>
      </c>
      <c r="I176" s="42">
        <f>F176-'май 2018'!F182</f>
        <v>936</v>
      </c>
      <c r="J176" s="51">
        <v>28913</v>
      </c>
      <c r="K176" s="51">
        <v>14306</v>
      </c>
      <c r="L176">
        <f t="shared" si="16"/>
        <v>354</v>
      </c>
      <c r="M176">
        <f t="shared" si="16"/>
        <v>180</v>
      </c>
      <c r="N176">
        <f t="shared" si="17"/>
        <v>2152.3200000000002</v>
      </c>
      <c r="O176">
        <f t="shared" si="18"/>
        <v>405</v>
      </c>
      <c r="P176" s="57">
        <f t="shared" si="21"/>
        <v>2557.3200000000002</v>
      </c>
      <c r="Q176" s="52">
        <f>'сент 2018'!V176</f>
        <v>2984</v>
      </c>
      <c r="R176" s="54">
        <f t="shared" si="22"/>
        <v>-349.96039999999994</v>
      </c>
      <c r="S176" s="76">
        <f>'сент 2018'!W176</f>
        <v>0</v>
      </c>
      <c r="T176" s="72">
        <f t="shared" si="19"/>
        <v>-349.96039999999994</v>
      </c>
      <c r="U176" s="77"/>
      <c r="V176" s="52"/>
      <c r="W176" s="52">
        <f t="shared" si="20"/>
        <v>-349.96039999999994</v>
      </c>
    </row>
    <row r="177" spans="1:23" ht="15" thickBot="1">
      <c r="A177" s="3">
        <v>1899396</v>
      </c>
      <c r="B177" s="83">
        <v>43400</v>
      </c>
      <c r="C177" s="4">
        <v>161</v>
      </c>
      <c r="D177" s="4">
        <v>22716</v>
      </c>
      <c r="E177" s="4">
        <v>13811</v>
      </c>
      <c r="F177" s="4">
        <v>8231</v>
      </c>
      <c r="G177" s="4" t="s">
        <v>9</v>
      </c>
      <c r="H177" s="40">
        <f>E177-'май 2018'!E183</f>
        <v>1340</v>
      </c>
      <c r="I177" s="42">
        <f>F177-'май 2018'!F183</f>
        <v>969</v>
      </c>
      <c r="J177" s="51">
        <v>13393</v>
      </c>
      <c r="K177" s="51">
        <v>7900</v>
      </c>
      <c r="L177">
        <f t="shared" si="16"/>
        <v>418</v>
      </c>
      <c r="M177">
        <f t="shared" si="16"/>
        <v>331</v>
      </c>
      <c r="N177">
        <f t="shared" si="17"/>
        <v>2541.44</v>
      </c>
      <c r="O177">
        <f t="shared" si="18"/>
        <v>744.75</v>
      </c>
      <c r="P177" s="57">
        <f t="shared" si="21"/>
        <v>3286.19</v>
      </c>
      <c r="Q177" s="52"/>
      <c r="R177" s="57">
        <f t="shared" si="22"/>
        <v>3384.7757000000001</v>
      </c>
      <c r="S177" s="76">
        <f>'сент 2018'!W177</f>
        <v>3002.9238</v>
      </c>
      <c r="T177" s="77">
        <f t="shared" si="19"/>
        <v>6387.6995000000006</v>
      </c>
      <c r="U177" s="55"/>
      <c r="V177" s="52"/>
      <c r="W177" s="52">
        <f t="shared" si="20"/>
        <v>6387.6995000000006</v>
      </c>
    </row>
    <row r="178" spans="1:23" ht="15" thickBot="1">
      <c r="A178" s="3">
        <v>1892485</v>
      </c>
      <c r="B178" s="83">
        <v>43400</v>
      </c>
      <c r="C178" s="4">
        <v>162</v>
      </c>
      <c r="D178" s="4">
        <v>4</v>
      </c>
      <c r="E178" s="4">
        <v>2</v>
      </c>
      <c r="F178" s="4">
        <v>0</v>
      </c>
      <c r="G178" s="4" t="s">
        <v>9</v>
      </c>
      <c r="H178" s="40">
        <f>E178-'май 2018'!E184</f>
        <v>0</v>
      </c>
      <c r="I178" s="42">
        <f>F178-'май 2018'!F184</f>
        <v>0</v>
      </c>
      <c r="J178" s="51">
        <v>2</v>
      </c>
      <c r="K178" s="51">
        <v>0</v>
      </c>
      <c r="L178">
        <f t="shared" si="16"/>
        <v>0</v>
      </c>
      <c r="M178">
        <f t="shared" si="16"/>
        <v>0</v>
      </c>
      <c r="N178">
        <f t="shared" si="17"/>
        <v>0</v>
      </c>
      <c r="O178">
        <f t="shared" si="18"/>
        <v>0</v>
      </c>
      <c r="P178" s="57">
        <f t="shared" si="21"/>
        <v>0</v>
      </c>
      <c r="Q178" s="52"/>
      <c r="R178" s="57">
        <f t="shared" si="22"/>
        <v>0</v>
      </c>
      <c r="S178" s="76">
        <f>'сент 2018'!W178</f>
        <v>0</v>
      </c>
      <c r="T178" s="77">
        <f t="shared" si="19"/>
        <v>0</v>
      </c>
      <c r="U178" s="77"/>
      <c r="V178" s="52"/>
      <c r="W178" s="52">
        <f t="shared" si="20"/>
        <v>0</v>
      </c>
    </row>
    <row r="179" spans="1:23" ht="15" thickBot="1">
      <c r="A179" s="3">
        <v>1844150</v>
      </c>
      <c r="B179" s="83">
        <v>43400</v>
      </c>
      <c r="C179" s="4">
        <v>163</v>
      </c>
      <c r="D179" s="4">
        <v>9255</v>
      </c>
      <c r="E179" s="4">
        <v>5571</v>
      </c>
      <c r="F179" s="4">
        <v>3671</v>
      </c>
      <c r="G179" s="4" t="s">
        <v>9</v>
      </c>
      <c r="H179" s="40">
        <f>E179-'май 2018'!E185</f>
        <v>969</v>
      </c>
      <c r="I179" s="42">
        <f>F179-'май 2018'!F185</f>
        <v>693</v>
      </c>
      <c r="J179" s="51">
        <v>5569</v>
      </c>
      <c r="K179" s="51">
        <v>3671</v>
      </c>
      <c r="L179">
        <f t="shared" si="16"/>
        <v>2</v>
      </c>
      <c r="M179">
        <f t="shared" si="16"/>
        <v>0</v>
      </c>
      <c r="N179">
        <f t="shared" si="17"/>
        <v>12.16</v>
      </c>
      <c r="O179">
        <f t="shared" si="18"/>
        <v>0</v>
      </c>
      <c r="P179" s="57">
        <f t="shared" si="21"/>
        <v>12.16</v>
      </c>
      <c r="Q179" s="52"/>
      <c r="R179" s="57">
        <f t="shared" si="22"/>
        <v>12.524800000000001</v>
      </c>
      <c r="S179" s="76">
        <f>'сент 2018'!W179</f>
        <v>0</v>
      </c>
      <c r="T179" s="77">
        <f t="shared" si="19"/>
        <v>12.524800000000001</v>
      </c>
      <c r="U179" s="77"/>
      <c r="V179" s="52"/>
      <c r="W179" s="52">
        <f t="shared" si="20"/>
        <v>12.524800000000001</v>
      </c>
    </row>
    <row r="180" spans="1:23" ht="15" thickBot="1">
      <c r="A180" s="3">
        <v>1847550</v>
      </c>
      <c r="B180" s="83">
        <v>43400</v>
      </c>
      <c r="C180" s="4">
        <v>164</v>
      </c>
      <c r="D180" s="4">
        <v>10605</v>
      </c>
      <c r="E180" s="4">
        <v>6081</v>
      </c>
      <c r="F180" s="4">
        <v>4253</v>
      </c>
      <c r="G180" s="4" t="s">
        <v>9</v>
      </c>
      <c r="H180" s="40">
        <f>E180-'май 2018'!E186</f>
        <v>835</v>
      </c>
      <c r="I180" s="42">
        <f>F180-'май 2018'!F186</f>
        <v>646</v>
      </c>
      <c r="J180" s="51">
        <v>5951</v>
      </c>
      <c r="K180" s="51">
        <v>4136</v>
      </c>
      <c r="L180">
        <f t="shared" si="16"/>
        <v>130</v>
      </c>
      <c r="M180">
        <f t="shared" si="16"/>
        <v>117</v>
      </c>
      <c r="N180">
        <f t="shared" si="17"/>
        <v>790.4</v>
      </c>
      <c r="O180">
        <f t="shared" si="18"/>
        <v>263.25</v>
      </c>
      <c r="P180" s="57">
        <f t="shared" si="21"/>
        <v>1053.6500000000001</v>
      </c>
      <c r="Q180" s="52"/>
      <c r="R180" s="57">
        <f t="shared" si="22"/>
        <v>1085.2595000000001</v>
      </c>
      <c r="S180" s="76">
        <f>'сент 2018'!W180</f>
        <v>0</v>
      </c>
      <c r="T180" s="62">
        <f t="shared" si="19"/>
        <v>1085.2595000000001</v>
      </c>
      <c r="U180" s="62">
        <f t="shared" si="19"/>
        <v>1085.2595000000001</v>
      </c>
      <c r="V180" s="52"/>
      <c r="W180" s="52">
        <f t="shared" si="20"/>
        <v>0</v>
      </c>
    </row>
    <row r="181" spans="1:23" ht="15" thickBot="1">
      <c r="A181" s="3">
        <v>1895259</v>
      </c>
      <c r="B181" s="83">
        <v>43400</v>
      </c>
      <c r="C181" s="4">
        <v>165</v>
      </c>
      <c r="D181" s="4">
        <v>8386</v>
      </c>
      <c r="E181" s="4">
        <v>4999</v>
      </c>
      <c r="F181" s="4">
        <v>3367</v>
      </c>
      <c r="G181" s="4" t="s">
        <v>9</v>
      </c>
      <c r="H181" s="40">
        <f>E181-'май 2018'!E187</f>
        <v>970</v>
      </c>
      <c r="I181" s="42">
        <f>F181-'май 2018'!F187</f>
        <v>397</v>
      </c>
      <c r="J181" s="51">
        <v>4675</v>
      </c>
      <c r="K181" s="51">
        <v>3239</v>
      </c>
      <c r="L181">
        <f t="shared" si="16"/>
        <v>324</v>
      </c>
      <c r="M181">
        <f t="shared" si="16"/>
        <v>128</v>
      </c>
      <c r="N181">
        <f t="shared" si="17"/>
        <v>1969.92</v>
      </c>
      <c r="O181">
        <f t="shared" si="18"/>
        <v>288</v>
      </c>
      <c r="P181" s="57">
        <f t="shared" si="21"/>
        <v>2257.92</v>
      </c>
      <c r="Q181" s="52"/>
      <c r="R181" s="57">
        <f t="shared" si="22"/>
        <v>2325.6576</v>
      </c>
      <c r="S181" s="76">
        <f>'сент 2018'!W181</f>
        <v>0</v>
      </c>
      <c r="T181" s="77">
        <f t="shared" si="19"/>
        <v>2325.6576</v>
      </c>
      <c r="U181" s="77"/>
      <c r="V181" s="52"/>
      <c r="W181" s="52">
        <f t="shared" si="20"/>
        <v>2325.6576</v>
      </c>
    </row>
    <row r="182" spans="1:23" ht="15" thickBot="1">
      <c r="A182" s="3">
        <v>1895492</v>
      </c>
      <c r="B182" s="83">
        <v>43400</v>
      </c>
      <c r="C182" s="4">
        <v>166</v>
      </c>
      <c r="D182" s="4">
        <v>3932</v>
      </c>
      <c r="E182" s="4">
        <v>2710</v>
      </c>
      <c r="F182" s="4">
        <v>1112</v>
      </c>
      <c r="G182" s="4" t="s">
        <v>9</v>
      </c>
      <c r="H182" s="40">
        <f>E182-'май 2018'!E188</f>
        <v>307</v>
      </c>
      <c r="I182" s="42">
        <f>F182-'май 2018'!F188</f>
        <v>143</v>
      </c>
      <c r="J182" s="51">
        <v>2710</v>
      </c>
      <c r="K182" s="51">
        <v>1112</v>
      </c>
      <c r="L182">
        <f t="shared" si="16"/>
        <v>0</v>
      </c>
      <c r="M182">
        <f t="shared" si="16"/>
        <v>0</v>
      </c>
      <c r="N182">
        <f t="shared" si="17"/>
        <v>0</v>
      </c>
      <c r="O182">
        <f t="shared" si="18"/>
        <v>0</v>
      </c>
      <c r="P182" s="57">
        <f t="shared" si="21"/>
        <v>0</v>
      </c>
      <c r="Q182" s="52"/>
      <c r="R182" s="57">
        <f t="shared" si="22"/>
        <v>0</v>
      </c>
      <c r="S182" s="76">
        <f>'сент 2018'!W182</f>
        <v>246.05670000000001</v>
      </c>
      <c r="T182" s="62">
        <f t="shared" si="19"/>
        <v>246.05670000000001</v>
      </c>
      <c r="U182" s="62">
        <f>T182</f>
        <v>246.05670000000001</v>
      </c>
      <c r="V182" s="52"/>
      <c r="W182" s="52">
        <f t="shared" si="20"/>
        <v>0</v>
      </c>
    </row>
    <row r="183" spans="1:23" ht="15" thickBot="1">
      <c r="A183" s="3">
        <v>1899219</v>
      </c>
      <c r="B183" s="83">
        <v>43400</v>
      </c>
      <c r="C183" s="4" t="s">
        <v>29</v>
      </c>
      <c r="D183" s="4">
        <v>6367</v>
      </c>
      <c r="E183" s="4">
        <v>3599</v>
      </c>
      <c r="F183" s="4">
        <v>2389</v>
      </c>
      <c r="G183" s="4" t="s">
        <v>9</v>
      </c>
      <c r="H183" s="40">
        <f>E183-'май 2018'!E189</f>
        <v>744</v>
      </c>
      <c r="I183" s="42">
        <f>F183-'май 2018'!F189</f>
        <v>541</v>
      </c>
      <c r="J183" s="51">
        <v>3599</v>
      </c>
      <c r="K183" s="51">
        <v>2389</v>
      </c>
      <c r="L183">
        <f t="shared" si="16"/>
        <v>0</v>
      </c>
      <c r="M183">
        <f t="shared" si="16"/>
        <v>0</v>
      </c>
      <c r="N183">
        <f t="shared" si="17"/>
        <v>0</v>
      </c>
      <c r="O183">
        <f t="shared" si="18"/>
        <v>0</v>
      </c>
      <c r="P183" s="57">
        <f t="shared" si="21"/>
        <v>0</v>
      </c>
      <c r="Q183" s="52"/>
      <c r="R183" s="57">
        <f t="shared" si="22"/>
        <v>0</v>
      </c>
      <c r="S183" s="76">
        <f>'сент 2018'!W183</f>
        <v>185.50299999999999</v>
      </c>
      <c r="T183" s="77">
        <f t="shared" si="19"/>
        <v>185.50299999999999</v>
      </c>
      <c r="U183" s="55"/>
      <c r="V183" s="52"/>
      <c r="W183" s="52">
        <f t="shared" si="20"/>
        <v>185.50299999999999</v>
      </c>
    </row>
    <row r="184" spans="1:23" ht="15" thickBot="1">
      <c r="A184" s="3">
        <v>1706423</v>
      </c>
      <c r="B184" s="83">
        <v>43400</v>
      </c>
      <c r="C184" s="4">
        <v>167</v>
      </c>
      <c r="D184" s="4">
        <v>5020</v>
      </c>
      <c r="E184" s="4">
        <v>3743</v>
      </c>
      <c r="F184" s="4">
        <v>1224</v>
      </c>
      <c r="G184" s="4" t="s">
        <v>9</v>
      </c>
      <c r="H184" s="40">
        <f>E184-'май 2018'!E190</f>
        <v>440</v>
      </c>
      <c r="I184" s="42">
        <f>F184-'май 2018'!F190</f>
        <v>139</v>
      </c>
      <c r="J184" s="51">
        <v>3727</v>
      </c>
      <c r="K184" s="51">
        <v>1216</v>
      </c>
      <c r="L184">
        <f t="shared" si="16"/>
        <v>16</v>
      </c>
      <c r="M184">
        <f t="shared" si="16"/>
        <v>8</v>
      </c>
      <c r="N184">
        <f t="shared" si="17"/>
        <v>97.28</v>
      </c>
      <c r="O184">
        <f t="shared" si="18"/>
        <v>18</v>
      </c>
      <c r="P184" s="57">
        <f t="shared" si="21"/>
        <v>115.28</v>
      </c>
      <c r="Q184" s="52"/>
      <c r="R184" s="57">
        <f t="shared" si="22"/>
        <v>118.7384</v>
      </c>
      <c r="S184" s="76">
        <f>'сент 2018'!W184</f>
        <v>467.31099999999998</v>
      </c>
      <c r="T184" s="77">
        <f t="shared" si="19"/>
        <v>586.04939999999999</v>
      </c>
      <c r="U184" s="55"/>
      <c r="V184" s="52"/>
      <c r="W184" s="52">
        <f t="shared" si="20"/>
        <v>586.04939999999999</v>
      </c>
    </row>
    <row r="185" spans="1:23" ht="15" thickBot="1">
      <c r="A185" s="3">
        <v>1897839</v>
      </c>
      <c r="B185" s="83">
        <v>43400</v>
      </c>
      <c r="C185" s="4">
        <v>168</v>
      </c>
      <c r="D185" s="4">
        <v>5444</v>
      </c>
      <c r="E185" s="4">
        <v>3489</v>
      </c>
      <c r="F185" s="4">
        <v>1147</v>
      </c>
      <c r="G185" s="4" t="s">
        <v>9</v>
      </c>
      <c r="H185" s="40">
        <f>E185-'май 2018'!E191</f>
        <v>338</v>
      </c>
      <c r="I185" s="42">
        <f>F185-'май 2018'!F191</f>
        <v>74</v>
      </c>
      <c r="J185" s="51">
        <v>3487</v>
      </c>
      <c r="K185" s="51">
        <v>1147</v>
      </c>
      <c r="L185">
        <f t="shared" si="16"/>
        <v>2</v>
      </c>
      <c r="M185">
        <f t="shared" si="16"/>
        <v>0</v>
      </c>
      <c r="N185">
        <f t="shared" si="17"/>
        <v>12.16</v>
      </c>
      <c r="O185">
        <f t="shared" si="18"/>
        <v>0</v>
      </c>
      <c r="P185" s="57">
        <f t="shared" si="21"/>
        <v>12.16</v>
      </c>
      <c r="Q185" s="52"/>
      <c r="R185" s="57">
        <f t="shared" si="22"/>
        <v>12.524800000000001</v>
      </c>
      <c r="S185" s="76">
        <f>'сент 2018'!W185</f>
        <v>0</v>
      </c>
      <c r="T185" s="77">
        <f t="shared" si="19"/>
        <v>12.524800000000001</v>
      </c>
      <c r="U185" s="77"/>
      <c r="V185" s="52"/>
      <c r="W185" s="52">
        <f t="shared" si="20"/>
        <v>12.524800000000001</v>
      </c>
    </row>
    <row r="186" spans="1:23" ht="15" thickBot="1">
      <c r="A186" s="3">
        <v>1897681</v>
      </c>
      <c r="B186" s="83">
        <v>43400</v>
      </c>
      <c r="C186" s="4">
        <v>169</v>
      </c>
      <c r="D186" s="4">
        <v>3091</v>
      </c>
      <c r="E186" s="4">
        <v>1696</v>
      </c>
      <c r="F186" s="4">
        <v>1286</v>
      </c>
      <c r="G186" s="4" t="s">
        <v>9</v>
      </c>
      <c r="H186" s="40">
        <f>E186-'май 2018'!E192</f>
        <v>442</v>
      </c>
      <c r="I186" s="42">
        <f>F186-'май 2018'!F192</f>
        <v>350</v>
      </c>
      <c r="J186" s="51">
        <v>1636</v>
      </c>
      <c r="K186" s="51">
        <v>1254</v>
      </c>
      <c r="L186">
        <f t="shared" si="16"/>
        <v>60</v>
      </c>
      <c r="M186">
        <f t="shared" si="16"/>
        <v>32</v>
      </c>
      <c r="N186">
        <f t="shared" si="17"/>
        <v>364.8</v>
      </c>
      <c r="O186">
        <f t="shared" si="18"/>
        <v>72</v>
      </c>
      <c r="P186" s="57">
        <f t="shared" si="21"/>
        <v>436.8</v>
      </c>
      <c r="Q186" s="52"/>
      <c r="R186" s="57">
        <f t="shared" si="22"/>
        <v>449.904</v>
      </c>
      <c r="S186" s="76">
        <f>'сент 2018'!W186</f>
        <v>0</v>
      </c>
      <c r="T186" s="77">
        <f t="shared" si="19"/>
        <v>449.904</v>
      </c>
      <c r="U186" s="77"/>
      <c r="V186" s="52"/>
      <c r="W186" s="52">
        <f t="shared" si="20"/>
        <v>449.904</v>
      </c>
    </row>
    <row r="187" spans="1:23" ht="15" thickBot="1">
      <c r="A187" s="3">
        <v>1771061</v>
      </c>
      <c r="B187" s="83">
        <v>43400</v>
      </c>
      <c r="C187" s="4">
        <v>170</v>
      </c>
      <c r="D187" s="4">
        <v>6551</v>
      </c>
      <c r="E187" s="4">
        <v>3834</v>
      </c>
      <c r="F187" s="4">
        <v>1115</v>
      </c>
      <c r="G187" s="4" t="s">
        <v>9</v>
      </c>
      <c r="H187" s="40">
        <f>E187-'май 2018'!E193</f>
        <v>111</v>
      </c>
      <c r="I187" s="42">
        <f>F187-'май 2018'!F193</f>
        <v>48</v>
      </c>
      <c r="J187" s="51">
        <v>3834</v>
      </c>
      <c r="K187" s="51">
        <v>1115</v>
      </c>
      <c r="L187">
        <f t="shared" si="16"/>
        <v>0</v>
      </c>
      <c r="M187">
        <f t="shared" si="16"/>
        <v>0</v>
      </c>
      <c r="N187">
        <f t="shared" si="17"/>
        <v>0</v>
      </c>
      <c r="O187">
        <f t="shared" si="18"/>
        <v>0</v>
      </c>
      <c r="P187" s="57">
        <f t="shared" si="21"/>
        <v>0</v>
      </c>
      <c r="Q187" s="52"/>
      <c r="R187" s="57">
        <f t="shared" si="22"/>
        <v>0</v>
      </c>
      <c r="S187" s="76">
        <f>'сент 2018'!W187</f>
        <v>-328.37049999999999</v>
      </c>
      <c r="T187" s="72">
        <f t="shared" si="19"/>
        <v>-328.37049999999999</v>
      </c>
      <c r="U187" s="55"/>
      <c r="V187" s="52"/>
      <c r="W187" s="52">
        <f t="shared" si="20"/>
        <v>-328.37049999999999</v>
      </c>
    </row>
    <row r="188" spans="1:23" ht="15" thickBot="1">
      <c r="A188" s="3">
        <v>1896588</v>
      </c>
      <c r="B188" s="83">
        <v>43400</v>
      </c>
      <c r="C188" s="4">
        <v>171</v>
      </c>
      <c r="D188" s="4">
        <v>4593</v>
      </c>
      <c r="E188" s="4">
        <v>2854</v>
      </c>
      <c r="F188" s="4">
        <v>1645</v>
      </c>
      <c r="G188" s="4" t="s">
        <v>9</v>
      </c>
      <c r="H188" s="40">
        <f>E188-'май 2018'!E194</f>
        <v>298</v>
      </c>
      <c r="I188" s="42">
        <f>F188-'май 2018'!F194</f>
        <v>196</v>
      </c>
      <c r="J188" s="51">
        <v>2705</v>
      </c>
      <c r="K188" s="51">
        <v>1556</v>
      </c>
      <c r="L188">
        <f t="shared" si="16"/>
        <v>149</v>
      </c>
      <c r="M188">
        <f t="shared" si="16"/>
        <v>89</v>
      </c>
      <c r="N188">
        <f t="shared" si="17"/>
        <v>905.92</v>
      </c>
      <c r="O188">
        <f t="shared" si="18"/>
        <v>200.25</v>
      </c>
      <c r="P188" s="57">
        <f t="shared" si="21"/>
        <v>1106.17</v>
      </c>
      <c r="Q188" s="52"/>
      <c r="R188" s="57">
        <f t="shared" si="22"/>
        <v>1139.3551</v>
      </c>
      <c r="S188" s="76">
        <f>'сент 2018'!W188</f>
        <v>0</v>
      </c>
      <c r="T188" s="77">
        <f t="shared" si="19"/>
        <v>1139.3551</v>
      </c>
      <c r="U188" s="77"/>
      <c r="V188" s="52"/>
      <c r="W188" s="52">
        <f t="shared" si="20"/>
        <v>1139.3551</v>
      </c>
    </row>
    <row r="189" spans="1:23" ht="15" thickBot="1">
      <c r="A189" s="3">
        <v>1896729</v>
      </c>
      <c r="B189" s="83">
        <v>43400</v>
      </c>
      <c r="C189" s="4">
        <v>172</v>
      </c>
      <c r="D189" s="4">
        <v>12990</v>
      </c>
      <c r="E189" s="4">
        <v>8378</v>
      </c>
      <c r="F189" s="4">
        <v>4405</v>
      </c>
      <c r="G189" s="4" t="s">
        <v>9</v>
      </c>
      <c r="H189" s="40">
        <f>E189-'май 2018'!E195</f>
        <v>760</v>
      </c>
      <c r="I189" s="42">
        <f>F189-'май 2018'!F195</f>
        <v>394</v>
      </c>
      <c r="J189" s="51">
        <v>8244</v>
      </c>
      <c r="K189" s="51">
        <v>4333</v>
      </c>
      <c r="L189">
        <f t="shared" si="16"/>
        <v>134</v>
      </c>
      <c r="M189">
        <f t="shared" si="16"/>
        <v>72</v>
      </c>
      <c r="N189">
        <f t="shared" si="17"/>
        <v>814.72</v>
      </c>
      <c r="O189">
        <f t="shared" si="18"/>
        <v>162</v>
      </c>
      <c r="P189" s="57">
        <f t="shared" si="21"/>
        <v>976.72</v>
      </c>
      <c r="Q189" s="52"/>
      <c r="R189" s="57">
        <f t="shared" si="22"/>
        <v>1006.0216</v>
      </c>
      <c r="S189" s="76">
        <f>'сент 2018'!W189</f>
        <v>0</v>
      </c>
      <c r="T189" s="62">
        <f>R189+S189</f>
        <v>1006.0216</v>
      </c>
      <c r="U189" s="62">
        <f>S189+T189</f>
        <v>1006.0216</v>
      </c>
      <c r="V189" s="52"/>
      <c r="W189" s="52">
        <f t="shared" si="20"/>
        <v>0</v>
      </c>
    </row>
    <row r="190" spans="1:23" ht="15" thickBot="1">
      <c r="A190" s="3">
        <v>1826974</v>
      </c>
      <c r="B190" s="83">
        <v>43400</v>
      </c>
      <c r="C190" s="4">
        <v>173</v>
      </c>
      <c r="D190" s="4">
        <v>4937</v>
      </c>
      <c r="E190" s="4">
        <v>3216</v>
      </c>
      <c r="F190" s="4">
        <v>1147</v>
      </c>
      <c r="G190" s="4" t="s">
        <v>9</v>
      </c>
      <c r="H190" s="40">
        <f>E190-'май 2018'!E196</f>
        <v>136</v>
      </c>
      <c r="I190" s="42">
        <f>F190-'май 2018'!F196</f>
        <v>61</v>
      </c>
      <c r="J190" s="51">
        <v>3213</v>
      </c>
      <c r="K190" s="51">
        <v>1146</v>
      </c>
      <c r="L190">
        <f t="shared" si="16"/>
        <v>3</v>
      </c>
      <c r="M190">
        <f t="shared" si="16"/>
        <v>1</v>
      </c>
      <c r="N190">
        <f t="shared" si="17"/>
        <v>18.240000000000002</v>
      </c>
      <c r="O190">
        <f t="shared" si="18"/>
        <v>2.25</v>
      </c>
      <c r="P190" s="57">
        <f t="shared" si="21"/>
        <v>20.490000000000002</v>
      </c>
      <c r="Q190" s="52">
        <f>'сент 2018'!V190</f>
        <v>159</v>
      </c>
      <c r="R190" s="54">
        <f t="shared" si="22"/>
        <v>-137.89529999999999</v>
      </c>
      <c r="S190" s="76">
        <f>'сент 2018'!W190</f>
        <v>0</v>
      </c>
      <c r="T190" s="72">
        <f t="shared" si="19"/>
        <v>-137.89529999999999</v>
      </c>
      <c r="U190" s="77"/>
      <c r="V190" s="52"/>
      <c r="W190" s="52">
        <f t="shared" si="20"/>
        <v>-137.89529999999999</v>
      </c>
    </row>
    <row r="191" spans="1:23" ht="15" thickBot="1">
      <c r="A191" s="3">
        <v>1887627</v>
      </c>
      <c r="B191" s="83">
        <v>43400</v>
      </c>
      <c r="C191" s="4">
        <v>174</v>
      </c>
      <c r="D191" s="4">
        <v>19830</v>
      </c>
      <c r="E191" s="4">
        <v>12657</v>
      </c>
      <c r="F191" s="4">
        <v>6478</v>
      </c>
      <c r="G191" s="4" t="s">
        <v>9</v>
      </c>
      <c r="H191" s="40">
        <f>E191-'май 2018'!E197</f>
        <v>589</v>
      </c>
      <c r="I191" s="42">
        <f>F191-'май 2018'!F197</f>
        <v>263</v>
      </c>
      <c r="J191" s="51">
        <v>12586</v>
      </c>
      <c r="K191" s="51">
        <v>6433</v>
      </c>
      <c r="L191">
        <f t="shared" si="16"/>
        <v>71</v>
      </c>
      <c r="M191">
        <f t="shared" si="16"/>
        <v>45</v>
      </c>
      <c r="N191">
        <f t="shared" si="17"/>
        <v>431.68</v>
      </c>
      <c r="O191">
        <f t="shared" si="18"/>
        <v>101.25</v>
      </c>
      <c r="P191" s="57">
        <f t="shared" si="21"/>
        <v>532.93000000000006</v>
      </c>
      <c r="Q191" s="52">
        <f>'сент 2018'!V191</f>
        <v>414</v>
      </c>
      <c r="R191" s="57">
        <f t="shared" si="22"/>
        <v>134.91790000000003</v>
      </c>
      <c r="S191" s="76">
        <f>'сент 2018'!W191</f>
        <v>0</v>
      </c>
      <c r="T191" s="77">
        <f t="shared" si="19"/>
        <v>134.91790000000003</v>
      </c>
      <c r="U191" s="77"/>
      <c r="V191" s="52"/>
      <c r="W191" s="52">
        <f t="shared" si="20"/>
        <v>134.91790000000003</v>
      </c>
    </row>
    <row r="192" spans="1:23" ht="15" thickBot="1">
      <c r="A192" s="3">
        <v>1853779</v>
      </c>
      <c r="B192" s="83">
        <v>43400</v>
      </c>
      <c r="C192" s="4">
        <v>175</v>
      </c>
      <c r="D192" s="4">
        <v>10578</v>
      </c>
      <c r="E192" s="4">
        <v>6264</v>
      </c>
      <c r="F192" s="4">
        <v>1907</v>
      </c>
      <c r="G192" s="56" t="s">
        <v>9</v>
      </c>
      <c r="H192" s="65">
        <f>E192-'май 2018'!E198</f>
        <v>339</v>
      </c>
      <c r="I192" s="66">
        <f>F192-'май 2018'!F198</f>
        <v>109</v>
      </c>
      <c r="J192" s="51">
        <v>6204</v>
      </c>
      <c r="K192" s="51">
        <v>1888</v>
      </c>
      <c r="L192" s="55">
        <f t="shared" si="16"/>
        <v>60</v>
      </c>
      <c r="M192" s="55">
        <f t="shared" si="16"/>
        <v>19</v>
      </c>
      <c r="N192">
        <f t="shared" si="17"/>
        <v>364.8</v>
      </c>
      <c r="O192">
        <f t="shared" si="18"/>
        <v>42.75</v>
      </c>
      <c r="P192" s="57">
        <f t="shared" si="21"/>
        <v>407.55</v>
      </c>
      <c r="Q192" s="52"/>
      <c r="R192" s="57">
        <f t="shared" si="22"/>
        <v>419.7765</v>
      </c>
      <c r="S192" s="76">
        <f>'сент 2018'!W192</f>
        <v>0</v>
      </c>
      <c r="T192" s="77">
        <f t="shared" si="19"/>
        <v>419.7765</v>
      </c>
      <c r="U192" s="77"/>
      <c r="V192" s="52"/>
      <c r="W192" s="52">
        <f t="shared" si="20"/>
        <v>419.7765</v>
      </c>
    </row>
    <row r="193" spans="1:23" ht="15" thickBot="1">
      <c r="A193" s="3">
        <v>1893362</v>
      </c>
      <c r="B193" s="83">
        <v>43400</v>
      </c>
      <c r="C193" s="4" t="s">
        <v>30</v>
      </c>
      <c r="D193" s="4">
        <v>25555</v>
      </c>
      <c r="E193" s="4">
        <v>16080</v>
      </c>
      <c r="F193" s="4">
        <v>8572</v>
      </c>
      <c r="G193" s="4" t="s">
        <v>9</v>
      </c>
      <c r="H193" s="40">
        <f>E193-'май 2018'!E199</f>
        <v>712</v>
      </c>
      <c r="I193" s="42">
        <f>F193-'май 2018'!F199</f>
        <v>626</v>
      </c>
      <c r="J193" s="51">
        <v>15906</v>
      </c>
      <c r="K193" s="51">
        <v>8425</v>
      </c>
      <c r="L193">
        <f t="shared" ref="L193:M251" si="23">E193-J193</f>
        <v>174</v>
      </c>
      <c r="M193">
        <f t="shared" si="23"/>
        <v>147</v>
      </c>
      <c r="N193">
        <f t="shared" si="17"/>
        <v>1057.92</v>
      </c>
      <c r="O193">
        <f t="shared" si="18"/>
        <v>330.75</v>
      </c>
      <c r="P193" s="57">
        <f t="shared" si="21"/>
        <v>1388.67</v>
      </c>
      <c r="Q193" s="52"/>
      <c r="R193" s="57">
        <f t="shared" si="22"/>
        <v>1430.3301000000001</v>
      </c>
      <c r="S193" s="76">
        <f>'сент 2018'!W193</f>
        <v>0</v>
      </c>
      <c r="T193" s="77">
        <f t="shared" si="19"/>
        <v>1430.3301000000001</v>
      </c>
      <c r="U193" s="77"/>
      <c r="V193" s="52"/>
      <c r="W193" s="52">
        <f t="shared" si="20"/>
        <v>1430.3301000000001</v>
      </c>
    </row>
    <row r="194" spans="1:23" ht="15" thickBot="1">
      <c r="A194" s="3">
        <v>1852677</v>
      </c>
      <c r="B194" s="83">
        <v>43400</v>
      </c>
      <c r="C194" s="4">
        <v>176</v>
      </c>
      <c r="D194" s="4">
        <v>11811</v>
      </c>
      <c r="E194" s="4">
        <v>7917</v>
      </c>
      <c r="F194" s="4">
        <v>3822</v>
      </c>
      <c r="G194" s="4" t="s">
        <v>9</v>
      </c>
      <c r="H194" s="40">
        <f>E194-'май 2018'!E200</f>
        <v>2017</v>
      </c>
      <c r="I194" s="42">
        <f>F194-'май 2018'!F200</f>
        <v>897</v>
      </c>
      <c r="J194" s="51">
        <v>7076</v>
      </c>
      <c r="K194" s="51">
        <v>3422</v>
      </c>
      <c r="L194">
        <f t="shared" si="23"/>
        <v>841</v>
      </c>
      <c r="M194">
        <f t="shared" si="23"/>
        <v>400</v>
      </c>
      <c r="N194">
        <f t="shared" si="17"/>
        <v>5113.28</v>
      </c>
      <c r="O194">
        <f t="shared" si="18"/>
        <v>900</v>
      </c>
      <c r="P194" s="57">
        <f t="shared" si="21"/>
        <v>6013.28</v>
      </c>
      <c r="Q194" s="52"/>
      <c r="R194" s="57">
        <f t="shared" si="22"/>
        <v>6193.6783999999998</v>
      </c>
      <c r="S194" s="76">
        <f>'сент 2018'!W194</f>
        <v>0</v>
      </c>
      <c r="T194" s="62">
        <f t="shared" si="19"/>
        <v>6193.6783999999998</v>
      </c>
      <c r="U194" s="62">
        <f t="shared" si="19"/>
        <v>6193.6783999999998</v>
      </c>
      <c r="V194" s="52"/>
      <c r="W194" s="52">
        <f t="shared" si="20"/>
        <v>0</v>
      </c>
    </row>
    <row r="195" spans="1:23" ht="15" thickBot="1">
      <c r="A195" s="3">
        <v>1897108</v>
      </c>
      <c r="B195" s="83">
        <v>43400</v>
      </c>
      <c r="C195" s="4">
        <v>177</v>
      </c>
      <c r="D195" s="4">
        <v>48382</v>
      </c>
      <c r="E195" s="4">
        <v>31460</v>
      </c>
      <c r="F195" s="4">
        <v>16652</v>
      </c>
      <c r="G195" s="4" t="s">
        <v>9</v>
      </c>
      <c r="H195" s="40">
        <f>E195-'май 2018'!E201</f>
        <v>1444</v>
      </c>
      <c r="I195" s="42">
        <f>F195-'май 2018'!F201</f>
        <v>529</v>
      </c>
      <c r="J195" s="51">
        <v>31173</v>
      </c>
      <c r="K195" s="51">
        <v>16516</v>
      </c>
      <c r="L195">
        <f t="shared" si="23"/>
        <v>287</v>
      </c>
      <c r="M195">
        <f t="shared" si="23"/>
        <v>136</v>
      </c>
      <c r="N195">
        <f t="shared" si="17"/>
        <v>1744.96</v>
      </c>
      <c r="O195">
        <f t="shared" si="18"/>
        <v>306</v>
      </c>
      <c r="P195" s="57">
        <f t="shared" si="21"/>
        <v>2050.96</v>
      </c>
      <c r="Q195" s="52"/>
      <c r="R195" s="57">
        <f t="shared" si="22"/>
        <v>2112.4888000000001</v>
      </c>
      <c r="S195" s="76">
        <f>'сент 2018'!W195</f>
        <v>0</v>
      </c>
      <c r="T195" s="62">
        <f t="shared" si="19"/>
        <v>2112.4888000000001</v>
      </c>
      <c r="U195" s="62">
        <f t="shared" si="19"/>
        <v>2112.4888000000001</v>
      </c>
      <c r="V195" s="52">
        <v>2888</v>
      </c>
      <c r="W195" s="52">
        <f t="shared" si="20"/>
        <v>0</v>
      </c>
    </row>
    <row r="196" spans="1:23" ht="15" thickBot="1">
      <c r="A196" s="3">
        <v>2824353</v>
      </c>
      <c r="B196" s="83">
        <v>43400</v>
      </c>
      <c r="C196" s="4">
        <v>178</v>
      </c>
      <c r="D196" s="4">
        <v>260</v>
      </c>
      <c r="E196" s="4">
        <v>21</v>
      </c>
      <c r="F196" s="4">
        <v>0</v>
      </c>
      <c r="G196" s="4" t="s">
        <v>9</v>
      </c>
      <c r="H196" s="40">
        <f>E196-'май 2018'!E202</f>
        <v>14</v>
      </c>
      <c r="I196" s="42">
        <f>F196-'май 2018'!F202</f>
        <v>0</v>
      </c>
      <c r="J196" s="51">
        <v>21</v>
      </c>
      <c r="K196" s="51">
        <v>0</v>
      </c>
      <c r="L196">
        <f t="shared" si="23"/>
        <v>0</v>
      </c>
      <c r="M196">
        <f t="shared" si="23"/>
        <v>0</v>
      </c>
      <c r="N196">
        <f t="shared" si="17"/>
        <v>0</v>
      </c>
      <c r="O196">
        <f t="shared" si="18"/>
        <v>0</v>
      </c>
      <c r="P196" s="57">
        <f t="shared" si="21"/>
        <v>0</v>
      </c>
      <c r="Q196" s="52"/>
      <c r="R196" s="57">
        <f t="shared" si="22"/>
        <v>0</v>
      </c>
      <c r="S196" s="76">
        <f>'сент 2018'!W196</f>
        <v>-1872.2387999999999</v>
      </c>
      <c r="T196" s="72">
        <f t="shared" si="19"/>
        <v>-1872.2387999999999</v>
      </c>
      <c r="U196" s="55"/>
      <c r="V196" s="52"/>
      <c r="W196" s="52">
        <f t="shared" si="20"/>
        <v>-1872.2387999999999</v>
      </c>
    </row>
    <row r="197" spans="1:23" ht="15" thickBot="1">
      <c r="A197" s="3">
        <v>1894742</v>
      </c>
      <c r="B197" s="83">
        <v>43400</v>
      </c>
      <c r="C197" s="4">
        <v>179</v>
      </c>
      <c r="D197" s="4">
        <v>1868</v>
      </c>
      <c r="E197" s="4">
        <v>1167</v>
      </c>
      <c r="F197" s="4">
        <v>701</v>
      </c>
      <c r="G197" s="4" t="s">
        <v>9</v>
      </c>
      <c r="H197" s="40">
        <f>E197-'май 2018'!E203</f>
        <v>192</v>
      </c>
      <c r="I197" s="42">
        <f>F197-'май 2018'!F203</f>
        <v>176</v>
      </c>
      <c r="J197" s="51">
        <v>1139</v>
      </c>
      <c r="K197" s="51">
        <v>683</v>
      </c>
      <c r="L197">
        <f t="shared" si="23"/>
        <v>28</v>
      </c>
      <c r="M197">
        <f t="shared" si="23"/>
        <v>18</v>
      </c>
      <c r="N197">
        <f t="shared" si="17"/>
        <v>170.24</v>
      </c>
      <c r="O197">
        <f t="shared" si="18"/>
        <v>40.5</v>
      </c>
      <c r="P197" s="57">
        <f t="shared" si="21"/>
        <v>210.74</v>
      </c>
      <c r="Q197" s="52"/>
      <c r="R197" s="57">
        <f t="shared" si="22"/>
        <v>217.06220000000002</v>
      </c>
      <c r="S197" s="76">
        <f>'сент 2018'!W197</f>
        <v>834.56780000000003</v>
      </c>
      <c r="T197" s="71">
        <f t="shared" si="19"/>
        <v>1051.6300000000001</v>
      </c>
      <c r="U197" s="55"/>
      <c r="V197" s="52"/>
      <c r="W197" s="52">
        <f t="shared" si="20"/>
        <v>1051.6300000000001</v>
      </c>
    </row>
    <row r="198" spans="1:23" ht="15" thickBot="1">
      <c r="A198" s="3">
        <v>1831785</v>
      </c>
      <c r="B198" s="83">
        <v>43400</v>
      </c>
      <c r="C198" s="4">
        <v>180</v>
      </c>
      <c r="D198" s="4">
        <v>3030</v>
      </c>
      <c r="E198" s="4">
        <v>2020</v>
      </c>
      <c r="F198" s="4">
        <v>827</v>
      </c>
      <c r="G198" s="4" t="s">
        <v>9</v>
      </c>
      <c r="H198" s="40">
        <f>E198-'май 2018'!E204</f>
        <v>115</v>
      </c>
      <c r="I198" s="42">
        <f>F198-'май 2018'!F204</f>
        <v>30</v>
      </c>
      <c r="J198" s="51">
        <v>1999</v>
      </c>
      <c r="K198" s="51">
        <v>821</v>
      </c>
      <c r="L198">
        <f t="shared" si="23"/>
        <v>21</v>
      </c>
      <c r="M198">
        <f t="shared" si="23"/>
        <v>6</v>
      </c>
      <c r="N198">
        <f t="shared" si="17"/>
        <v>127.68</v>
      </c>
      <c r="O198">
        <f t="shared" si="18"/>
        <v>13.5</v>
      </c>
      <c r="P198" s="57">
        <f t="shared" si="21"/>
        <v>141.18</v>
      </c>
      <c r="Q198" s="52"/>
      <c r="R198" s="57">
        <f t="shared" si="22"/>
        <v>145.41540000000001</v>
      </c>
      <c r="S198" s="76">
        <f>'сент 2018'!W198</f>
        <v>-887.76709999999991</v>
      </c>
      <c r="T198" s="72">
        <f t="shared" si="19"/>
        <v>-742.35169999999994</v>
      </c>
      <c r="U198" s="55"/>
      <c r="V198" s="52"/>
      <c r="W198" s="52">
        <f t="shared" si="20"/>
        <v>-742.35169999999994</v>
      </c>
    </row>
    <row r="199" spans="1:23" ht="15" thickBot="1">
      <c r="A199" s="3">
        <v>1897779</v>
      </c>
      <c r="B199" s="83">
        <v>43400</v>
      </c>
      <c r="C199" s="4">
        <v>181</v>
      </c>
      <c r="D199" s="4">
        <v>12560</v>
      </c>
      <c r="E199" s="4">
        <v>7139</v>
      </c>
      <c r="F199" s="4">
        <v>3920</v>
      </c>
      <c r="G199" s="4" t="s">
        <v>9</v>
      </c>
      <c r="H199" s="40">
        <f>E199-'май 2018'!E205</f>
        <v>1354</v>
      </c>
      <c r="I199" s="42">
        <f>F199-'май 2018'!F205</f>
        <v>649</v>
      </c>
      <c r="J199" s="51">
        <v>6805</v>
      </c>
      <c r="K199" s="51">
        <v>3746</v>
      </c>
      <c r="L199">
        <f t="shared" si="23"/>
        <v>334</v>
      </c>
      <c r="M199">
        <f t="shared" si="23"/>
        <v>174</v>
      </c>
      <c r="N199">
        <f t="shared" si="17"/>
        <v>2030.72</v>
      </c>
      <c r="O199">
        <f t="shared" si="18"/>
        <v>391.5</v>
      </c>
      <c r="P199" s="57">
        <f t="shared" si="21"/>
        <v>2422.2200000000003</v>
      </c>
      <c r="Q199" s="52"/>
      <c r="R199" s="57">
        <f t="shared" si="22"/>
        <v>2494.8866000000003</v>
      </c>
      <c r="S199" s="76">
        <f>'сент 2018'!W199</f>
        <v>0</v>
      </c>
      <c r="T199" s="62">
        <f t="shared" si="19"/>
        <v>2494.8866000000003</v>
      </c>
      <c r="U199" s="62">
        <f t="shared" si="19"/>
        <v>2494.8866000000003</v>
      </c>
      <c r="V199" s="52"/>
      <c r="W199" s="52">
        <f t="shared" si="20"/>
        <v>0</v>
      </c>
    </row>
    <row r="200" spans="1:23" ht="15" thickBot="1">
      <c r="A200" s="3">
        <v>1897632</v>
      </c>
      <c r="B200" s="83">
        <v>43235</v>
      </c>
      <c r="C200" s="4">
        <v>182</v>
      </c>
      <c r="D200" s="4">
        <v>10256</v>
      </c>
      <c r="E200" s="4">
        <v>4928</v>
      </c>
      <c r="F200" s="4">
        <v>4503</v>
      </c>
      <c r="G200" s="4" t="s">
        <v>9</v>
      </c>
      <c r="H200" s="40">
        <f>E200-'май 2018'!E206</f>
        <v>0</v>
      </c>
      <c r="I200" s="42">
        <f>F200-'май 2018'!F206</f>
        <v>0</v>
      </c>
      <c r="J200" s="51">
        <v>4928</v>
      </c>
      <c r="K200" s="51">
        <v>4503</v>
      </c>
      <c r="L200">
        <f t="shared" si="23"/>
        <v>0</v>
      </c>
      <c r="M200">
        <f t="shared" si="23"/>
        <v>0</v>
      </c>
      <c r="N200">
        <f t="shared" ref="N200:N251" si="24">L200*6.08</f>
        <v>0</v>
      </c>
      <c r="O200">
        <f t="shared" ref="O200:O251" si="25">M200*2.25</f>
        <v>0</v>
      </c>
      <c r="P200" s="57">
        <f t="shared" si="21"/>
        <v>0</v>
      </c>
      <c r="Q200" s="52"/>
      <c r="R200" s="57">
        <f t="shared" si="22"/>
        <v>0</v>
      </c>
      <c r="S200" s="76">
        <f>'сент 2018'!W200</f>
        <v>0</v>
      </c>
      <c r="T200" s="77">
        <f t="shared" si="19"/>
        <v>0</v>
      </c>
      <c r="U200" s="55"/>
      <c r="V200" s="52"/>
      <c r="W200" s="52">
        <f t="shared" si="20"/>
        <v>0</v>
      </c>
    </row>
    <row r="201" spans="1:23" ht="15" thickBot="1">
      <c r="A201" s="3">
        <v>1853681</v>
      </c>
      <c r="B201" s="83">
        <v>43400</v>
      </c>
      <c r="C201" s="4">
        <v>183</v>
      </c>
      <c r="D201" s="4">
        <v>6096</v>
      </c>
      <c r="E201" s="4">
        <v>3261</v>
      </c>
      <c r="F201" s="4">
        <v>1699</v>
      </c>
      <c r="G201" s="4" t="s">
        <v>9</v>
      </c>
      <c r="H201" s="40">
        <f>E201-'май 2018'!E207</f>
        <v>403</v>
      </c>
      <c r="I201" s="42">
        <f>F201-'май 2018'!F207</f>
        <v>183</v>
      </c>
      <c r="J201" s="51">
        <v>3215</v>
      </c>
      <c r="K201" s="51">
        <v>1678</v>
      </c>
      <c r="L201">
        <f t="shared" si="23"/>
        <v>46</v>
      </c>
      <c r="M201">
        <f t="shared" si="23"/>
        <v>21</v>
      </c>
      <c r="N201">
        <f t="shared" si="24"/>
        <v>279.68</v>
      </c>
      <c r="O201">
        <f t="shared" si="25"/>
        <v>47.25</v>
      </c>
      <c r="P201" s="57">
        <f t="shared" si="21"/>
        <v>326.93</v>
      </c>
      <c r="Q201" s="52"/>
      <c r="R201" s="57">
        <f t="shared" si="22"/>
        <v>336.73790000000002</v>
      </c>
      <c r="S201" s="76">
        <f>'сент 2018'!W201</f>
        <v>0</v>
      </c>
      <c r="T201" s="77">
        <f t="shared" ref="T201:U251" si="26">R201+S201</f>
        <v>336.73790000000002</v>
      </c>
      <c r="U201" s="77"/>
      <c r="V201" s="52"/>
      <c r="W201" s="52">
        <f t="shared" ref="W201:W251" si="27">T201-U201</f>
        <v>336.73790000000002</v>
      </c>
    </row>
    <row r="202" spans="1:23" ht="15" thickBot="1">
      <c r="A202" s="3">
        <v>1853630</v>
      </c>
      <c r="B202" s="83">
        <v>43400</v>
      </c>
      <c r="C202" s="4">
        <v>184</v>
      </c>
      <c r="D202" s="4">
        <v>3604</v>
      </c>
      <c r="E202" s="4">
        <v>2734</v>
      </c>
      <c r="F202" s="4">
        <v>802</v>
      </c>
      <c r="G202" s="4" t="s">
        <v>9</v>
      </c>
      <c r="H202" s="40">
        <f>E202-'май 2018'!E208</f>
        <v>282</v>
      </c>
      <c r="I202" s="42">
        <f>F202-'май 2018'!F208</f>
        <v>67</v>
      </c>
      <c r="J202" s="51">
        <v>2715</v>
      </c>
      <c r="K202" s="51">
        <v>800</v>
      </c>
      <c r="L202">
        <f t="shared" si="23"/>
        <v>19</v>
      </c>
      <c r="M202">
        <f t="shared" si="23"/>
        <v>2</v>
      </c>
      <c r="N202">
        <f t="shared" si="24"/>
        <v>115.52</v>
      </c>
      <c r="O202">
        <f t="shared" si="25"/>
        <v>4.5</v>
      </c>
      <c r="P202" s="57">
        <f t="shared" si="21"/>
        <v>120.02</v>
      </c>
      <c r="Q202" s="52"/>
      <c r="R202" s="57">
        <f t="shared" si="22"/>
        <v>123.6206</v>
      </c>
      <c r="S202" s="76">
        <f>'сент 2018'!W202</f>
        <v>0</v>
      </c>
      <c r="T202" s="77">
        <f t="shared" si="26"/>
        <v>123.6206</v>
      </c>
      <c r="U202" s="77"/>
      <c r="V202" s="52"/>
      <c r="W202" s="52">
        <f t="shared" si="27"/>
        <v>123.6206</v>
      </c>
    </row>
    <row r="203" spans="1:23" ht="15" thickBot="1">
      <c r="A203" s="3">
        <v>1893327</v>
      </c>
      <c r="B203" s="83">
        <v>43400</v>
      </c>
      <c r="C203" s="4">
        <v>185</v>
      </c>
      <c r="D203" s="4">
        <v>2</v>
      </c>
      <c r="E203" s="4">
        <v>0</v>
      </c>
      <c r="F203" s="4">
        <v>1</v>
      </c>
      <c r="G203" s="4" t="s">
        <v>9</v>
      </c>
      <c r="H203" s="40">
        <f>E203-'май 2018'!E209</f>
        <v>0</v>
      </c>
      <c r="I203" s="42">
        <f>F203-'май 2018'!F209</f>
        <v>0</v>
      </c>
      <c r="J203" s="51">
        <v>0</v>
      </c>
      <c r="K203" s="51">
        <v>1</v>
      </c>
      <c r="L203">
        <f t="shared" si="23"/>
        <v>0</v>
      </c>
      <c r="M203">
        <f t="shared" si="23"/>
        <v>0</v>
      </c>
      <c r="N203">
        <f t="shared" si="24"/>
        <v>0</v>
      </c>
      <c r="O203">
        <f t="shared" si="25"/>
        <v>0</v>
      </c>
      <c r="P203" s="57">
        <f t="shared" ref="P203:P251" si="28">N203+O203</f>
        <v>0</v>
      </c>
      <c r="Q203" s="52"/>
      <c r="R203" s="57">
        <f t="shared" ref="R203:R251" si="29">P203+P203*3%-Q203</f>
        <v>0</v>
      </c>
      <c r="S203" s="76">
        <f>'сент 2018'!W203</f>
        <v>2.1526999999999998</v>
      </c>
      <c r="T203" s="77">
        <f t="shared" si="26"/>
        <v>2.1526999999999998</v>
      </c>
      <c r="U203" s="55"/>
      <c r="V203" s="52"/>
      <c r="W203" s="52">
        <f t="shared" si="27"/>
        <v>2.1526999999999998</v>
      </c>
    </row>
    <row r="204" spans="1:23" ht="15" thickBot="1">
      <c r="A204" s="3">
        <v>1899423</v>
      </c>
      <c r="B204" s="83">
        <v>43400</v>
      </c>
      <c r="C204" s="4">
        <v>186</v>
      </c>
      <c r="D204" s="4">
        <v>4141</v>
      </c>
      <c r="E204" s="4">
        <v>2596</v>
      </c>
      <c r="F204" s="4">
        <v>1357</v>
      </c>
      <c r="G204" s="4" t="s">
        <v>9</v>
      </c>
      <c r="H204" s="40">
        <f>E204-'май 2018'!E210</f>
        <v>1195</v>
      </c>
      <c r="I204" s="42">
        <f>F204-'май 2018'!F210</f>
        <v>669</v>
      </c>
      <c r="J204" s="51">
        <v>2358</v>
      </c>
      <c r="K204" s="51">
        <v>1213</v>
      </c>
      <c r="L204">
        <f t="shared" si="23"/>
        <v>238</v>
      </c>
      <c r="M204">
        <f t="shared" si="23"/>
        <v>144</v>
      </c>
      <c r="N204">
        <f t="shared" si="24"/>
        <v>1447.04</v>
      </c>
      <c r="O204">
        <f t="shared" si="25"/>
        <v>324</v>
      </c>
      <c r="P204" s="57">
        <f t="shared" si="28"/>
        <v>1771.04</v>
      </c>
      <c r="Q204" s="52"/>
      <c r="R204" s="57">
        <f t="shared" si="29"/>
        <v>1824.1712</v>
      </c>
      <c r="S204" s="76">
        <f>'сент 2018'!W204</f>
        <v>0</v>
      </c>
      <c r="T204" s="77">
        <f t="shared" si="26"/>
        <v>1824.1712</v>
      </c>
      <c r="U204" s="77"/>
      <c r="V204" s="52"/>
      <c r="W204" s="52">
        <f t="shared" si="27"/>
        <v>1824.1712</v>
      </c>
    </row>
    <row r="205" spans="1:23" ht="15" thickBot="1">
      <c r="A205" s="3">
        <v>1899629</v>
      </c>
      <c r="B205" s="83">
        <v>43400</v>
      </c>
      <c r="C205" s="4">
        <v>187</v>
      </c>
      <c r="D205" s="4">
        <v>4937</v>
      </c>
      <c r="E205" s="4">
        <v>3141</v>
      </c>
      <c r="F205" s="4">
        <v>1333</v>
      </c>
      <c r="G205" s="4" t="s">
        <v>9</v>
      </c>
      <c r="H205" s="40">
        <f>E205-'май 2018'!E211</f>
        <v>542</v>
      </c>
      <c r="I205" s="42">
        <f>F205-'май 2018'!F211</f>
        <v>283</v>
      </c>
      <c r="J205" s="51">
        <v>3137</v>
      </c>
      <c r="K205" s="51">
        <v>1333</v>
      </c>
      <c r="L205">
        <f t="shared" si="23"/>
        <v>4</v>
      </c>
      <c r="M205">
        <f t="shared" si="23"/>
        <v>0</v>
      </c>
      <c r="N205">
        <f t="shared" si="24"/>
        <v>24.32</v>
      </c>
      <c r="O205">
        <f t="shared" si="25"/>
        <v>0</v>
      </c>
      <c r="P205" s="57">
        <f t="shared" si="28"/>
        <v>24.32</v>
      </c>
      <c r="Q205" s="52"/>
      <c r="R205" s="57">
        <f t="shared" si="29"/>
        <v>25.049600000000002</v>
      </c>
      <c r="S205" s="76">
        <f>'сент 2018'!W205</f>
        <v>2229.3526000000002</v>
      </c>
      <c r="T205" s="77">
        <f t="shared" si="26"/>
        <v>2254.4022</v>
      </c>
      <c r="U205" s="55"/>
      <c r="V205" s="52"/>
      <c r="W205" s="52">
        <f t="shared" si="27"/>
        <v>2254.4022</v>
      </c>
    </row>
    <row r="206" spans="1:23" ht="15" thickBot="1">
      <c r="A206" s="3">
        <v>1899972</v>
      </c>
      <c r="B206" s="83">
        <v>43400</v>
      </c>
      <c r="C206" s="4">
        <v>188</v>
      </c>
      <c r="D206" s="4">
        <v>6372</v>
      </c>
      <c r="E206" s="4">
        <v>3549</v>
      </c>
      <c r="F206" s="4">
        <v>2297</v>
      </c>
      <c r="G206" s="4" t="s">
        <v>9</v>
      </c>
      <c r="H206" s="40">
        <f>E206-'май 2018'!E212</f>
        <v>446</v>
      </c>
      <c r="I206" s="42">
        <f>F206-'май 2018'!F212</f>
        <v>280</v>
      </c>
      <c r="J206" s="51">
        <v>3327</v>
      </c>
      <c r="K206" s="51">
        <v>2143</v>
      </c>
      <c r="L206">
        <f t="shared" si="23"/>
        <v>222</v>
      </c>
      <c r="M206">
        <f t="shared" si="23"/>
        <v>154</v>
      </c>
      <c r="N206">
        <f t="shared" si="24"/>
        <v>1349.76</v>
      </c>
      <c r="O206">
        <f t="shared" si="25"/>
        <v>346.5</v>
      </c>
      <c r="P206" s="57">
        <f t="shared" si="28"/>
        <v>1696.26</v>
      </c>
      <c r="Q206" s="52"/>
      <c r="R206" s="57">
        <f t="shared" si="29"/>
        <v>1747.1478</v>
      </c>
      <c r="S206" s="76">
        <f>'сент 2018'!W206</f>
        <v>0</v>
      </c>
      <c r="T206" s="62">
        <f t="shared" si="26"/>
        <v>1747.1478</v>
      </c>
      <c r="U206" s="62">
        <f t="shared" si="26"/>
        <v>1747.1478</v>
      </c>
      <c r="V206" s="52"/>
      <c r="W206" s="52">
        <f t="shared" si="27"/>
        <v>0</v>
      </c>
    </row>
    <row r="207" spans="1:23" ht="15" thickBot="1">
      <c r="A207" s="3">
        <v>1896976</v>
      </c>
      <c r="B207" s="83">
        <v>43400</v>
      </c>
      <c r="C207" s="4">
        <v>189</v>
      </c>
      <c r="D207" s="4">
        <v>857</v>
      </c>
      <c r="E207" s="4">
        <v>645</v>
      </c>
      <c r="F207" s="4">
        <v>197</v>
      </c>
      <c r="G207" s="4" t="s">
        <v>9</v>
      </c>
      <c r="H207" s="40">
        <f>E207-'май 2018'!E213</f>
        <v>147</v>
      </c>
      <c r="I207" s="42">
        <f>F207-'май 2018'!F213</f>
        <v>20</v>
      </c>
      <c r="J207" s="51">
        <v>574</v>
      </c>
      <c r="K207" s="51">
        <v>190</v>
      </c>
      <c r="L207">
        <f t="shared" si="23"/>
        <v>71</v>
      </c>
      <c r="M207">
        <f t="shared" si="23"/>
        <v>7</v>
      </c>
      <c r="N207">
        <f t="shared" si="24"/>
        <v>431.68</v>
      </c>
      <c r="O207">
        <f t="shared" si="25"/>
        <v>15.75</v>
      </c>
      <c r="P207" s="57">
        <f t="shared" si="28"/>
        <v>447.43</v>
      </c>
      <c r="Q207" s="52"/>
      <c r="R207" s="57">
        <f t="shared" si="29"/>
        <v>460.85290000000003</v>
      </c>
      <c r="S207" s="76">
        <f>'сент 2018'!W207</f>
        <v>-213.64520000000002</v>
      </c>
      <c r="T207" s="71">
        <f t="shared" si="26"/>
        <v>247.20770000000002</v>
      </c>
      <c r="U207" s="55"/>
      <c r="V207" s="52"/>
      <c r="W207" s="52">
        <f t="shared" si="27"/>
        <v>247.20770000000002</v>
      </c>
    </row>
    <row r="208" spans="1:23" ht="15" thickBot="1">
      <c r="A208" s="3">
        <v>1897847</v>
      </c>
      <c r="B208" s="83">
        <v>43400</v>
      </c>
      <c r="C208" s="4">
        <v>190</v>
      </c>
      <c r="D208" s="4">
        <v>522</v>
      </c>
      <c r="E208" s="4">
        <v>188</v>
      </c>
      <c r="F208" s="4">
        <v>148</v>
      </c>
      <c r="G208" s="4" t="s">
        <v>9</v>
      </c>
      <c r="H208" s="40">
        <f>E208-'май 2018'!E214</f>
        <v>13</v>
      </c>
      <c r="I208" s="42">
        <f>F208-'май 2018'!F214</f>
        <v>7</v>
      </c>
      <c r="J208" s="51">
        <v>188</v>
      </c>
      <c r="K208" s="51">
        <v>148</v>
      </c>
      <c r="L208">
        <f t="shared" si="23"/>
        <v>0</v>
      </c>
      <c r="M208">
        <f t="shared" si="23"/>
        <v>0</v>
      </c>
      <c r="N208">
        <f t="shared" si="24"/>
        <v>0</v>
      </c>
      <c r="O208">
        <f t="shared" si="25"/>
        <v>0</v>
      </c>
      <c r="P208" s="57">
        <f t="shared" si="28"/>
        <v>0</v>
      </c>
      <c r="Q208" s="52"/>
      <c r="R208" s="57">
        <f t="shared" si="29"/>
        <v>0</v>
      </c>
      <c r="S208" s="76">
        <f>'сент 2018'!W208</f>
        <v>1443.6068</v>
      </c>
      <c r="T208" s="62">
        <f t="shared" si="26"/>
        <v>1443.6068</v>
      </c>
      <c r="U208" s="62">
        <f>T208</f>
        <v>1443.6068</v>
      </c>
      <c r="V208" s="52"/>
      <c r="W208" s="52">
        <f t="shared" si="27"/>
        <v>0</v>
      </c>
    </row>
    <row r="209" spans="1:23" ht="15" thickBot="1">
      <c r="A209" s="3">
        <v>1898127</v>
      </c>
      <c r="B209" s="83">
        <v>43400</v>
      </c>
      <c r="C209" s="4">
        <v>191</v>
      </c>
      <c r="D209" s="4">
        <v>224</v>
      </c>
      <c r="E209" s="4">
        <v>129</v>
      </c>
      <c r="F209" s="4">
        <v>65</v>
      </c>
      <c r="G209" s="4" t="s">
        <v>9</v>
      </c>
      <c r="H209" s="40">
        <f>E209-'май 2018'!E215</f>
        <v>2</v>
      </c>
      <c r="I209" s="42">
        <f>F209-'май 2018'!F215</f>
        <v>1</v>
      </c>
      <c r="J209" s="51">
        <v>128</v>
      </c>
      <c r="K209" s="51">
        <v>65</v>
      </c>
      <c r="L209">
        <f t="shared" si="23"/>
        <v>1</v>
      </c>
      <c r="M209">
        <f t="shared" si="23"/>
        <v>0</v>
      </c>
      <c r="N209">
        <f t="shared" si="24"/>
        <v>6.08</v>
      </c>
      <c r="O209">
        <f t="shared" si="25"/>
        <v>0</v>
      </c>
      <c r="P209" s="57">
        <f t="shared" si="28"/>
        <v>6.08</v>
      </c>
      <c r="Q209" s="52"/>
      <c r="R209" s="57">
        <f t="shared" si="29"/>
        <v>6.2624000000000004</v>
      </c>
      <c r="S209" s="76">
        <f>'сент 2018'!W209</f>
        <v>905.05070000000001</v>
      </c>
      <c r="T209" s="77">
        <f t="shared" si="26"/>
        <v>911.31309999999996</v>
      </c>
      <c r="U209" s="55"/>
      <c r="V209" s="52"/>
      <c r="W209" s="52">
        <f t="shared" si="27"/>
        <v>911.31309999999996</v>
      </c>
    </row>
    <row r="210" spans="1:23" ht="15" thickBot="1">
      <c r="A210" s="3">
        <v>1889667</v>
      </c>
      <c r="B210" s="83">
        <v>43400</v>
      </c>
      <c r="C210" s="4">
        <v>192</v>
      </c>
      <c r="D210" s="4">
        <v>45934</v>
      </c>
      <c r="E210" s="4">
        <v>27403</v>
      </c>
      <c r="F210" s="4">
        <v>16092</v>
      </c>
      <c r="G210" s="4" t="s">
        <v>9</v>
      </c>
      <c r="H210" s="40">
        <f>E210-'май 2018'!E216</f>
        <v>799</v>
      </c>
      <c r="I210" s="42">
        <f>F210-'май 2018'!F216</f>
        <v>432</v>
      </c>
      <c r="J210" s="51">
        <v>27134</v>
      </c>
      <c r="K210" s="51">
        <v>15915</v>
      </c>
      <c r="L210">
        <f t="shared" si="23"/>
        <v>269</v>
      </c>
      <c r="M210">
        <f t="shared" si="23"/>
        <v>177</v>
      </c>
      <c r="N210">
        <f t="shared" si="24"/>
        <v>1635.52</v>
      </c>
      <c r="O210">
        <f t="shared" si="25"/>
        <v>398.25</v>
      </c>
      <c r="P210" s="57">
        <f t="shared" si="28"/>
        <v>2033.77</v>
      </c>
      <c r="Q210" s="52"/>
      <c r="R210" s="57">
        <f t="shared" si="29"/>
        <v>2094.7831000000001</v>
      </c>
      <c r="S210" s="76">
        <f>'сент 2018'!W210</f>
        <v>806.61360000000002</v>
      </c>
      <c r="T210" s="77">
        <f t="shared" si="26"/>
        <v>2901.3967000000002</v>
      </c>
      <c r="U210" s="55"/>
      <c r="V210" s="52"/>
      <c r="W210" s="52">
        <f t="shared" si="27"/>
        <v>2901.3967000000002</v>
      </c>
    </row>
    <row r="211" spans="1:23" ht="15" thickBot="1">
      <c r="A211" s="3">
        <v>1740272</v>
      </c>
      <c r="B211" s="83">
        <v>43400</v>
      </c>
      <c r="C211" s="4">
        <v>193</v>
      </c>
      <c r="D211" s="4">
        <v>1931</v>
      </c>
      <c r="E211" s="4">
        <v>1291</v>
      </c>
      <c r="F211" s="4">
        <v>367</v>
      </c>
      <c r="G211" s="4" t="s">
        <v>9</v>
      </c>
      <c r="H211" s="40">
        <f>E211-'май 2018'!E217</f>
        <v>142</v>
      </c>
      <c r="I211" s="42">
        <f>F211-'май 2018'!F217</f>
        <v>46</v>
      </c>
      <c r="J211" s="51">
        <v>1291</v>
      </c>
      <c r="K211" s="51">
        <v>367</v>
      </c>
      <c r="L211">
        <f t="shared" si="23"/>
        <v>0</v>
      </c>
      <c r="M211">
        <f t="shared" si="23"/>
        <v>0</v>
      </c>
      <c r="N211">
        <f t="shared" si="24"/>
        <v>0</v>
      </c>
      <c r="O211">
        <f t="shared" si="25"/>
        <v>0</v>
      </c>
      <c r="P211" s="57">
        <f t="shared" si="28"/>
        <v>0</v>
      </c>
      <c r="Q211" s="52"/>
      <c r="R211" s="57">
        <f t="shared" si="29"/>
        <v>0</v>
      </c>
      <c r="S211" s="76">
        <f>'сент 2018'!W211</f>
        <v>424.41149999999999</v>
      </c>
      <c r="T211" s="77">
        <f t="shared" si="26"/>
        <v>424.41149999999999</v>
      </c>
      <c r="U211" s="55"/>
      <c r="V211" s="52"/>
      <c r="W211" s="52">
        <f t="shared" si="27"/>
        <v>424.41149999999999</v>
      </c>
    </row>
    <row r="212" spans="1:23" ht="15" thickBot="1">
      <c r="A212" s="3">
        <v>1852311</v>
      </c>
      <c r="B212" s="83">
        <v>43400</v>
      </c>
      <c r="C212" s="4">
        <v>194</v>
      </c>
      <c r="D212" s="4">
        <v>28349</v>
      </c>
      <c r="E212" s="4">
        <v>16615</v>
      </c>
      <c r="F212" s="4">
        <v>11270</v>
      </c>
      <c r="G212" s="4" t="s">
        <v>9</v>
      </c>
      <c r="H212" s="40">
        <f>E212-'май 2018'!E218</f>
        <v>774</v>
      </c>
      <c r="I212" s="42">
        <f>F212-'май 2018'!F218</f>
        <v>825</v>
      </c>
      <c r="J212" s="51">
        <v>16237</v>
      </c>
      <c r="K212" s="51">
        <v>10831</v>
      </c>
      <c r="L212">
        <f t="shared" si="23"/>
        <v>378</v>
      </c>
      <c r="M212">
        <f t="shared" si="23"/>
        <v>439</v>
      </c>
      <c r="N212">
        <f t="shared" si="24"/>
        <v>2298.2400000000002</v>
      </c>
      <c r="O212">
        <f t="shared" si="25"/>
        <v>987.75</v>
      </c>
      <c r="P212" s="57">
        <f t="shared" si="28"/>
        <v>3285.9900000000002</v>
      </c>
      <c r="Q212" s="52"/>
      <c r="R212" s="57">
        <f t="shared" si="29"/>
        <v>3384.5697</v>
      </c>
      <c r="S212" s="76">
        <f>'сент 2018'!W212</f>
        <v>0</v>
      </c>
      <c r="T212" s="62">
        <f t="shared" si="26"/>
        <v>3384.5697</v>
      </c>
      <c r="U212" s="62">
        <f t="shared" si="26"/>
        <v>3384.5697</v>
      </c>
      <c r="V212" s="52"/>
      <c r="W212" s="52">
        <f t="shared" si="27"/>
        <v>0</v>
      </c>
    </row>
    <row r="213" spans="1:23" ht="15" thickBot="1">
      <c r="A213" s="3">
        <v>1895326</v>
      </c>
      <c r="B213" s="83">
        <v>43400</v>
      </c>
      <c r="C213" s="4">
        <v>195</v>
      </c>
      <c r="D213" s="4">
        <v>11</v>
      </c>
      <c r="E213" s="4">
        <v>10</v>
      </c>
      <c r="F213" s="4">
        <v>0</v>
      </c>
      <c r="G213" s="4" t="s">
        <v>9</v>
      </c>
      <c r="H213" s="40">
        <f>E213-'май 2018'!E219</f>
        <v>6</v>
      </c>
      <c r="I213" s="42">
        <f>F213-'май 2018'!F219</f>
        <v>0</v>
      </c>
      <c r="J213" s="51">
        <v>10</v>
      </c>
      <c r="K213" s="51">
        <v>0</v>
      </c>
      <c r="L213">
        <f t="shared" si="23"/>
        <v>0</v>
      </c>
      <c r="M213">
        <f t="shared" si="23"/>
        <v>0</v>
      </c>
      <c r="N213">
        <f t="shared" si="24"/>
        <v>0</v>
      </c>
      <c r="O213">
        <f t="shared" si="25"/>
        <v>0</v>
      </c>
      <c r="P213" s="57">
        <f t="shared" si="28"/>
        <v>0</v>
      </c>
      <c r="Q213" s="52"/>
      <c r="R213" s="57">
        <f t="shared" si="29"/>
        <v>0</v>
      </c>
      <c r="S213" s="76">
        <f>'сент 2018'!W213</f>
        <v>6.2624000000000004</v>
      </c>
      <c r="T213" s="77">
        <f t="shared" si="26"/>
        <v>6.2624000000000004</v>
      </c>
      <c r="U213" s="55"/>
      <c r="V213" s="52"/>
      <c r="W213" s="52">
        <f t="shared" si="27"/>
        <v>6.2624000000000004</v>
      </c>
    </row>
    <row r="214" spans="1:23" ht="15" thickBot="1">
      <c r="A214" s="3">
        <v>1843877</v>
      </c>
      <c r="B214" s="83">
        <v>43400</v>
      </c>
      <c r="C214" s="4">
        <v>196</v>
      </c>
      <c r="D214" s="4">
        <v>17917</v>
      </c>
      <c r="E214" s="4">
        <v>13034</v>
      </c>
      <c r="F214" s="4">
        <v>4327</v>
      </c>
      <c r="G214" s="4" t="s">
        <v>9</v>
      </c>
      <c r="H214" s="40">
        <f>E214-'май 2018'!E220</f>
        <v>1303</v>
      </c>
      <c r="I214" s="42">
        <f>F214-'май 2018'!F220</f>
        <v>520</v>
      </c>
      <c r="J214" s="51">
        <v>12706</v>
      </c>
      <c r="K214" s="51">
        <v>4156</v>
      </c>
      <c r="L214">
        <f t="shared" si="23"/>
        <v>328</v>
      </c>
      <c r="M214">
        <f t="shared" si="23"/>
        <v>171</v>
      </c>
      <c r="N214">
        <f t="shared" si="24"/>
        <v>1994.24</v>
      </c>
      <c r="O214">
        <f t="shared" si="25"/>
        <v>384.75</v>
      </c>
      <c r="P214" s="57">
        <f t="shared" si="28"/>
        <v>2378.9899999999998</v>
      </c>
      <c r="Q214" s="52"/>
      <c r="R214" s="57">
        <f t="shared" si="29"/>
        <v>2450.3597</v>
      </c>
      <c r="S214" s="76">
        <f>'сент 2018'!W214</f>
        <v>0</v>
      </c>
      <c r="T214" s="62">
        <f t="shared" si="26"/>
        <v>2450.3597</v>
      </c>
      <c r="U214" s="62">
        <f t="shared" si="26"/>
        <v>2450.3597</v>
      </c>
      <c r="V214" s="52">
        <v>550</v>
      </c>
      <c r="W214" s="52">
        <f t="shared" si="27"/>
        <v>0</v>
      </c>
    </row>
    <row r="215" spans="1:23" ht="15" thickBot="1">
      <c r="A215" s="3">
        <v>1848923</v>
      </c>
      <c r="B215" s="83">
        <v>43400</v>
      </c>
      <c r="C215" s="4">
        <v>197</v>
      </c>
      <c r="D215" s="4">
        <v>1529</v>
      </c>
      <c r="E215" s="4">
        <v>863</v>
      </c>
      <c r="F215" s="4">
        <v>561</v>
      </c>
      <c r="G215" s="4" t="s">
        <v>9</v>
      </c>
      <c r="H215" s="40">
        <f>E215-'май 2018'!E221</f>
        <v>214</v>
      </c>
      <c r="I215" s="42">
        <f>F215-'май 2018'!F221</f>
        <v>140</v>
      </c>
      <c r="J215" s="51">
        <v>862</v>
      </c>
      <c r="K215" s="51">
        <v>561</v>
      </c>
      <c r="L215">
        <f t="shared" si="23"/>
        <v>1</v>
      </c>
      <c r="M215">
        <f t="shared" si="23"/>
        <v>0</v>
      </c>
      <c r="N215">
        <f t="shared" si="24"/>
        <v>6.08</v>
      </c>
      <c r="O215">
        <f t="shared" si="25"/>
        <v>0</v>
      </c>
      <c r="P215" s="57">
        <f t="shared" si="28"/>
        <v>6.08</v>
      </c>
      <c r="Q215" s="52">
        <f>'сент 2018'!V215</f>
        <v>542</v>
      </c>
      <c r="R215" s="54">
        <f t="shared" si="29"/>
        <v>-535.73760000000004</v>
      </c>
      <c r="S215" s="76">
        <f>'сент 2018'!W215</f>
        <v>0</v>
      </c>
      <c r="T215" s="72">
        <f t="shared" si="26"/>
        <v>-535.73760000000004</v>
      </c>
      <c r="U215" s="77"/>
      <c r="V215" s="52"/>
      <c r="W215" s="52">
        <f t="shared" si="27"/>
        <v>-535.73760000000004</v>
      </c>
    </row>
    <row r="216" spans="1:23" ht="15" thickBot="1">
      <c r="A216" s="3">
        <v>1847481</v>
      </c>
      <c r="B216" s="83">
        <v>43400</v>
      </c>
      <c r="C216" s="4">
        <v>198</v>
      </c>
      <c r="D216" s="4">
        <v>30</v>
      </c>
      <c r="E216" s="4">
        <v>21</v>
      </c>
      <c r="F216" s="4">
        <v>5</v>
      </c>
      <c r="G216" s="4" t="s">
        <v>9</v>
      </c>
      <c r="H216" s="40">
        <f>E216-'май 2018'!E222</f>
        <v>0</v>
      </c>
      <c r="I216" s="42">
        <f>F216-'май 2018'!F222</f>
        <v>0</v>
      </c>
      <c r="J216" s="51">
        <v>21</v>
      </c>
      <c r="K216" s="51">
        <v>5</v>
      </c>
      <c r="L216">
        <f t="shared" si="23"/>
        <v>0</v>
      </c>
      <c r="M216">
        <f t="shared" si="23"/>
        <v>0</v>
      </c>
      <c r="N216">
        <f t="shared" si="24"/>
        <v>0</v>
      </c>
      <c r="O216">
        <f t="shared" si="25"/>
        <v>0</v>
      </c>
      <c r="P216" s="57">
        <f t="shared" si="28"/>
        <v>0</v>
      </c>
      <c r="Q216" s="52"/>
      <c r="R216" s="57">
        <f t="shared" si="29"/>
        <v>0</v>
      </c>
      <c r="S216" s="76">
        <f>'сент 2018'!W216</f>
        <v>0</v>
      </c>
      <c r="T216" s="77">
        <f t="shared" si="26"/>
        <v>0</v>
      </c>
      <c r="U216" s="77"/>
      <c r="V216" s="52"/>
      <c r="W216" s="52">
        <f t="shared" si="27"/>
        <v>0</v>
      </c>
    </row>
    <row r="217" spans="1:23" ht="15" thickBot="1">
      <c r="A217" s="3">
        <v>1740207</v>
      </c>
      <c r="B217" s="83">
        <v>43400</v>
      </c>
      <c r="C217" s="4">
        <v>199</v>
      </c>
      <c r="D217" s="4">
        <v>216</v>
      </c>
      <c r="E217" s="4">
        <v>141</v>
      </c>
      <c r="F217" s="4">
        <v>15</v>
      </c>
      <c r="G217" s="4" t="s">
        <v>9</v>
      </c>
      <c r="H217" s="40">
        <f>E217-'май 2018'!E223</f>
        <v>13</v>
      </c>
      <c r="I217" s="42">
        <f>F217-'май 2018'!F223</f>
        <v>1</v>
      </c>
      <c r="J217" s="51">
        <v>140</v>
      </c>
      <c r="K217" s="51">
        <v>15</v>
      </c>
      <c r="L217">
        <f t="shared" si="23"/>
        <v>1</v>
      </c>
      <c r="M217">
        <f t="shared" si="23"/>
        <v>0</v>
      </c>
      <c r="N217">
        <f t="shared" si="24"/>
        <v>6.08</v>
      </c>
      <c r="O217">
        <f t="shared" si="25"/>
        <v>0</v>
      </c>
      <c r="P217" s="57">
        <f t="shared" si="28"/>
        <v>6.08</v>
      </c>
      <c r="Q217" s="52"/>
      <c r="R217" s="57">
        <f t="shared" si="29"/>
        <v>6.2624000000000004</v>
      </c>
      <c r="S217" s="76">
        <f>'сент 2018'!W217</f>
        <v>0</v>
      </c>
      <c r="T217" s="77">
        <f t="shared" si="26"/>
        <v>6.2624000000000004</v>
      </c>
      <c r="U217" s="77"/>
      <c r="V217" s="52"/>
      <c r="W217" s="52">
        <f t="shared" si="27"/>
        <v>6.2624000000000004</v>
      </c>
    </row>
    <row r="218" spans="1:23" ht="15" thickBot="1">
      <c r="A218" s="3">
        <v>1848269</v>
      </c>
      <c r="B218" s="83">
        <v>43400</v>
      </c>
      <c r="C218" s="4">
        <v>200</v>
      </c>
      <c r="D218" s="4">
        <v>2740</v>
      </c>
      <c r="E218" s="4">
        <v>1462</v>
      </c>
      <c r="F218" s="4">
        <v>735</v>
      </c>
      <c r="G218" s="4" t="s">
        <v>9</v>
      </c>
      <c r="H218" s="40">
        <f>E218-'май 2018'!E224</f>
        <v>83</v>
      </c>
      <c r="I218" s="42">
        <f>F218-'май 2018'!F224</f>
        <v>64</v>
      </c>
      <c r="J218" s="51">
        <v>1462</v>
      </c>
      <c r="K218" s="51">
        <v>735</v>
      </c>
      <c r="L218">
        <f t="shared" si="23"/>
        <v>0</v>
      </c>
      <c r="M218">
        <f t="shared" si="23"/>
        <v>0</v>
      </c>
      <c r="N218">
        <f t="shared" si="24"/>
        <v>0</v>
      </c>
      <c r="O218">
        <f t="shared" si="25"/>
        <v>0</v>
      </c>
      <c r="P218" s="57">
        <f t="shared" si="28"/>
        <v>0</v>
      </c>
      <c r="Q218" s="52"/>
      <c r="R218" s="57">
        <f t="shared" si="29"/>
        <v>0</v>
      </c>
      <c r="S218" s="76">
        <f>'сент 2018'!W218</f>
        <v>139.5959</v>
      </c>
      <c r="T218" s="77">
        <f t="shared" si="26"/>
        <v>139.5959</v>
      </c>
      <c r="U218" s="55"/>
      <c r="V218" s="52"/>
      <c r="W218" s="52">
        <f t="shared" si="27"/>
        <v>139.5959</v>
      </c>
    </row>
    <row r="219" spans="1:23" ht="15" thickBot="1">
      <c r="A219" s="3">
        <v>1898657</v>
      </c>
      <c r="B219" s="83">
        <v>43400</v>
      </c>
      <c r="C219" s="4">
        <v>201</v>
      </c>
      <c r="D219" s="4">
        <v>3324</v>
      </c>
      <c r="E219" s="4">
        <v>2455</v>
      </c>
      <c r="F219" s="4">
        <v>530</v>
      </c>
      <c r="G219" s="4" t="s">
        <v>9</v>
      </c>
      <c r="H219" s="40">
        <f>E219-'май 2018'!E225</f>
        <v>446</v>
      </c>
      <c r="I219" s="42">
        <f>F219-'май 2018'!F225</f>
        <v>97</v>
      </c>
      <c r="J219" s="51">
        <v>2448</v>
      </c>
      <c r="K219" s="51">
        <v>530</v>
      </c>
      <c r="L219">
        <f t="shared" si="23"/>
        <v>7</v>
      </c>
      <c r="M219">
        <f t="shared" si="23"/>
        <v>0</v>
      </c>
      <c r="N219">
        <f t="shared" si="24"/>
        <v>42.56</v>
      </c>
      <c r="O219">
        <f t="shared" si="25"/>
        <v>0</v>
      </c>
      <c r="P219" s="57">
        <f t="shared" si="28"/>
        <v>42.56</v>
      </c>
      <c r="Q219" s="52">
        <f>'сент 2018'!V219</f>
        <v>58</v>
      </c>
      <c r="R219" s="54">
        <f t="shared" si="29"/>
        <v>-14.163199999999996</v>
      </c>
      <c r="S219" s="76">
        <f>'сент 2018'!W219</f>
        <v>0</v>
      </c>
      <c r="T219" s="72">
        <f t="shared" si="26"/>
        <v>-14.163199999999996</v>
      </c>
      <c r="U219" s="77"/>
      <c r="V219" s="52"/>
      <c r="W219" s="52">
        <f t="shared" si="27"/>
        <v>-14.163199999999996</v>
      </c>
    </row>
    <row r="220" spans="1:23" ht="15" thickBot="1">
      <c r="A220" s="3">
        <v>1896502</v>
      </c>
      <c r="B220" s="83">
        <v>43400</v>
      </c>
      <c r="C220" s="4">
        <v>203</v>
      </c>
      <c r="D220" s="4">
        <v>589</v>
      </c>
      <c r="E220" s="4">
        <v>446</v>
      </c>
      <c r="F220" s="4">
        <v>98</v>
      </c>
      <c r="G220" s="4" t="s">
        <v>9</v>
      </c>
      <c r="H220" s="40">
        <f>E220-'май 2018'!E227</f>
        <v>78</v>
      </c>
      <c r="I220" s="42">
        <f>F220-'май 2018'!F227</f>
        <v>2</v>
      </c>
      <c r="J220" s="51">
        <v>441</v>
      </c>
      <c r="K220" s="51">
        <v>98</v>
      </c>
      <c r="L220">
        <f t="shared" si="23"/>
        <v>5</v>
      </c>
      <c r="M220">
        <f t="shared" si="23"/>
        <v>0</v>
      </c>
      <c r="N220">
        <f t="shared" si="24"/>
        <v>30.4</v>
      </c>
      <c r="O220">
        <f t="shared" si="25"/>
        <v>0</v>
      </c>
      <c r="P220" s="57">
        <f t="shared" si="28"/>
        <v>30.4</v>
      </c>
      <c r="Q220" s="52"/>
      <c r="R220" s="57">
        <f t="shared" si="29"/>
        <v>31.311999999999998</v>
      </c>
      <c r="S220" s="76">
        <f>'сент 2018'!W220</f>
        <v>0</v>
      </c>
      <c r="T220" s="77">
        <f>R220+S220</f>
        <v>31.311999999999998</v>
      </c>
      <c r="U220" s="77"/>
      <c r="V220" s="52"/>
      <c r="W220" s="52">
        <f t="shared" si="27"/>
        <v>31.311999999999998</v>
      </c>
    </row>
    <row r="221" spans="1:23" ht="15" thickBot="1">
      <c r="A221" s="3">
        <v>1894950</v>
      </c>
      <c r="B221" s="83">
        <v>43400</v>
      </c>
      <c r="C221" s="4">
        <v>204</v>
      </c>
      <c r="D221" s="4">
        <v>2256</v>
      </c>
      <c r="E221" s="4">
        <v>1412</v>
      </c>
      <c r="F221" s="4">
        <v>841</v>
      </c>
      <c r="G221" s="4" t="s">
        <v>9</v>
      </c>
      <c r="H221" s="40">
        <f>E221-'май 2018'!E228</f>
        <v>100</v>
      </c>
      <c r="I221" s="42">
        <f>F221-'май 2018'!F228</f>
        <v>50</v>
      </c>
      <c r="J221" s="51">
        <v>1410</v>
      </c>
      <c r="K221" s="51">
        <v>841</v>
      </c>
      <c r="L221">
        <f t="shared" si="23"/>
        <v>2</v>
      </c>
      <c r="M221">
        <f t="shared" si="23"/>
        <v>0</v>
      </c>
      <c r="N221">
        <f t="shared" si="24"/>
        <v>12.16</v>
      </c>
      <c r="O221">
        <f t="shared" si="25"/>
        <v>0</v>
      </c>
      <c r="P221" s="57">
        <f t="shared" si="28"/>
        <v>12.16</v>
      </c>
      <c r="Q221" s="52"/>
      <c r="R221" s="57">
        <f t="shared" si="29"/>
        <v>12.524800000000001</v>
      </c>
      <c r="S221" s="76">
        <f>'сент 2018'!W221</f>
        <v>155.37549999999999</v>
      </c>
      <c r="T221" s="77">
        <f t="shared" si="26"/>
        <v>167.90029999999999</v>
      </c>
      <c r="U221" s="55"/>
      <c r="V221" s="52"/>
      <c r="W221" s="52">
        <f t="shared" si="27"/>
        <v>167.90029999999999</v>
      </c>
    </row>
    <row r="222" spans="1:23" ht="15" thickBot="1">
      <c r="A222" s="3">
        <v>1895371</v>
      </c>
      <c r="B222" s="83">
        <v>43400</v>
      </c>
      <c r="C222" s="4">
        <v>205</v>
      </c>
      <c r="D222" s="4">
        <v>19216</v>
      </c>
      <c r="E222" s="4">
        <v>12058</v>
      </c>
      <c r="F222" s="4">
        <v>4905</v>
      </c>
      <c r="G222" s="4" t="s">
        <v>9</v>
      </c>
      <c r="H222" s="40">
        <f>E222-'май 2018'!E229</f>
        <v>979</v>
      </c>
      <c r="I222" s="42">
        <f>F222-'май 2018'!F229</f>
        <v>364</v>
      </c>
      <c r="J222" s="51">
        <v>12001</v>
      </c>
      <c r="K222" s="51">
        <v>4881</v>
      </c>
      <c r="L222">
        <f t="shared" si="23"/>
        <v>57</v>
      </c>
      <c r="M222">
        <f t="shared" si="23"/>
        <v>24</v>
      </c>
      <c r="N222">
        <f t="shared" si="24"/>
        <v>346.56</v>
      </c>
      <c r="O222">
        <f t="shared" si="25"/>
        <v>54</v>
      </c>
      <c r="P222" s="57">
        <f t="shared" si="28"/>
        <v>400.56</v>
      </c>
      <c r="Q222" s="52"/>
      <c r="R222" s="57">
        <f t="shared" si="29"/>
        <v>412.57679999999999</v>
      </c>
      <c r="S222" s="76">
        <f>'сент 2018'!W222</f>
        <v>1153.7545</v>
      </c>
      <c r="T222" s="77">
        <f t="shared" si="26"/>
        <v>1566.3313000000001</v>
      </c>
      <c r="U222" s="55"/>
      <c r="V222" s="52"/>
      <c r="W222" s="52">
        <f t="shared" si="27"/>
        <v>1566.3313000000001</v>
      </c>
    </row>
    <row r="223" spans="1:23" ht="15" thickBot="1">
      <c r="A223" s="3">
        <v>1889777</v>
      </c>
      <c r="B223" s="83">
        <v>43400</v>
      </c>
      <c r="C223" s="4">
        <v>206</v>
      </c>
      <c r="D223" s="4">
        <v>11534</v>
      </c>
      <c r="E223" s="4">
        <v>6343</v>
      </c>
      <c r="F223" s="4">
        <v>3330</v>
      </c>
      <c r="G223" s="4" t="s">
        <v>9</v>
      </c>
      <c r="H223" s="40">
        <f>E223-'май 2018'!E230</f>
        <v>231</v>
      </c>
      <c r="I223" s="42">
        <f>F223-'май 2018'!F230</f>
        <v>303</v>
      </c>
      <c r="J223" s="51">
        <v>6342</v>
      </c>
      <c r="K223" s="51">
        <v>3329</v>
      </c>
      <c r="L223">
        <f t="shared" si="23"/>
        <v>1</v>
      </c>
      <c r="M223">
        <f t="shared" si="23"/>
        <v>1</v>
      </c>
      <c r="N223">
        <f t="shared" si="24"/>
        <v>6.08</v>
      </c>
      <c r="O223">
        <f t="shared" si="25"/>
        <v>2.25</v>
      </c>
      <c r="P223" s="57">
        <f t="shared" si="28"/>
        <v>8.33</v>
      </c>
      <c r="Q223" s="52"/>
      <c r="R223" s="57">
        <f t="shared" si="29"/>
        <v>8.5799000000000003</v>
      </c>
      <c r="S223" s="76">
        <f>'сент 2018'!W223</f>
        <v>413.46260000000001</v>
      </c>
      <c r="T223" s="62">
        <f t="shared" si="26"/>
        <v>422.04250000000002</v>
      </c>
      <c r="U223" s="62">
        <f>T223</f>
        <v>422.04250000000002</v>
      </c>
      <c r="V223" s="52"/>
      <c r="W223" s="52">
        <f t="shared" si="27"/>
        <v>0</v>
      </c>
    </row>
    <row r="224" spans="1:23" ht="15" thickBot="1">
      <c r="A224" s="3">
        <v>1894390</v>
      </c>
      <c r="B224" s="83">
        <v>43400</v>
      </c>
      <c r="C224" s="4">
        <v>207</v>
      </c>
      <c r="D224" s="4">
        <v>5331</v>
      </c>
      <c r="E224" s="4">
        <v>3659</v>
      </c>
      <c r="F224" s="4">
        <v>966</v>
      </c>
      <c r="G224" s="4" t="s">
        <v>9</v>
      </c>
      <c r="H224" s="40">
        <f>E224-'май 2018'!E231</f>
        <v>395</v>
      </c>
      <c r="I224" s="42">
        <f>F224-'май 2018'!F231</f>
        <v>170</v>
      </c>
      <c r="J224" s="51">
        <v>3625</v>
      </c>
      <c r="K224" s="51">
        <v>948</v>
      </c>
      <c r="L224">
        <f t="shared" si="23"/>
        <v>34</v>
      </c>
      <c r="M224">
        <f t="shared" si="23"/>
        <v>18</v>
      </c>
      <c r="N224">
        <f t="shared" si="24"/>
        <v>206.72</v>
      </c>
      <c r="O224">
        <f t="shared" si="25"/>
        <v>40.5</v>
      </c>
      <c r="P224" s="57">
        <f t="shared" si="28"/>
        <v>247.22</v>
      </c>
      <c r="Q224" s="52"/>
      <c r="R224" s="57">
        <f t="shared" si="29"/>
        <v>254.63659999999999</v>
      </c>
      <c r="S224" s="76">
        <f>'сент 2018'!W224</f>
        <v>0</v>
      </c>
      <c r="T224" s="62">
        <f t="shared" si="26"/>
        <v>254.63659999999999</v>
      </c>
      <c r="U224" s="62">
        <f t="shared" si="26"/>
        <v>254.63659999999999</v>
      </c>
      <c r="V224" s="52"/>
      <c r="W224" s="52">
        <f t="shared" si="27"/>
        <v>0</v>
      </c>
    </row>
    <row r="225" spans="1:23" ht="15" thickBot="1">
      <c r="A225" s="3">
        <v>1899670</v>
      </c>
      <c r="B225" s="83">
        <v>43400</v>
      </c>
      <c r="C225" s="4">
        <v>208</v>
      </c>
      <c r="D225" s="4">
        <v>1295</v>
      </c>
      <c r="E225" s="4">
        <v>804</v>
      </c>
      <c r="F225" s="4">
        <v>329</v>
      </c>
      <c r="G225" s="4" t="s">
        <v>9</v>
      </c>
      <c r="H225" s="40">
        <f>E225-'май 2018'!E232</f>
        <v>89</v>
      </c>
      <c r="I225" s="42">
        <f>F225-'май 2018'!F232</f>
        <v>29</v>
      </c>
      <c r="J225" s="51">
        <v>803</v>
      </c>
      <c r="K225" s="51">
        <v>328</v>
      </c>
      <c r="L225">
        <f t="shared" si="23"/>
        <v>1</v>
      </c>
      <c r="M225">
        <f t="shared" si="23"/>
        <v>1</v>
      </c>
      <c r="N225">
        <f t="shared" si="24"/>
        <v>6.08</v>
      </c>
      <c r="O225">
        <f t="shared" si="25"/>
        <v>2.25</v>
      </c>
      <c r="P225" s="57">
        <f t="shared" si="28"/>
        <v>8.33</v>
      </c>
      <c r="Q225" s="52"/>
      <c r="R225" s="57">
        <f t="shared" si="29"/>
        <v>8.5799000000000003</v>
      </c>
      <c r="S225" s="76">
        <f>'сент 2018'!W225</f>
        <v>215.68200000000002</v>
      </c>
      <c r="T225" s="77">
        <f t="shared" si="26"/>
        <v>224.26190000000003</v>
      </c>
      <c r="U225" s="55"/>
      <c r="V225" s="52"/>
      <c r="W225" s="52">
        <f t="shared" si="27"/>
        <v>224.26190000000003</v>
      </c>
    </row>
    <row r="226" spans="1:23" ht="15" thickBot="1">
      <c r="A226" s="3">
        <v>1897013</v>
      </c>
      <c r="B226" s="83">
        <v>43400</v>
      </c>
      <c r="C226" s="4">
        <v>209</v>
      </c>
      <c r="D226" s="4">
        <v>2676</v>
      </c>
      <c r="E226" s="4">
        <v>1992</v>
      </c>
      <c r="F226" s="4">
        <v>500</v>
      </c>
      <c r="G226" s="4" t="s">
        <v>9</v>
      </c>
      <c r="H226" s="40">
        <f>E226-'май 2018'!E233</f>
        <v>221</v>
      </c>
      <c r="I226" s="42">
        <f>F226-'май 2018'!F233</f>
        <v>82</v>
      </c>
      <c r="J226" s="51">
        <v>1933</v>
      </c>
      <c r="K226" s="51">
        <v>450</v>
      </c>
      <c r="L226">
        <f t="shared" si="23"/>
        <v>59</v>
      </c>
      <c r="M226">
        <f t="shared" si="23"/>
        <v>50</v>
      </c>
      <c r="N226">
        <f t="shared" si="24"/>
        <v>358.72</v>
      </c>
      <c r="O226">
        <f t="shared" si="25"/>
        <v>112.5</v>
      </c>
      <c r="P226" s="57">
        <f t="shared" si="28"/>
        <v>471.22</v>
      </c>
      <c r="Q226" s="52"/>
      <c r="R226" s="57">
        <f t="shared" si="29"/>
        <v>485.35660000000001</v>
      </c>
      <c r="S226" s="76">
        <f>'сент 2018'!W226</f>
        <v>0</v>
      </c>
      <c r="T226" s="77">
        <f t="shared" si="26"/>
        <v>485.35660000000001</v>
      </c>
      <c r="U226" s="77"/>
      <c r="V226" s="52"/>
      <c r="W226" s="52">
        <f t="shared" si="27"/>
        <v>485.35660000000001</v>
      </c>
    </row>
    <row r="227" spans="1:23" ht="15" thickBot="1">
      <c r="A227" s="3">
        <v>1899197</v>
      </c>
      <c r="B227" s="83">
        <v>43400</v>
      </c>
      <c r="C227" s="4">
        <v>210</v>
      </c>
      <c r="D227" s="4">
        <v>6682</v>
      </c>
      <c r="E227" s="4">
        <v>4658</v>
      </c>
      <c r="F227" s="4">
        <v>1982</v>
      </c>
      <c r="G227" s="4" t="s">
        <v>9</v>
      </c>
      <c r="H227" s="40">
        <f>E227-'май 2018'!E234</f>
        <v>1008</v>
      </c>
      <c r="I227" s="42">
        <f>F227-'май 2018'!F234</f>
        <v>404</v>
      </c>
      <c r="J227" s="51">
        <v>4355</v>
      </c>
      <c r="K227" s="51">
        <v>1819</v>
      </c>
      <c r="L227">
        <f t="shared" si="23"/>
        <v>303</v>
      </c>
      <c r="M227">
        <f t="shared" si="23"/>
        <v>163</v>
      </c>
      <c r="N227">
        <f t="shared" si="24"/>
        <v>1842.24</v>
      </c>
      <c r="O227">
        <f t="shared" si="25"/>
        <v>366.75</v>
      </c>
      <c r="P227" s="57">
        <f t="shared" si="28"/>
        <v>2208.9899999999998</v>
      </c>
      <c r="Q227" s="52">
        <f>'сент 2018'!V227</f>
        <v>3000</v>
      </c>
      <c r="R227" s="54">
        <f t="shared" si="29"/>
        <v>-724.74030000000039</v>
      </c>
      <c r="S227" s="76">
        <f>'сент 2018'!W227</f>
        <v>0</v>
      </c>
      <c r="T227" s="72">
        <f t="shared" si="26"/>
        <v>-724.74030000000039</v>
      </c>
      <c r="U227" s="77"/>
      <c r="V227" s="52"/>
      <c r="W227" s="52">
        <f t="shared" si="27"/>
        <v>-724.74030000000039</v>
      </c>
    </row>
    <row r="228" spans="1:23" ht="15" thickBot="1">
      <c r="A228" s="6">
        <v>5038466</v>
      </c>
      <c r="B228" s="83">
        <v>43400</v>
      </c>
      <c r="C228" s="4" t="s">
        <v>31</v>
      </c>
      <c r="D228" s="4">
        <v>176555</v>
      </c>
      <c r="E228" s="4">
        <v>93037</v>
      </c>
      <c r="F228" s="4">
        <v>55035</v>
      </c>
      <c r="G228" s="8" t="s">
        <v>16</v>
      </c>
      <c r="H228" s="40">
        <f>E228-'май 2018'!E235</f>
        <v>1778</v>
      </c>
      <c r="I228" s="42">
        <f>F228-'май 2018'!F235</f>
        <v>853</v>
      </c>
      <c r="J228" s="51">
        <v>92638</v>
      </c>
      <c r="K228" s="51">
        <v>54809</v>
      </c>
      <c r="L228">
        <f t="shared" si="23"/>
        <v>399</v>
      </c>
      <c r="M228">
        <f t="shared" si="23"/>
        <v>226</v>
      </c>
      <c r="N228">
        <f t="shared" si="24"/>
        <v>2425.92</v>
      </c>
      <c r="O228">
        <f t="shared" si="25"/>
        <v>508.5</v>
      </c>
      <c r="P228" s="57">
        <f t="shared" si="28"/>
        <v>2934.42</v>
      </c>
      <c r="Q228" s="52"/>
      <c r="R228" s="57">
        <f t="shared" si="29"/>
        <v>3022.4526000000001</v>
      </c>
      <c r="S228" s="76">
        <f>'сент 2018'!W228</f>
        <v>0</v>
      </c>
      <c r="T228" s="62">
        <f t="shared" si="26"/>
        <v>3022.4526000000001</v>
      </c>
      <c r="U228" s="62">
        <f t="shared" si="26"/>
        <v>3022.4526000000001</v>
      </c>
      <c r="V228" s="52"/>
      <c r="W228" s="52">
        <f t="shared" si="27"/>
        <v>0</v>
      </c>
    </row>
    <row r="229" spans="1:23" ht="15" thickBot="1">
      <c r="A229" s="3">
        <v>1892442</v>
      </c>
      <c r="B229" s="83">
        <v>43400</v>
      </c>
      <c r="C229" s="4">
        <v>212</v>
      </c>
      <c r="D229" s="4">
        <v>12868</v>
      </c>
      <c r="E229" s="4">
        <v>6778</v>
      </c>
      <c r="F229" s="4">
        <v>4047</v>
      </c>
      <c r="G229" s="4" t="s">
        <v>9</v>
      </c>
      <c r="H229" s="40">
        <f>E229-'май 2018'!E236</f>
        <v>3380</v>
      </c>
      <c r="I229" s="42">
        <f>F229-'май 2018'!F236</f>
        <v>2236</v>
      </c>
      <c r="J229" s="51">
        <v>5204</v>
      </c>
      <c r="K229" s="51">
        <v>3003</v>
      </c>
      <c r="L229">
        <f t="shared" si="23"/>
        <v>1574</v>
      </c>
      <c r="M229">
        <f t="shared" si="23"/>
        <v>1044</v>
      </c>
      <c r="N229">
        <f t="shared" si="24"/>
        <v>9569.92</v>
      </c>
      <c r="O229">
        <f t="shared" si="25"/>
        <v>2349</v>
      </c>
      <c r="P229" s="57">
        <f t="shared" si="28"/>
        <v>11918.92</v>
      </c>
      <c r="Q229" s="52"/>
      <c r="R229" s="57">
        <f t="shared" si="29"/>
        <v>12276.4876</v>
      </c>
      <c r="S229" s="76">
        <f>'сент 2018'!W229</f>
        <v>6391.3457000000008</v>
      </c>
      <c r="T229" s="62">
        <f t="shared" si="26"/>
        <v>18667.833300000002</v>
      </c>
      <c r="U229" s="62">
        <f>T229</f>
        <v>18667.833300000002</v>
      </c>
      <c r="V229" s="52"/>
      <c r="W229" s="52">
        <f t="shared" si="27"/>
        <v>0</v>
      </c>
    </row>
    <row r="230" spans="1:23" ht="15" thickBot="1">
      <c r="A230" s="3">
        <v>1899368</v>
      </c>
      <c r="B230" s="83">
        <v>43400</v>
      </c>
      <c r="C230" s="4">
        <v>213</v>
      </c>
      <c r="D230" s="4">
        <v>1451</v>
      </c>
      <c r="E230" s="4">
        <v>984</v>
      </c>
      <c r="F230" s="4">
        <v>466</v>
      </c>
      <c r="G230" s="4" t="s">
        <v>9</v>
      </c>
      <c r="H230" s="40">
        <f>E230-'май 2018'!E237</f>
        <v>179</v>
      </c>
      <c r="I230" s="42">
        <f>F230-'май 2018'!F237</f>
        <v>144</v>
      </c>
      <c r="J230" s="51">
        <v>912</v>
      </c>
      <c r="K230" s="51">
        <v>361</v>
      </c>
      <c r="L230">
        <f t="shared" si="23"/>
        <v>72</v>
      </c>
      <c r="M230">
        <f t="shared" si="23"/>
        <v>105</v>
      </c>
      <c r="N230">
        <f t="shared" si="24"/>
        <v>437.76</v>
      </c>
      <c r="O230">
        <f t="shared" si="25"/>
        <v>236.25</v>
      </c>
      <c r="P230" s="57">
        <f t="shared" si="28"/>
        <v>674.01</v>
      </c>
      <c r="Q230" s="52"/>
      <c r="R230" s="57">
        <f t="shared" si="29"/>
        <v>694.23029999999994</v>
      </c>
      <c r="S230" s="76">
        <f>'сент 2018'!W230</f>
        <v>0</v>
      </c>
      <c r="T230" s="62">
        <f t="shared" si="26"/>
        <v>694.23029999999994</v>
      </c>
      <c r="U230" s="62">
        <f t="shared" si="26"/>
        <v>694.23029999999994</v>
      </c>
      <c r="V230" s="52"/>
      <c r="W230" s="52">
        <f t="shared" si="27"/>
        <v>0</v>
      </c>
    </row>
    <row r="231" spans="1:23" ht="15" thickBot="1">
      <c r="A231" s="3">
        <v>1899373</v>
      </c>
      <c r="B231" s="83">
        <v>43400</v>
      </c>
      <c r="C231" s="4">
        <v>214</v>
      </c>
      <c r="D231" s="4">
        <v>1500</v>
      </c>
      <c r="E231" s="4">
        <v>913</v>
      </c>
      <c r="F231" s="4">
        <v>370</v>
      </c>
      <c r="G231" s="4" t="s">
        <v>9</v>
      </c>
      <c r="H231" s="40">
        <f>E231-'май 2018'!E238</f>
        <v>136</v>
      </c>
      <c r="I231" s="42">
        <f>F231-'май 2018'!F238</f>
        <v>59</v>
      </c>
      <c r="J231" s="51">
        <v>912</v>
      </c>
      <c r="K231" s="51">
        <v>370</v>
      </c>
      <c r="L231">
        <f t="shared" si="23"/>
        <v>1</v>
      </c>
      <c r="M231">
        <f t="shared" si="23"/>
        <v>0</v>
      </c>
      <c r="N231">
        <f t="shared" si="24"/>
        <v>6.08</v>
      </c>
      <c r="O231">
        <f t="shared" si="25"/>
        <v>0</v>
      </c>
      <c r="P231" s="57">
        <f t="shared" si="28"/>
        <v>6.08</v>
      </c>
      <c r="Q231" s="52"/>
      <c r="R231" s="57">
        <f t="shared" si="29"/>
        <v>6.2624000000000004</v>
      </c>
      <c r="S231" s="76">
        <f>'сент 2018'!W231</f>
        <v>0</v>
      </c>
      <c r="T231" s="77">
        <f t="shared" si="26"/>
        <v>6.2624000000000004</v>
      </c>
      <c r="U231" s="77"/>
      <c r="V231" s="52"/>
      <c r="W231" s="52">
        <f t="shared" si="27"/>
        <v>6.2624000000000004</v>
      </c>
    </row>
    <row r="232" spans="1:23" ht="15" thickBot="1">
      <c r="A232" s="3">
        <v>1892709</v>
      </c>
      <c r="B232" s="83">
        <v>43400</v>
      </c>
      <c r="C232" s="4">
        <v>215</v>
      </c>
      <c r="D232" s="4">
        <v>5336</v>
      </c>
      <c r="E232" s="4">
        <v>2744</v>
      </c>
      <c r="F232" s="4">
        <v>2109</v>
      </c>
      <c r="G232" s="4" t="s">
        <v>9</v>
      </c>
      <c r="H232" s="40">
        <f>E232-'май 2018'!E239</f>
        <v>305</v>
      </c>
      <c r="I232" s="42">
        <f>F232-'май 2018'!F239</f>
        <v>170</v>
      </c>
      <c r="J232" s="51">
        <v>2738</v>
      </c>
      <c r="K232" s="51">
        <v>2109</v>
      </c>
      <c r="L232">
        <f t="shared" si="23"/>
        <v>6</v>
      </c>
      <c r="M232">
        <f t="shared" si="23"/>
        <v>0</v>
      </c>
      <c r="N232">
        <f t="shared" si="24"/>
        <v>36.480000000000004</v>
      </c>
      <c r="O232">
        <f t="shared" si="25"/>
        <v>0</v>
      </c>
      <c r="P232" s="57">
        <f t="shared" si="28"/>
        <v>36.480000000000004</v>
      </c>
      <c r="Q232" s="52"/>
      <c r="R232" s="57">
        <f t="shared" si="29"/>
        <v>37.574400000000004</v>
      </c>
      <c r="S232" s="76">
        <f>'сент 2018'!W232</f>
        <v>456.17259999999993</v>
      </c>
      <c r="T232" s="77">
        <f t="shared" si="26"/>
        <v>493.74699999999996</v>
      </c>
      <c r="U232" s="55"/>
      <c r="V232" s="52"/>
      <c r="W232" s="52">
        <f t="shared" si="27"/>
        <v>493.74699999999996</v>
      </c>
    </row>
    <row r="233" spans="1:23" ht="15" thickBot="1">
      <c r="A233" s="3">
        <v>1893414</v>
      </c>
      <c r="B233" s="83">
        <v>43400</v>
      </c>
      <c r="C233" s="4">
        <v>216</v>
      </c>
      <c r="D233" s="4">
        <v>3586</v>
      </c>
      <c r="E233" s="4">
        <v>2117</v>
      </c>
      <c r="F233" s="4">
        <v>1240</v>
      </c>
      <c r="G233" s="4" t="s">
        <v>9</v>
      </c>
      <c r="H233" s="40">
        <f>E233-'май 2018'!E240</f>
        <v>361</v>
      </c>
      <c r="I233" s="42">
        <f>F233-'май 2018'!F240</f>
        <v>75</v>
      </c>
      <c r="J233" s="51">
        <v>2097</v>
      </c>
      <c r="K233" s="51">
        <v>1240</v>
      </c>
      <c r="L233">
        <f t="shared" si="23"/>
        <v>20</v>
      </c>
      <c r="M233">
        <f t="shared" si="23"/>
        <v>0</v>
      </c>
      <c r="N233">
        <f t="shared" si="24"/>
        <v>121.6</v>
      </c>
      <c r="O233">
        <f t="shared" si="25"/>
        <v>0</v>
      </c>
      <c r="P233" s="57">
        <f t="shared" si="28"/>
        <v>121.6</v>
      </c>
      <c r="Q233" s="52"/>
      <c r="R233" s="57">
        <f t="shared" si="29"/>
        <v>125.24799999999999</v>
      </c>
      <c r="S233" s="76">
        <f>'сент 2018'!W233</f>
        <v>1548.0124000000001</v>
      </c>
      <c r="T233" s="77">
        <f t="shared" si="26"/>
        <v>1673.2604000000001</v>
      </c>
      <c r="U233" s="55"/>
      <c r="V233" s="52"/>
      <c r="W233" s="52">
        <f t="shared" si="27"/>
        <v>1673.2604000000001</v>
      </c>
    </row>
    <row r="234" spans="1:23" ht="15" thickBot="1">
      <c r="A234" s="3">
        <v>1898643</v>
      </c>
      <c r="B234" s="83">
        <v>43400</v>
      </c>
      <c r="C234" s="4">
        <v>217</v>
      </c>
      <c r="D234" s="4">
        <v>11810</v>
      </c>
      <c r="E234" s="4">
        <v>7022</v>
      </c>
      <c r="F234" s="4">
        <v>4389</v>
      </c>
      <c r="G234" s="4" t="s">
        <v>9</v>
      </c>
      <c r="H234" s="40">
        <f>E234-'май 2018'!E241</f>
        <v>300</v>
      </c>
      <c r="I234" s="42">
        <f>F234-'май 2018'!F241</f>
        <v>247</v>
      </c>
      <c r="J234" s="51">
        <v>6913</v>
      </c>
      <c r="K234" s="51">
        <v>4345</v>
      </c>
      <c r="L234">
        <f t="shared" si="23"/>
        <v>109</v>
      </c>
      <c r="M234">
        <f t="shared" si="23"/>
        <v>44</v>
      </c>
      <c r="N234">
        <f t="shared" si="24"/>
        <v>662.72</v>
      </c>
      <c r="O234">
        <f t="shared" si="25"/>
        <v>99</v>
      </c>
      <c r="P234" s="57">
        <f t="shared" si="28"/>
        <v>761.72</v>
      </c>
      <c r="Q234" s="52">
        <f>'сент 2018'!V234</f>
        <v>1354</v>
      </c>
      <c r="R234" s="54">
        <f t="shared" si="29"/>
        <v>-569.42840000000001</v>
      </c>
      <c r="S234" s="76">
        <f>'сент 2018'!W234</f>
        <v>0</v>
      </c>
      <c r="T234" s="72">
        <f t="shared" si="26"/>
        <v>-569.42840000000001</v>
      </c>
      <c r="U234" s="77"/>
      <c r="V234" s="52"/>
      <c r="W234" s="52">
        <f t="shared" si="27"/>
        <v>-569.42840000000001</v>
      </c>
    </row>
    <row r="235" spans="1:23" ht="15" thickBot="1">
      <c r="A235" s="3">
        <v>1896535</v>
      </c>
      <c r="B235" s="83">
        <v>43400</v>
      </c>
      <c r="C235" s="4">
        <v>218</v>
      </c>
      <c r="D235" s="4">
        <v>4334</v>
      </c>
      <c r="E235" s="4">
        <v>2837</v>
      </c>
      <c r="F235" s="4">
        <v>1264</v>
      </c>
      <c r="G235" s="4" t="s">
        <v>9</v>
      </c>
      <c r="H235" s="40">
        <f>E235-'май 2018'!E242</f>
        <v>421</v>
      </c>
      <c r="I235" s="42">
        <f>F235-'май 2018'!F242</f>
        <v>170</v>
      </c>
      <c r="J235" s="51">
        <v>2837</v>
      </c>
      <c r="K235" s="51">
        <v>1264</v>
      </c>
      <c r="L235">
        <f t="shared" si="23"/>
        <v>0</v>
      </c>
      <c r="M235">
        <f t="shared" si="23"/>
        <v>0</v>
      </c>
      <c r="N235">
        <f t="shared" si="24"/>
        <v>0</v>
      </c>
      <c r="O235">
        <f t="shared" si="25"/>
        <v>0</v>
      </c>
      <c r="P235" s="57">
        <f t="shared" si="28"/>
        <v>0</v>
      </c>
      <c r="Q235" s="52"/>
      <c r="R235" s="57">
        <f t="shared" si="29"/>
        <v>0</v>
      </c>
      <c r="S235" s="76">
        <f>'сент 2018'!W235</f>
        <v>297.7833</v>
      </c>
      <c r="T235" s="77">
        <f t="shared" si="26"/>
        <v>297.7833</v>
      </c>
      <c r="U235" s="55"/>
      <c r="V235" s="52"/>
      <c r="W235" s="52">
        <f t="shared" si="27"/>
        <v>297.7833</v>
      </c>
    </row>
    <row r="236" spans="1:23" ht="15" thickBot="1">
      <c r="A236" s="3">
        <v>1740616</v>
      </c>
      <c r="B236" s="83">
        <v>43400</v>
      </c>
      <c r="C236" s="4">
        <v>219</v>
      </c>
      <c r="D236" s="4">
        <v>1208</v>
      </c>
      <c r="E236" s="4">
        <v>761</v>
      </c>
      <c r="F236" s="4">
        <v>186</v>
      </c>
      <c r="G236" s="4" t="s">
        <v>9</v>
      </c>
      <c r="H236" s="40">
        <f>E236-'май 2018'!E243</f>
        <v>40</v>
      </c>
      <c r="I236" s="42">
        <f>F236-'май 2018'!F243</f>
        <v>11</v>
      </c>
      <c r="J236" s="51">
        <v>761</v>
      </c>
      <c r="K236" s="51">
        <v>186</v>
      </c>
      <c r="L236">
        <f t="shared" si="23"/>
        <v>0</v>
      </c>
      <c r="M236">
        <f t="shared" si="23"/>
        <v>0</v>
      </c>
      <c r="N236">
        <f t="shared" si="24"/>
        <v>0</v>
      </c>
      <c r="O236">
        <f t="shared" si="25"/>
        <v>0</v>
      </c>
      <c r="P236" s="57">
        <f t="shared" si="28"/>
        <v>0</v>
      </c>
      <c r="Q236" s="52"/>
      <c r="R236" s="57">
        <f t="shared" si="29"/>
        <v>0</v>
      </c>
      <c r="S236" s="76">
        <f>'сент 2018'!W236</f>
        <v>71.893999999999991</v>
      </c>
      <c r="T236" s="77">
        <f t="shared" si="26"/>
        <v>71.893999999999991</v>
      </c>
      <c r="U236" s="55"/>
      <c r="V236" s="52"/>
      <c r="W236" s="52">
        <f t="shared" si="27"/>
        <v>71.893999999999991</v>
      </c>
    </row>
    <row r="237" spans="1:23" ht="15" thickBot="1">
      <c r="A237" s="3">
        <v>1792893</v>
      </c>
      <c r="B237" s="83">
        <v>43400</v>
      </c>
      <c r="C237" s="4">
        <v>220</v>
      </c>
      <c r="D237" s="4">
        <v>6040</v>
      </c>
      <c r="E237" s="4">
        <v>3535</v>
      </c>
      <c r="F237" s="4">
        <v>1999</v>
      </c>
      <c r="G237" s="4" t="s">
        <v>9</v>
      </c>
      <c r="H237" s="40">
        <f>E237-'май 2018'!E244</f>
        <v>791</v>
      </c>
      <c r="I237" s="42">
        <f>F237-'май 2018'!F244</f>
        <v>462</v>
      </c>
      <c r="J237" s="51">
        <v>3413</v>
      </c>
      <c r="K237" s="51">
        <v>1931</v>
      </c>
      <c r="L237">
        <f t="shared" si="23"/>
        <v>122</v>
      </c>
      <c r="M237">
        <f t="shared" si="23"/>
        <v>68</v>
      </c>
      <c r="N237">
        <f t="shared" si="24"/>
        <v>741.76</v>
      </c>
      <c r="O237">
        <f t="shared" si="25"/>
        <v>153</v>
      </c>
      <c r="P237" s="57">
        <f t="shared" si="28"/>
        <v>894.76</v>
      </c>
      <c r="Q237" s="52"/>
      <c r="R237" s="57">
        <f t="shared" si="29"/>
        <v>921.6028</v>
      </c>
      <c r="S237" s="76">
        <f>'сент 2018'!W237</f>
        <v>-1515.9104</v>
      </c>
      <c r="T237" s="72">
        <f t="shared" si="26"/>
        <v>-594.30759999999998</v>
      </c>
      <c r="U237" s="55"/>
      <c r="V237" s="52"/>
      <c r="W237" s="52">
        <f t="shared" si="27"/>
        <v>-594.30759999999998</v>
      </c>
    </row>
    <row r="238" spans="1:23" ht="15" thickBot="1">
      <c r="A238" s="3">
        <v>1897101</v>
      </c>
      <c r="B238" s="83">
        <v>43400</v>
      </c>
      <c r="C238" s="4">
        <v>221</v>
      </c>
      <c r="D238" s="4">
        <v>5213</v>
      </c>
      <c r="E238" s="4">
        <v>3584</v>
      </c>
      <c r="F238" s="4">
        <v>1008</v>
      </c>
      <c r="G238" s="4" t="s">
        <v>9</v>
      </c>
      <c r="H238" s="40">
        <f>E238-'май 2018'!E245</f>
        <v>524</v>
      </c>
      <c r="I238" s="42">
        <f>F238-'май 2018'!F245</f>
        <v>126</v>
      </c>
      <c r="J238" s="51">
        <v>3562</v>
      </c>
      <c r="K238" s="51">
        <v>1003</v>
      </c>
      <c r="L238">
        <f t="shared" si="23"/>
        <v>22</v>
      </c>
      <c r="M238">
        <f t="shared" si="23"/>
        <v>5</v>
      </c>
      <c r="N238">
        <f t="shared" si="24"/>
        <v>133.76</v>
      </c>
      <c r="O238">
        <f t="shared" si="25"/>
        <v>11.25</v>
      </c>
      <c r="P238" s="57">
        <f t="shared" si="28"/>
        <v>145.01</v>
      </c>
      <c r="Q238" s="52"/>
      <c r="R238" s="57">
        <f t="shared" si="29"/>
        <v>149.3603</v>
      </c>
      <c r="S238" s="76">
        <f>'сент 2018'!W238</f>
        <v>1908.0544</v>
      </c>
      <c r="T238" s="77">
        <f t="shared" si="26"/>
        <v>2057.4146999999998</v>
      </c>
      <c r="U238" s="55"/>
      <c r="V238" s="52"/>
      <c r="W238" s="52">
        <f t="shared" si="27"/>
        <v>2057.4146999999998</v>
      </c>
    </row>
    <row r="239" spans="1:23" ht="15" thickBot="1">
      <c r="A239" s="3">
        <v>1899043</v>
      </c>
      <c r="B239" s="83">
        <v>43400</v>
      </c>
      <c r="C239" s="4">
        <v>222</v>
      </c>
      <c r="D239" s="4">
        <v>42114</v>
      </c>
      <c r="E239" s="4">
        <v>27118</v>
      </c>
      <c r="F239" s="4">
        <v>14882</v>
      </c>
      <c r="G239" s="4" t="s">
        <v>9</v>
      </c>
      <c r="H239" s="40">
        <f>E239-'май 2018'!E246</f>
        <v>1012</v>
      </c>
      <c r="I239" s="42">
        <f>F239-'май 2018'!F246</f>
        <v>469</v>
      </c>
      <c r="J239" s="51">
        <v>26867</v>
      </c>
      <c r="K239" s="51">
        <v>14727</v>
      </c>
      <c r="L239">
        <f t="shared" si="23"/>
        <v>251</v>
      </c>
      <c r="M239">
        <f t="shared" si="23"/>
        <v>155</v>
      </c>
      <c r="N239">
        <f t="shared" si="24"/>
        <v>1526.08</v>
      </c>
      <c r="O239">
        <f t="shared" si="25"/>
        <v>348.75</v>
      </c>
      <c r="P239" s="57">
        <f t="shared" si="28"/>
        <v>1874.83</v>
      </c>
      <c r="Q239" s="52"/>
      <c r="R239" s="57">
        <f t="shared" si="29"/>
        <v>1931.0748999999998</v>
      </c>
      <c r="S239" s="76">
        <f>'сент 2018'!W239</f>
        <v>0</v>
      </c>
      <c r="T239" s="62">
        <f t="shared" si="26"/>
        <v>1931.0748999999998</v>
      </c>
      <c r="U239" s="62">
        <f t="shared" si="26"/>
        <v>1931.0748999999998</v>
      </c>
      <c r="V239" s="52"/>
      <c r="W239" s="52">
        <f t="shared" si="27"/>
        <v>0</v>
      </c>
    </row>
    <row r="240" spans="1:23" ht="15" thickBot="1">
      <c r="A240" s="3">
        <v>1899227</v>
      </c>
      <c r="B240" s="83">
        <v>43400</v>
      </c>
      <c r="C240" s="4">
        <v>223</v>
      </c>
      <c r="D240" s="4">
        <v>2225</v>
      </c>
      <c r="E240" s="4">
        <v>1201</v>
      </c>
      <c r="F240" s="4">
        <v>1019</v>
      </c>
      <c r="G240" s="4" t="s">
        <v>9</v>
      </c>
      <c r="H240" s="40">
        <f>E240-'май 2018'!E247</f>
        <v>408</v>
      </c>
      <c r="I240" s="42">
        <f>F240-'май 2018'!F247</f>
        <v>327</v>
      </c>
      <c r="J240" s="51">
        <v>1188</v>
      </c>
      <c r="K240" s="51">
        <v>980</v>
      </c>
      <c r="L240">
        <f t="shared" si="23"/>
        <v>13</v>
      </c>
      <c r="M240">
        <f t="shared" si="23"/>
        <v>39</v>
      </c>
      <c r="N240">
        <f t="shared" si="24"/>
        <v>79.040000000000006</v>
      </c>
      <c r="O240">
        <f t="shared" si="25"/>
        <v>87.75</v>
      </c>
      <c r="P240" s="57">
        <f t="shared" si="28"/>
        <v>166.79000000000002</v>
      </c>
      <c r="Q240" s="52"/>
      <c r="R240" s="57">
        <f t="shared" si="29"/>
        <v>171.79370000000003</v>
      </c>
      <c r="S240" s="76">
        <f>'сент 2018'!W240</f>
        <v>0</v>
      </c>
      <c r="T240" s="77">
        <f t="shared" si="26"/>
        <v>171.79370000000003</v>
      </c>
      <c r="U240" s="77"/>
      <c r="V240" s="52"/>
      <c r="W240" s="52">
        <f t="shared" si="27"/>
        <v>171.79370000000003</v>
      </c>
    </row>
    <row r="241" spans="1:23" ht="15" thickBot="1">
      <c r="A241" s="3">
        <v>1889771</v>
      </c>
      <c r="B241" s="83">
        <v>43400</v>
      </c>
      <c r="C241" s="4">
        <v>224</v>
      </c>
      <c r="D241" s="4">
        <v>16996</v>
      </c>
      <c r="E241" s="4">
        <v>11370</v>
      </c>
      <c r="F241" s="4">
        <v>5618</v>
      </c>
      <c r="G241" s="4" t="s">
        <v>9</v>
      </c>
      <c r="H241" s="40">
        <f>E241-'май 2018'!E248</f>
        <v>966</v>
      </c>
      <c r="I241" s="42">
        <f>F241-'май 2018'!F248</f>
        <v>497</v>
      </c>
      <c r="J241" s="51">
        <v>11320</v>
      </c>
      <c r="K241" s="51">
        <v>5599</v>
      </c>
      <c r="L241">
        <f t="shared" si="23"/>
        <v>50</v>
      </c>
      <c r="M241">
        <f t="shared" si="23"/>
        <v>19</v>
      </c>
      <c r="N241">
        <f t="shared" si="24"/>
        <v>304</v>
      </c>
      <c r="O241">
        <f t="shared" si="25"/>
        <v>42.75</v>
      </c>
      <c r="P241" s="57">
        <f t="shared" si="28"/>
        <v>346.75</v>
      </c>
      <c r="Q241" s="52"/>
      <c r="R241" s="57">
        <f t="shared" si="29"/>
        <v>357.15249999999997</v>
      </c>
      <c r="S241" s="76">
        <f>'сент 2018'!W241</f>
        <v>0</v>
      </c>
      <c r="T241" s="77">
        <f t="shared" si="26"/>
        <v>357.15249999999997</v>
      </c>
      <c r="U241" s="77"/>
      <c r="V241" s="52"/>
      <c r="W241" s="52">
        <f t="shared" si="27"/>
        <v>357.15249999999997</v>
      </c>
    </row>
    <row r="242" spans="1:23" ht="15" thickBot="1">
      <c r="A242" s="3">
        <v>1899013</v>
      </c>
      <c r="B242" s="83">
        <v>43400</v>
      </c>
      <c r="C242" s="4">
        <v>225</v>
      </c>
      <c r="D242" s="4">
        <v>13590</v>
      </c>
      <c r="E242" s="4">
        <v>8736</v>
      </c>
      <c r="F242" s="4">
        <v>3678</v>
      </c>
      <c r="G242" s="4" t="s">
        <v>9</v>
      </c>
      <c r="H242" s="40">
        <f>E242-'май 2018'!E249</f>
        <v>764</v>
      </c>
      <c r="I242" s="42">
        <f>F242-'май 2018'!F249</f>
        <v>318</v>
      </c>
      <c r="J242" s="51">
        <v>8692</v>
      </c>
      <c r="K242" s="51">
        <v>3662</v>
      </c>
      <c r="L242">
        <f t="shared" si="23"/>
        <v>44</v>
      </c>
      <c r="M242">
        <f t="shared" si="23"/>
        <v>16</v>
      </c>
      <c r="N242">
        <f t="shared" si="24"/>
        <v>267.52</v>
      </c>
      <c r="O242">
        <f t="shared" si="25"/>
        <v>36</v>
      </c>
      <c r="P242" s="57">
        <f t="shared" si="28"/>
        <v>303.52</v>
      </c>
      <c r="Q242" s="52"/>
      <c r="R242" s="57">
        <f t="shared" si="29"/>
        <v>312.62559999999996</v>
      </c>
      <c r="S242" s="76">
        <f>'сент 2018'!W242</f>
        <v>82.51520000000005</v>
      </c>
      <c r="T242" s="77">
        <f t="shared" si="26"/>
        <v>395.14080000000001</v>
      </c>
      <c r="U242" s="55"/>
      <c r="V242" s="52"/>
      <c r="W242" s="52">
        <f t="shared" si="27"/>
        <v>395.14080000000001</v>
      </c>
    </row>
    <row r="243" spans="1:23" ht="15" thickBot="1">
      <c r="A243" s="3">
        <v>1899223</v>
      </c>
      <c r="B243" s="83">
        <v>43400</v>
      </c>
      <c r="C243" s="4">
        <v>226</v>
      </c>
      <c r="D243" s="4">
        <v>21262</v>
      </c>
      <c r="E243" s="4">
        <v>14009</v>
      </c>
      <c r="F243" s="4">
        <v>7222</v>
      </c>
      <c r="G243" s="4" t="s">
        <v>9</v>
      </c>
      <c r="H243" s="40">
        <f>E243-'май 2018'!E250</f>
        <v>756</v>
      </c>
      <c r="I243" s="42">
        <f>F243-'май 2018'!F250</f>
        <v>187</v>
      </c>
      <c r="J243" s="51">
        <v>13923</v>
      </c>
      <c r="K243" s="51">
        <v>7196</v>
      </c>
      <c r="L243">
        <f t="shared" si="23"/>
        <v>86</v>
      </c>
      <c r="M243">
        <f t="shared" si="23"/>
        <v>26</v>
      </c>
      <c r="N243">
        <f t="shared" si="24"/>
        <v>522.88</v>
      </c>
      <c r="O243">
        <f t="shared" si="25"/>
        <v>58.5</v>
      </c>
      <c r="P243" s="57">
        <f t="shared" si="28"/>
        <v>581.38</v>
      </c>
      <c r="Q243" s="52"/>
      <c r="R243" s="57">
        <f t="shared" si="29"/>
        <v>598.82140000000004</v>
      </c>
      <c r="S243" s="76">
        <f>'сент 2018'!W243</f>
        <v>2240.1572999999999</v>
      </c>
      <c r="T243" s="77">
        <f t="shared" si="26"/>
        <v>2838.9786999999997</v>
      </c>
      <c r="U243" s="55"/>
      <c r="V243" s="52"/>
      <c r="W243" s="52">
        <f t="shared" si="27"/>
        <v>2838.9786999999997</v>
      </c>
    </row>
    <row r="244" spans="1:23" ht="15" thickBot="1">
      <c r="A244" s="3">
        <v>1899128</v>
      </c>
      <c r="B244" s="83">
        <v>43400</v>
      </c>
      <c r="C244" s="4">
        <v>227</v>
      </c>
      <c r="D244" s="4">
        <v>6228</v>
      </c>
      <c r="E244" s="4">
        <v>3552</v>
      </c>
      <c r="F244" s="4">
        <v>2591</v>
      </c>
      <c r="G244" s="4" t="s">
        <v>9</v>
      </c>
      <c r="H244" s="40">
        <f>E244-'май 2018'!E251</f>
        <v>436</v>
      </c>
      <c r="I244" s="42">
        <f>F244-'май 2018'!F251</f>
        <v>277</v>
      </c>
      <c r="J244" s="51">
        <v>3379</v>
      </c>
      <c r="K244" s="51">
        <v>2490</v>
      </c>
      <c r="L244">
        <f t="shared" si="23"/>
        <v>173</v>
      </c>
      <c r="M244">
        <f t="shared" si="23"/>
        <v>101</v>
      </c>
      <c r="N244">
        <f t="shared" si="24"/>
        <v>1051.8399999999999</v>
      </c>
      <c r="O244">
        <f t="shared" si="25"/>
        <v>227.25</v>
      </c>
      <c r="P244" s="57">
        <f t="shared" si="28"/>
        <v>1279.0899999999999</v>
      </c>
      <c r="Q244" s="52"/>
      <c r="R244" s="57">
        <f t="shared" si="29"/>
        <v>1317.4626999999998</v>
      </c>
      <c r="S244" s="76">
        <f>'сент 2018'!W244</f>
        <v>2054.8912</v>
      </c>
      <c r="T244" s="77">
        <f t="shared" si="26"/>
        <v>3372.3539000000001</v>
      </c>
      <c r="U244" s="55"/>
      <c r="V244" s="52"/>
      <c r="W244" s="52">
        <f t="shared" si="27"/>
        <v>3372.3539000000001</v>
      </c>
    </row>
    <row r="245" spans="1:23" ht="15" thickBot="1">
      <c r="A245" s="3">
        <v>1899037</v>
      </c>
      <c r="B245" s="83">
        <v>43400</v>
      </c>
      <c r="C245" s="4">
        <v>228</v>
      </c>
      <c r="D245" s="4">
        <v>18529</v>
      </c>
      <c r="E245" s="4">
        <v>12424</v>
      </c>
      <c r="F245" s="4">
        <v>5915</v>
      </c>
      <c r="G245" s="4" t="s">
        <v>9</v>
      </c>
      <c r="H245" s="40">
        <f>E245-'май 2018'!E252</f>
        <v>726</v>
      </c>
      <c r="I245" s="42">
        <f>F245-'май 2018'!F252</f>
        <v>351</v>
      </c>
      <c r="J245" s="51">
        <v>12350</v>
      </c>
      <c r="K245" s="51">
        <v>5861</v>
      </c>
      <c r="L245">
        <f t="shared" si="23"/>
        <v>74</v>
      </c>
      <c r="M245">
        <f t="shared" si="23"/>
        <v>54</v>
      </c>
      <c r="N245">
        <f t="shared" si="24"/>
        <v>449.92</v>
      </c>
      <c r="O245">
        <f t="shared" si="25"/>
        <v>121.5</v>
      </c>
      <c r="P245" s="57">
        <f t="shared" si="28"/>
        <v>571.42000000000007</v>
      </c>
      <c r="Q245" s="52"/>
      <c r="R245" s="57">
        <f t="shared" si="29"/>
        <v>588.56260000000009</v>
      </c>
      <c r="S245" s="76">
        <f>'сент 2018'!W245</f>
        <v>0</v>
      </c>
      <c r="T245" s="62">
        <f>R245+S245</f>
        <v>588.56260000000009</v>
      </c>
      <c r="U245" s="62">
        <f>S245+T245</f>
        <v>588.56260000000009</v>
      </c>
      <c r="V245" s="52"/>
      <c r="W245" s="52">
        <f t="shared" si="27"/>
        <v>0</v>
      </c>
    </row>
    <row r="246" spans="1:23" ht="15" thickBot="1">
      <c r="A246" s="3">
        <v>2825538</v>
      </c>
      <c r="B246" s="83">
        <v>43400</v>
      </c>
      <c r="C246" s="4">
        <v>229</v>
      </c>
      <c r="D246" s="4">
        <v>114</v>
      </c>
      <c r="E246" s="4">
        <v>113</v>
      </c>
      <c r="F246" s="4">
        <v>1</v>
      </c>
      <c r="G246" s="56" t="s">
        <v>9</v>
      </c>
      <c r="H246" s="65">
        <f>E246-'май 2018'!E253</f>
        <v>113</v>
      </c>
      <c r="I246" s="66">
        <f>F246-'май 2018'!F253</f>
        <v>1</v>
      </c>
      <c r="J246" s="51">
        <v>113</v>
      </c>
      <c r="K246" s="51">
        <v>1</v>
      </c>
      <c r="L246">
        <f t="shared" si="23"/>
        <v>0</v>
      </c>
      <c r="M246">
        <f t="shared" si="23"/>
        <v>0</v>
      </c>
      <c r="N246">
        <f t="shared" si="24"/>
        <v>0</v>
      </c>
      <c r="O246">
        <f t="shared" si="25"/>
        <v>0</v>
      </c>
      <c r="P246" s="57">
        <f t="shared" si="28"/>
        <v>0</v>
      </c>
      <c r="Q246" s="52"/>
      <c r="R246" s="57">
        <f t="shared" si="29"/>
        <v>0</v>
      </c>
      <c r="S246" s="76">
        <f>'сент 2018'!W246</f>
        <v>0</v>
      </c>
      <c r="T246" s="62">
        <f t="shared" si="26"/>
        <v>0</v>
      </c>
      <c r="U246" s="77"/>
      <c r="V246" s="52"/>
      <c r="W246" s="52">
        <f t="shared" si="27"/>
        <v>0</v>
      </c>
    </row>
    <row r="247" spans="1:23" ht="15" thickBot="1">
      <c r="A247" s="3">
        <v>1899092</v>
      </c>
      <c r="B247" s="83">
        <v>43400</v>
      </c>
      <c r="C247" s="4">
        <v>230</v>
      </c>
      <c r="D247" s="4">
        <v>4106</v>
      </c>
      <c r="E247" s="4">
        <v>3026</v>
      </c>
      <c r="F247" s="4">
        <v>970</v>
      </c>
      <c r="G247" s="4" t="s">
        <v>9</v>
      </c>
      <c r="H247" s="40">
        <f>E247-'май 2018'!E254</f>
        <v>199</v>
      </c>
      <c r="I247" s="42">
        <f>F247-'май 2018'!F254</f>
        <v>36</v>
      </c>
      <c r="J247" s="51">
        <v>3026</v>
      </c>
      <c r="K247" s="51">
        <v>970</v>
      </c>
      <c r="L247">
        <f t="shared" si="23"/>
        <v>0</v>
      </c>
      <c r="M247">
        <f t="shared" si="23"/>
        <v>0</v>
      </c>
      <c r="N247">
        <f t="shared" si="24"/>
        <v>0</v>
      </c>
      <c r="O247">
        <f t="shared" si="25"/>
        <v>0</v>
      </c>
      <c r="P247" s="57">
        <f t="shared" si="28"/>
        <v>0</v>
      </c>
      <c r="Q247" s="52"/>
      <c r="R247" s="57">
        <f t="shared" si="29"/>
        <v>0</v>
      </c>
      <c r="S247" s="76">
        <f>'сент 2018'!W247</f>
        <v>0</v>
      </c>
      <c r="T247" s="77">
        <f t="shared" si="26"/>
        <v>0</v>
      </c>
      <c r="U247" s="77"/>
      <c r="V247" s="52"/>
      <c r="W247" s="52">
        <f t="shared" si="27"/>
        <v>0</v>
      </c>
    </row>
    <row r="248" spans="1:23" ht="15" thickBot="1">
      <c r="A248" s="3">
        <v>1897345</v>
      </c>
      <c r="B248" s="83">
        <v>43400</v>
      </c>
      <c r="C248" s="4">
        <v>231</v>
      </c>
      <c r="D248" s="4">
        <v>2911</v>
      </c>
      <c r="E248" s="4">
        <v>1732</v>
      </c>
      <c r="F248" s="4">
        <v>1086</v>
      </c>
      <c r="G248" s="4" t="s">
        <v>9</v>
      </c>
      <c r="H248" s="40">
        <f>E248-'май 2018'!E255</f>
        <v>17</v>
      </c>
      <c r="I248" s="42">
        <f>F248-'май 2018'!F255</f>
        <v>8</v>
      </c>
      <c r="J248" s="51">
        <v>1732</v>
      </c>
      <c r="K248" s="51">
        <v>1086</v>
      </c>
      <c r="L248">
        <f t="shared" si="23"/>
        <v>0</v>
      </c>
      <c r="M248">
        <f t="shared" si="23"/>
        <v>0</v>
      </c>
      <c r="N248">
        <f t="shared" si="24"/>
        <v>0</v>
      </c>
      <c r="O248">
        <f t="shared" si="25"/>
        <v>0</v>
      </c>
      <c r="P248" s="57">
        <f t="shared" si="28"/>
        <v>0</v>
      </c>
      <c r="Q248" s="52"/>
      <c r="R248" s="57">
        <f t="shared" si="29"/>
        <v>0</v>
      </c>
      <c r="S248" s="76">
        <f>'сент 2018'!W248</f>
        <v>0</v>
      </c>
      <c r="T248" s="77">
        <f t="shared" si="26"/>
        <v>0</v>
      </c>
      <c r="U248" s="55"/>
      <c r="V248" s="52"/>
      <c r="W248" s="52">
        <f t="shared" si="27"/>
        <v>0</v>
      </c>
    </row>
    <row r="249" spans="1:23" ht="15" thickBot="1">
      <c r="A249" s="3">
        <v>1896384</v>
      </c>
      <c r="B249" s="83">
        <v>43400</v>
      </c>
      <c r="C249" s="4">
        <v>232</v>
      </c>
      <c r="D249" s="4">
        <v>5388</v>
      </c>
      <c r="E249" s="4">
        <v>4046</v>
      </c>
      <c r="F249" s="4">
        <v>1328</v>
      </c>
      <c r="G249" s="4" t="s">
        <v>9</v>
      </c>
      <c r="H249" s="40">
        <f>E249-'май 2018'!E256</f>
        <v>1364</v>
      </c>
      <c r="I249" s="42">
        <f>F249-'май 2018'!F256</f>
        <v>478</v>
      </c>
      <c r="J249" s="51">
        <v>3800</v>
      </c>
      <c r="K249" s="51">
        <v>1202</v>
      </c>
      <c r="L249">
        <f t="shared" si="23"/>
        <v>246</v>
      </c>
      <c r="M249">
        <f t="shared" si="23"/>
        <v>126</v>
      </c>
      <c r="N249">
        <f t="shared" si="24"/>
        <v>1495.68</v>
      </c>
      <c r="O249">
        <f t="shared" si="25"/>
        <v>283.5</v>
      </c>
      <c r="P249" s="57">
        <f t="shared" si="28"/>
        <v>1779.18</v>
      </c>
      <c r="Q249" s="52">
        <f>'сент 2018'!V249</f>
        <v>2353</v>
      </c>
      <c r="R249" s="54">
        <f t="shared" si="29"/>
        <v>-520.44460000000004</v>
      </c>
      <c r="S249" s="76">
        <f>'сент 2018'!W249</f>
        <v>0</v>
      </c>
      <c r="T249" s="72">
        <f>R249+S249</f>
        <v>-520.44460000000004</v>
      </c>
      <c r="U249" s="71"/>
      <c r="V249" s="52"/>
      <c r="W249" s="52">
        <f t="shared" si="27"/>
        <v>-520.44460000000004</v>
      </c>
    </row>
    <row r="250" spans="1:23" ht="15" thickBot="1">
      <c r="A250" s="3">
        <v>1892172</v>
      </c>
      <c r="B250" s="83">
        <v>43400</v>
      </c>
      <c r="C250" s="4">
        <v>233</v>
      </c>
      <c r="D250" s="4">
        <v>4239</v>
      </c>
      <c r="E250" s="4">
        <v>3528</v>
      </c>
      <c r="F250" s="4">
        <v>692</v>
      </c>
      <c r="G250" s="4" t="s">
        <v>9</v>
      </c>
      <c r="H250" s="40">
        <f>E250-'май 2018'!E257</f>
        <v>451</v>
      </c>
      <c r="I250" s="42">
        <f>F250-'май 2018'!F257</f>
        <v>116</v>
      </c>
      <c r="J250" s="51">
        <v>3521</v>
      </c>
      <c r="K250" s="51">
        <v>691</v>
      </c>
      <c r="L250">
        <f t="shared" si="23"/>
        <v>7</v>
      </c>
      <c r="M250">
        <f t="shared" si="23"/>
        <v>1</v>
      </c>
      <c r="N250">
        <f t="shared" si="24"/>
        <v>42.56</v>
      </c>
      <c r="O250">
        <f t="shared" si="25"/>
        <v>2.25</v>
      </c>
      <c r="P250" s="57">
        <f t="shared" si="28"/>
        <v>44.81</v>
      </c>
      <c r="Q250" s="52"/>
      <c r="R250" s="57">
        <f t="shared" si="29"/>
        <v>46.154299999999999</v>
      </c>
      <c r="S250" s="76">
        <f>'сент 2018'!W250</f>
        <v>0</v>
      </c>
      <c r="T250" s="73">
        <f>R250+S250</f>
        <v>46.154299999999999</v>
      </c>
      <c r="U250" s="73">
        <f>S250+T250</f>
        <v>46.154299999999999</v>
      </c>
      <c r="V250" s="52"/>
      <c r="W250" s="52">
        <f t="shared" si="27"/>
        <v>0</v>
      </c>
    </row>
    <row r="251" spans="1:23" ht="15" thickBot="1">
      <c r="A251" s="3">
        <v>1771036</v>
      </c>
      <c r="B251" s="83">
        <v>43400</v>
      </c>
      <c r="C251" s="4">
        <v>234</v>
      </c>
      <c r="D251" s="4">
        <v>0</v>
      </c>
      <c r="E251" s="4">
        <v>0</v>
      </c>
      <c r="F251" s="4">
        <v>0</v>
      </c>
      <c r="G251" s="4" t="s">
        <v>9</v>
      </c>
      <c r="H251" s="40">
        <f>E251-'май 2018'!E258</f>
        <v>0</v>
      </c>
      <c r="I251" s="42">
        <f>F251-'май 2018'!F258</f>
        <v>0</v>
      </c>
      <c r="J251" s="51">
        <v>0</v>
      </c>
      <c r="K251" s="51">
        <v>0</v>
      </c>
      <c r="L251">
        <f t="shared" si="23"/>
        <v>0</v>
      </c>
      <c r="M251">
        <f t="shared" si="23"/>
        <v>0</v>
      </c>
      <c r="N251">
        <f t="shared" si="24"/>
        <v>0</v>
      </c>
      <c r="O251">
        <f t="shared" si="25"/>
        <v>0</v>
      </c>
      <c r="P251" s="57">
        <f t="shared" si="28"/>
        <v>0</v>
      </c>
      <c r="Q251" s="52"/>
      <c r="R251" s="57">
        <f t="shared" si="29"/>
        <v>0</v>
      </c>
      <c r="S251" s="76">
        <f>'сент 2018'!W251</f>
        <v>0</v>
      </c>
      <c r="T251" s="77">
        <f t="shared" si="26"/>
        <v>0</v>
      </c>
      <c r="U251" s="55"/>
      <c r="V251" s="52"/>
      <c r="W251" s="52">
        <f t="shared" si="27"/>
        <v>0</v>
      </c>
    </row>
    <row r="252" spans="1:23" ht="15" thickBot="1">
      <c r="A252" s="13" t="s">
        <v>35</v>
      </c>
      <c r="B252" s="14"/>
      <c r="C252" s="14"/>
      <c r="D252" s="14"/>
      <c r="E252" s="14"/>
      <c r="F252" s="14"/>
      <c r="G252" s="14"/>
      <c r="H252" s="43">
        <f>SUM(H8:H251)-H102</f>
        <v>116889</v>
      </c>
      <c r="I252" s="44">
        <f>SUM(I8:I251)-I102</f>
        <v>60074</v>
      </c>
      <c r="S252" s="75"/>
      <c r="T252" s="55"/>
    </row>
    <row r="253" spans="1:23">
      <c r="D253" s="26"/>
      <c r="E253" s="26"/>
      <c r="F253" s="26"/>
      <c r="G253" s="26"/>
      <c r="H253" s="45">
        <f>H7+H102</f>
        <v>756</v>
      </c>
      <c r="I253" s="45">
        <f>I7+I102</f>
        <v>575</v>
      </c>
      <c r="P253" s="52">
        <f>SUM(P8:P252)</f>
        <v>155501.56000000006</v>
      </c>
      <c r="Q253" s="52">
        <f>SUM(Q7:Q252)</f>
        <v>33782</v>
      </c>
      <c r="R253" s="52">
        <f>SUM(R8:R252)</f>
        <v>124649.19680000002</v>
      </c>
      <c r="S253" s="76">
        <f>SUM(S8:S252)</f>
        <v>55491.622900000002</v>
      </c>
      <c r="T253" s="52">
        <f>SUM(T8:T252)</f>
        <v>180140.81970000002</v>
      </c>
      <c r="U253" s="52">
        <f>SUM(U8:U251)</f>
        <v>99513.083199999994</v>
      </c>
      <c r="V253" s="52">
        <f>SUM(V8:V252)</f>
        <v>14418</v>
      </c>
      <c r="W253" s="52">
        <f>SUM(W7:W252)</f>
        <v>80627.736499999999</v>
      </c>
    </row>
    <row r="254" spans="1:23">
      <c r="S254" s="52"/>
    </row>
    <row r="255" spans="1:23">
      <c r="U255" s="52">
        <f>U253+W253</f>
        <v>180140.81969999999</v>
      </c>
      <c r="V255" s="85"/>
    </row>
    <row r="256" spans="1:23">
      <c r="V256" s="8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56"/>
  <sheetViews>
    <sheetView topLeftCell="B37" workbookViewId="0">
      <selection activeCell="R46" sqref="R46"/>
    </sheetView>
  </sheetViews>
  <sheetFormatPr defaultRowHeight="14.4"/>
  <cols>
    <col min="1" max="1" width="9" customWidth="1"/>
    <col min="2" max="2" width="15.6640625" customWidth="1"/>
    <col min="4" max="4" width="14.6640625" customWidth="1"/>
    <col min="5" max="5" width="14" customWidth="1"/>
    <col min="6" max="6" width="13.6640625" customWidth="1"/>
    <col min="7" max="7" width="15.109375" hidden="1" customWidth="1"/>
    <col min="8" max="9" width="0" style="27" hidden="1" customWidth="1"/>
    <col min="16" max="16" width="12.6640625" customWidth="1"/>
    <col min="18" max="18" width="9.88671875" bestFit="1" customWidth="1"/>
    <col min="19" max="20" width="10.33203125" customWidth="1"/>
    <col min="21" max="21" width="9.6640625" customWidth="1"/>
    <col min="22" max="22" width="8.88671875" customWidth="1"/>
    <col min="23" max="23" width="10.6640625" customWidth="1"/>
  </cols>
  <sheetData>
    <row r="1" spans="1:23" ht="40.200000000000003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38</v>
      </c>
      <c r="G1" s="2" t="s">
        <v>6</v>
      </c>
      <c r="H1" s="41" t="s">
        <v>33</v>
      </c>
      <c r="I1" s="41" t="s">
        <v>34</v>
      </c>
    </row>
    <row r="2" spans="1:23" ht="27" thickBot="1">
      <c r="A2" s="3">
        <v>1910570</v>
      </c>
      <c r="B2" s="4"/>
      <c r="C2" s="4"/>
      <c r="D2" s="4"/>
      <c r="E2" s="4"/>
      <c r="F2" s="4"/>
      <c r="G2" s="4" t="s">
        <v>7</v>
      </c>
      <c r="H2" s="40"/>
      <c r="I2" s="42"/>
    </row>
    <row r="3" spans="1:23" ht="27" thickBot="1">
      <c r="A3" s="3">
        <v>1910187</v>
      </c>
      <c r="B3" s="4"/>
      <c r="C3" s="4"/>
      <c r="D3" s="4"/>
      <c r="E3" s="4"/>
      <c r="F3" s="4"/>
      <c r="G3" s="4" t="s">
        <v>7</v>
      </c>
      <c r="H3" s="40"/>
      <c r="I3" s="42"/>
    </row>
    <row r="4" spans="1:23" ht="15" thickBot="1">
      <c r="A4" s="3"/>
      <c r="B4" s="5"/>
      <c r="C4" s="4"/>
      <c r="D4" s="4"/>
      <c r="E4" s="4"/>
      <c r="F4" s="4"/>
      <c r="G4" s="4"/>
      <c r="H4" s="40"/>
      <c r="I4" s="42"/>
    </row>
    <row r="5" spans="1:23" ht="15" thickBot="1">
      <c r="A5" s="3">
        <v>1901533</v>
      </c>
      <c r="B5" s="4"/>
      <c r="C5" s="4"/>
      <c r="D5" s="4"/>
      <c r="E5" s="4"/>
      <c r="F5" s="4"/>
      <c r="G5" s="4" t="s">
        <v>10</v>
      </c>
      <c r="H5" s="40"/>
      <c r="I5" s="42"/>
    </row>
    <row r="6" spans="1:23" ht="43.8" thickBot="1">
      <c r="A6" s="3">
        <v>2876912</v>
      </c>
      <c r="B6" s="4"/>
      <c r="C6" s="4"/>
      <c r="D6" s="4"/>
      <c r="E6" s="4"/>
      <c r="F6" s="4"/>
      <c r="G6" s="4" t="s">
        <v>7</v>
      </c>
      <c r="H6" s="40"/>
      <c r="I6" s="42"/>
      <c r="J6" s="53" t="s">
        <v>45</v>
      </c>
      <c r="K6" s="53" t="s">
        <v>46</v>
      </c>
      <c r="L6" s="53" t="s">
        <v>47</v>
      </c>
      <c r="M6" s="53" t="s">
        <v>48</v>
      </c>
      <c r="N6" s="53" t="s">
        <v>43</v>
      </c>
      <c r="O6" s="53" t="s">
        <v>44</v>
      </c>
      <c r="P6" s="53"/>
      <c r="Q6" s="53" t="s">
        <v>41</v>
      </c>
      <c r="R6" s="53" t="s">
        <v>66</v>
      </c>
      <c r="S6" s="74" t="s">
        <v>67</v>
      </c>
      <c r="T6" s="53" t="s">
        <v>64</v>
      </c>
      <c r="U6" s="84" t="s">
        <v>61</v>
      </c>
      <c r="V6" s="53" t="s">
        <v>41</v>
      </c>
      <c r="W6" s="84" t="s">
        <v>65</v>
      </c>
    </row>
    <row r="7" spans="1:23" ht="15" thickBot="1">
      <c r="A7" s="34">
        <v>1897429</v>
      </c>
      <c r="B7" s="82">
        <v>43400</v>
      </c>
      <c r="C7" s="8" t="s">
        <v>11</v>
      </c>
      <c r="D7" s="6">
        <v>30439</v>
      </c>
      <c r="E7" s="6">
        <v>15980</v>
      </c>
      <c r="F7" s="6">
        <v>10579</v>
      </c>
      <c r="G7" s="36" t="s">
        <v>9</v>
      </c>
      <c r="H7" s="38">
        <f>E7-'май 2018'!E7</f>
        <v>891</v>
      </c>
      <c r="I7" s="39">
        <f>F7-'май 2018'!F7</f>
        <v>659</v>
      </c>
      <c r="J7" s="51">
        <f>'окт 2018'!E7</f>
        <v>15819</v>
      </c>
      <c r="K7" s="51">
        <f>'окт 2018'!F7</f>
        <v>10471</v>
      </c>
      <c r="L7">
        <f t="shared" ref="L7:M68" si="0">E7-J7</f>
        <v>161</v>
      </c>
      <c r="M7">
        <f t="shared" si="0"/>
        <v>108</v>
      </c>
      <c r="N7" s="57">
        <f>L7*6.08</f>
        <v>978.88</v>
      </c>
      <c r="O7" s="57">
        <f>M7*2.25</f>
        <v>243</v>
      </c>
      <c r="P7" s="57">
        <f t="shared" ref="P7:P8" si="1">N7+O7</f>
        <v>1221.8800000000001</v>
      </c>
      <c r="Q7" s="52">
        <f>'окт 2018'!V7</f>
        <v>0</v>
      </c>
      <c r="R7" s="57">
        <f>P7+P7*3%-Q7</f>
        <v>1258.5364000000002</v>
      </c>
      <c r="S7" s="76">
        <v>0</v>
      </c>
      <c r="T7" s="77">
        <f>R7+S7</f>
        <v>1258.5364000000002</v>
      </c>
      <c r="U7" s="55"/>
      <c r="V7" s="52"/>
      <c r="W7" s="52">
        <f>T7-U7</f>
        <v>1258.5364000000002</v>
      </c>
    </row>
    <row r="8" spans="1:23" ht="15" thickBot="1">
      <c r="A8" s="3">
        <v>1899148</v>
      </c>
      <c r="B8" s="83">
        <v>43400</v>
      </c>
      <c r="C8" s="4">
        <v>1</v>
      </c>
      <c r="D8" s="3">
        <v>24871</v>
      </c>
      <c r="E8" s="3">
        <v>16080</v>
      </c>
      <c r="F8" s="3">
        <v>8487</v>
      </c>
      <c r="G8" s="4" t="s">
        <v>9</v>
      </c>
      <c r="H8" s="40">
        <f>E8-'май 2018'!E8</f>
        <v>1174</v>
      </c>
      <c r="I8" s="42">
        <f>F8-'май 2018'!F8</f>
        <v>693</v>
      </c>
      <c r="J8" s="51">
        <f>'окт 2018'!E8</f>
        <v>15868</v>
      </c>
      <c r="K8" s="51">
        <f>'окт 2018'!F8</f>
        <v>8379</v>
      </c>
      <c r="L8">
        <f t="shared" si="0"/>
        <v>212</v>
      </c>
      <c r="M8">
        <f t="shared" si="0"/>
        <v>108</v>
      </c>
      <c r="N8" s="57">
        <f t="shared" ref="N8:N71" si="2">L8*6.08</f>
        <v>1288.96</v>
      </c>
      <c r="O8" s="57">
        <f t="shared" ref="O8:O71" si="3">M8*2.25</f>
        <v>243</v>
      </c>
      <c r="P8" s="57">
        <f t="shared" si="1"/>
        <v>1531.96</v>
      </c>
      <c r="Q8" s="52">
        <f>'окт 2018'!V8</f>
        <v>0</v>
      </c>
      <c r="R8" s="57">
        <f t="shared" ref="R8" si="4">P8+P8*3%-Q8</f>
        <v>1577.9187999999999</v>
      </c>
      <c r="S8" s="76">
        <f>'окт 2018'!W8</f>
        <v>0</v>
      </c>
      <c r="T8" s="62">
        <f>R8+S8</f>
        <v>1577.9187999999999</v>
      </c>
      <c r="U8" s="62">
        <f>S8+T8</f>
        <v>1577.9187999999999</v>
      </c>
      <c r="V8" s="52"/>
      <c r="W8" s="52"/>
    </row>
    <row r="9" spans="1:23" ht="15" thickBot="1">
      <c r="A9" s="3">
        <v>1899138</v>
      </c>
      <c r="B9" s="83">
        <v>43400</v>
      </c>
      <c r="C9" s="4">
        <v>2</v>
      </c>
      <c r="D9" s="3">
        <v>7546</v>
      </c>
      <c r="E9" s="3">
        <v>4778</v>
      </c>
      <c r="F9" s="3">
        <v>2731</v>
      </c>
      <c r="G9" s="4" t="s">
        <v>9</v>
      </c>
      <c r="H9" s="40">
        <f>E9-'май 2018'!E9</f>
        <v>264</v>
      </c>
      <c r="I9" s="42">
        <f>F9-'май 2018'!F9</f>
        <v>116</v>
      </c>
      <c r="J9" s="51">
        <f>'окт 2018'!E9</f>
        <v>4715</v>
      </c>
      <c r="K9" s="51">
        <f>'окт 2018'!F9</f>
        <v>2713</v>
      </c>
      <c r="L9">
        <f t="shared" si="0"/>
        <v>63</v>
      </c>
      <c r="M9">
        <f t="shared" si="0"/>
        <v>18</v>
      </c>
      <c r="N9" s="57">
        <f t="shared" si="2"/>
        <v>383.04</v>
      </c>
      <c r="O9" s="57">
        <f t="shared" si="3"/>
        <v>40.5</v>
      </c>
      <c r="P9" s="57">
        <f>N9+O9</f>
        <v>423.54</v>
      </c>
      <c r="Q9" s="52">
        <f>'окт 2018'!V9</f>
        <v>0</v>
      </c>
      <c r="R9" s="57">
        <f>P9+P9*3%-Q9</f>
        <v>436.24620000000004</v>
      </c>
      <c r="S9" s="76">
        <f>'окт 2018'!W9</f>
        <v>-4060.5764000000004</v>
      </c>
      <c r="T9" s="72">
        <f t="shared" ref="T9:U72" si="5">R9+S9</f>
        <v>-3624.3302000000003</v>
      </c>
      <c r="U9" s="55"/>
      <c r="V9" s="52"/>
      <c r="W9" s="54">
        <f>T9-U9</f>
        <v>-3624.3302000000003</v>
      </c>
    </row>
    <row r="10" spans="1:23" ht="15" thickBot="1">
      <c r="A10" s="3">
        <v>1896559</v>
      </c>
      <c r="B10" s="83">
        <v>43400</v>
      </c>
      <c r="C10" s="4">
        <v>3</v>
      </c>
      <c r="D10" s="3">
        <v>3509</v>
      </c>
      <c r="E10" s="3">
        <v>2267</v>
      </c>
      <c r="F10" s="3">
        <v>1010</v>
      </c>
      <c r="G10" s="4" t="s">
        <v>9</v>
      </c>
      <c r="H10" s="40">
        <f>E10-'май 2018'!E10</f>
        <v>388</v>
      </c>
      <c r="I10" s="42">
        <f>F10-'май 2018'!F10</f>
        <v>134</v>
      </c>
      <c r="J10" s="51">
        <f>'окт 2018'!E10</f>
        <v>2267</v>
      </c>
      <c r="K10" s="51">
        <f>'окт 2018'!F10</f>
        <v>1010</v>
      </c>
      <c r="L10">
        <f t="shared" si="0"/>
        <v>0</v>
      </c>
      <c r="M10">
        <f t="shared" si="0"/>
        <v>0</v>
      </c>
      <c r="N10" s="57">
        <f t="shared" si="2"/>
        <v>0</v>
      </c>
      <c r="O10" s="57">
        <f t="shared" si="3"/>
        <v>0</v>
      </c>
      <c r="P10" s="57">
        <f>N10+O10</f>
        <v>0</v>
      </c>
      <c r="Q10" s="52">
        <f>'окт 2018'!V10</f>
        <v>0</v>
      </c>
      <c r="R10" s="71">
        <f>P10+P10*3%-Q10</f>
        <v>0</v>
      </c>
      <c r="S10" s="76">
        <f>'окт 2018'!W10</f>
        <v>652.61829999999998</v>
      </c>
      <c r="T10" s="77">
        <f t="shared" si="5"/>
        <v>652.61829999999998</v>
      </c>
      <c r="U10" s="55"/>
      <c r="V10" s="52"/>
      <c r="W10" s="52">
        <f t="shared" ref="W10:W70" si="6">T10-U10</f>
        <v>652.61829999999998</v>
      </c>
    </row>
    <row r="11" spans="1:23" ht="15" thickBot="1">
      <c r="A11" s="3">
        <v>1898264</v>
      </c>
      <c r="B11" s="83">
        <v>43400</v>
      </c>
      <c r="C11" s="4">
        <v>4</v>
      </c>
      <c r="D11" s="3">
        <v>5962</v>
      </c>
      <c r="E11" s="3">
        <v>3564</v>
      </c>
      <c r="F11" s="3">
        <v>1937</v>
      </c>
      <c r="G11" s="4" t="s">
        <v>9</v>
      </c>
      <c r="H11" s="40">
        <f>E11-'май 2018'!E11</f>
        <v>391</v>
      </c>
      <c r="I11" s="42">
        <f>F11-'май 2018'!F11</f>
        <v>261</v>
      </c>
      <c r="J11" s="51">
        <f>'окт 2018'!E11</f>
        <v>3560</v>
      </c>
      <c r="K11" s="51">
        <f>'окт 2018'!F11</f>
        <v>1937</v>
      </c>
      <c r="L11">
        <f t="shared" si="0"/>
        <v>4</v>
      </c>
      <c r="M11">
        <f t="shared" si="0"/>
        <v>0</v>
      </c>
      <c r="N11" s="57">
        <f t="shared" si="2"/>
        <v>24.32</v>
      </c>
      <c r="O11" s="57">
        <f t="shared" si="3"/>
        <v>0</v>
      </c>
      <c r="P11" s="57">
        <f t="shared" ref="P11:P74" si="7">N11+O11</f>
        <v>24.32</v>
      </c>
      <c r="Q11" s="52">
        <f>'окт 2018'!V11</f>
        <v>0</v>
      </c>
      <c r="R11" s="57">
        <f t="shared" ref="R11:R74" si="8">P11+P11*3%-Q11</f>
        <v>25.049600000000002</v>
      </c>
      <c r="S11" s="76">
        <f>'окт 2018'!W11</f>
        <v>561.60020000000009</v>
      </c>
      <c r="T11" s="77">
        <f t="shared" si="5"/>
        <v>586.64980000000014</v>
      </c>
      <c r="U11" s="55"/>
      <c r="V11" s="52"/>
      <c r="W11" s="52">
        <f t="shared" si="6"/>
        <v>586.64980000000014</v>
      </c>
    </row>
    <row r="12" spans="1:23" ht="15" thickBot="1">
      <c r="A12" s="3">
        <v>1899140</v>
      </c>
      <c r="B12" s="83">
        <v>43400</v>
      </c>
      <c r="C12" s="4">
        <v>5</v>
      </c>
      <c r="D12" s="3">
        <v>3603</v>
      </c>
      <c r="E12" s="3">
        <v>2399</v>
      </c>
      <c r="F12" s="3">
        <v>1169</v>
      </c>
      <c r="G12" s="4" t="s">
        <v>9</v>
      </c>
      <c r="H12" s="40">
        <f>E12-'май 2018'!E12</f>
        <v>324</v>
      </c>
      <c r="I12" s="42">
        <f>F12-'май 2018'!F12</f>
        <v>202</v>
      </c>
      <c r="J12" s="51">
        <f>'окт 2018'!E12</f>
        <v>2399</v>
      </c>
      <c r="K12" s="51">
        <f>'окт 2018'!F12</f>
        <v>1169</v>
      </c>
      <c r="L12">
        <f t="shared" si="0"/>
        <v>0</v>
      </c>
      <c r="M12">
        <f t="shared" si="0"/>
        <v>0</v>
      </c>
      <c r="N12" s="57">
        <f t="shared" si="2"/>
        <v>0</v>
      </c>
      <c r="O12" s="57">
        <f t="shared" si="3"/>
        <v>0</v>
      </c>
      <c r="P12" s="57">
        <f t="shared" si="7"/>
        <v>0</v>
      </c>
      <c r="Q12" s="52">
        <f>'окт 2018'!V12</f>
        <v>0</v>
      </c>
      <c r="R12" s="57">
        <f t="shared" si="8"/>
        <v>0</v>
      </c>
      <c r="S12" s="76">
        <f>'окт 2018'!W12</f>
        <v>104.58620000000001</v>
      </c>
      <c r="T12" s="77">
        <f t="shared" si="5"/>
        <v>104.58620000000001</v>
      </c>
      <c r="U12" s="77"/>
      <c r="V12" s="52"/>
      <c r="W12" s="52">
        <f t="shared" si="6"/>
        <v>104.58620000000001</v>
      </c>
    </row>
    <row r="13" spans="1:23" ht="15" thickBot="1">
      <c r="A13" s="3">
        <v>1898866</v>
      </c>
      <c r="B13" s="83">
        <v>43400</v>
      </c>
      <c r="C13" s="4">
        <v>6</v>
      </c>
      <c r="D13" s="3">
        <v>2510</v>
      </c>
      <c r="E13" s="3">
        <v>1522</v>
      </c>
      <c r="F13" s="3">
        <v>648</v>
      </c>
      <c r="G13" s="4" t="s">
        <v>9</v>
      </c>
      <c r="H13" s="40">
        <f>E13-'май 2018'!E13</f>
        <v>136</v>
      </c>
      <c r="I13" s="42">
        <f>F13-'май 2018'!F13</f>
        <v>52</v>
      </c>
      <c r="J13" s="51">
        <f>'окт 2018'!E13</f>
        <v>1522</v>
      </c>
      <c r="K13" s="51">
        <f>'окт 2018'!F13</f>
        <v>648</v>
      </c>
      <c r="L13">
        <f t="shared" si="0"/>
        <v>0</v>
      </c>
      <c r="M13">
        <f t="shared" si="0"/>
        <v>0</v>
      </c>
      <c r="N13" s="57">
        <f t="shared" si="2"/>
        <v>0</v>
      </c>
      <c r="O13" s="57">
        <f t="shared" si="3"/>
        <v>0</v>
      </c>
      <c r="P13" s="57">
        <f t="shared" si="7"/>
        <v>0</v>
      </c>
      <c r="Q13" s="52">
        <f>'окт 2018'!V13</f>
        <v>0</v>
      </c>
      <c r="R13" s="71">
        <f t="shared" si="8"/>
        <v>0</v>
      </c>
      <c r="S13" s="76">
        <f>'окт 2018'!W13</f>
        <v>-579.53339999999992</v>
      </c>
      <c r="T13" s="72">
        <f t="shared" si="5"/>
        <v>-579.53339999999992</v>
      </c>
      <c r="U13" s="55"/>
      <c r="V13" s="52"/>
      <c r="W13" s="54">
        <f t="shared" si="6"/>
        <v>-579.53339999999992</v>
      </c>
    </row>
    <row r="14" spans="1:23" ht="15" thickBot="1">
      <c r="A14" s="3">
        <v>1899216</v>
      </c>
      <c r="B14" s="83">
        <v>43400</v>
      </c>
      <c r="C14" s="4">
        <v>7</v>
      </c>
      <c r="D14" s="3">
        <v>46645</v>
      </c>
      <c r="E14" s="3">
        <v>29675</v>
      </c>
      <c r="F14" s="3">
        <v>16496</v>
      </c>
      <c r="G14" s="4" t="s">
        <v>9</v>
      </c>
      <c r="H14" s="40">
        <f>E14-'май 2018'!E14</f>
        <v>955</v>
      </c>
      <c r="I14" s="42">
        <f>F14-'май 2018'!F14</f>
        <v>656</v>
      </c>
      <c r="J14" s="51">
        <f>'окт 2018'!E14</f>
        <v>29612</v>
      </c>
      <c r="K14" s="51">
        <f>'окт 2018'!F14</f>
        <v>16431</v>
      </c>
      <c r="L14">
        <f t="shared" si="0"/>
        <v>63</v>
      </c>
      <c r="M14">
        <f t="shared" si="0"/>
        <v>65</v>
      </c>
      <c r="N14" s="57">
        <f t="shared" si="2"/>
        <v>383.04</v>
      </c>
      <c r="O14" s="57">
        <f t="shared" si="3"/>
        <v>146.25</v>
      </c>
      <c r="P14" s="57">
        <f t="shared" si="7"/>
        <v>529.29</v>
      </c>
      <c r="Q14" s="52">
        <f>'окт 2018'!V14</f>
        <v>0</v>
      </c>
      <c r="R14" s="57">
        <f t="shared" si="8"/>
        <v>545.16869999999994</v>
      </c>
      <c r="S14" s="76">
        <f>'окт 2018'!W14</f>
        <v>1596.8501999999999</v>
      </c>
      <c r="T14" s="77">
        <f t="shared" si="5"/>
        <v>2142.0189</v>
      </c>
      <c r="U14" s="77"/>
      <c r="V14" s="52"/>
      <c r="W14" s="52">
        <f t="shared" si="6"/>
        <v>2142.0189</v>
      </c>
    </row>
    <row r="15" spans="1:23" ht="15" thickBot="1">
      <c r="A15" s="3">
        <v>1892234</v>
      </c>
      <c r="B15" s="83">
        <v>43400</v>
      </c>
      <c r="C15" s="4">
        <v>8</v>
      </c>
      <c r="D15" s="3">
        <v>2989</v>
      </c>
      <c r="E15" s="3">
        <v>2228</v>
      </c>
      <c r="F15" s="3">
        <v>682</v>
      </c>
      <c r="G15" s="4" t="s">
        <v>9</v>
      </c>
      <c r="H15" s="40">
        <f>E15-'май 2018'!E15</f>
        <v>158</v>
      </c>
      <c r="I15" s="42">
        <f>F15-'май 2018'!F15</f>
        <v>60</v>
      </c>
      <c r="J15" s="51">
        <f>'окт 2018'!E15</f>
        <v>2228</v>
      </c>
      <c r="K15" s="51">
        <f>'окт 2018'!F15</f>
        <v>682</v>
      </c>
      <c r="L15">
        <f t="shared" si="0"/>
        <v>0</v>
      </c>
      <c r="M15">
        <f t="shared" si="0"/>
        <v>0</v>
      </c>
      <c r="N15" s="57">
        <f t="shared" si="2"/>
        <v>0</v>
      </c>
      <c r="O15" s="57">
        <f t="shared" si="3"/>
        <v>0</v>
      </c>
      <c r="P15" s="57">
        <f t="shared" si="7"/>
        <v>0</v>
      </c>
      <c r="Q15" s="52">
        <f>'окт 2018'!V15</f>
        <v>0</v>
      </c>
      <c r="R15" s="57">
        <f t="shared" si="8"/>
        <v>0</v>
      </c>
      <c r="S15" s="76">
        <f>'окт 2018'!W15</f>
        <v>314.00580000000002</v>
      </c>
      <c r="T15" s="77">
        <f t="shared" si="5"/>
        <v>314.00580000000002</v>
      </c>
      <c r="U15" s="55"/>
      <c r="V15" s="52"/>
      <c r="W15" s="52">
        <f t="shared" si="6"/>
        <v>314.00580000000002</v>
      </c>
    </row>
    <row r="16" spans="1:23" ht="15" thickBot="1">
      <c r="A16" s="3">
        <v>1897340</v>
      </c>
      <c r="B16" s="83">
        <v>43400</v>
      </c>
      <c r="C16" s="4">
        <v>9</v>
      </c>
      <c r="D16" s="3">
        <v>24</v>
      </c>
      <c r="E16" s="3">
        <v>0</v>
      </c>
      <c r="F16" s="3">
        <v>0</v>
      </c>
      <c r="G16" s="4" t="s">
        <v>9</v>
      </c>
      <c r="H16" s="40">
        <f>E16-'май 2018'!E16</f>
        <v>0</v>
      </c>
      <c r="I16" s="42">
        <f>F16-'май 2018'!F16</f>
        <v>0</v>
      </c>
      <c r="J16" s="51">
        <f>'окт 2018'!E16</f>
        <v>0</v>
      </c>
      <c r="K16" s="51">
        <f>'окт 2018'!F16</f>
        <v>0</v>
      </c>
      <c r="L16">
        <f t="shared" si="0"/>
        <v>0</v>
      </c>
      <c r="M16">
        <f t="shared" si="0"/>
        <v>0</v>
      </c>
      <c r="N16" s="57">
        <f t="shared" si="2"/>
        <v>0</v>
      </c>
      <c r="O16" s="57">
        <f t="shared" si="3"/>
        <v>0</v>
      </c>
      <c r="P16" s="57">
        <f t="shared" si="7"/>
        <v>0</v>
      </c>
      <c r="Q16" s="52">
        <f>'окт 2018'!V16</f>
        <v>0</v>
      </c>
      <c r="R16" s="57">
        <f t="shared" si="8"/>
        <v>0</v>
      </c>
      <c r="S16" s="76">
        <f>'окт 2018'!W16</f>
        <v>0</v>
      </c>
      <c r="T16" s="77">
        <f t="shared" si="5"/>
        <v>0</v>
      </c>
      <c r="U16" s="55"/>
      <c r="V16" s="52"/>
      <c r="W16" s="52"/>
    </row>
    <row r="17" spans="1:23" ht="15" thickBot="1">
      <c r="A17" s="3">
        <v>1897151</v>
      </c>
      <c r="B17" s="83">
        <v>43400</v>
      </c>
      <c r="C17" s="4" t="s">
        <v>12</v>
      </c>
      <c r="D17" s="3">
        <v>235</v>
      </c>
      <c r="E17" s="3">
        <v>6</v>
      </c>
      <c r="F17" s="3">
        <v>2</v>
      </c>
      <c r="G17" s="4" t="s">
        <v>9</v>
      </c>
      <c r="H17" s="40">
        <f>E17-'май 2018'!E17</f>
        <v>0</v>
      </c>
      <c r="I17" s="42">
        <f>F17-'май 2018'!F17</f>
        <v>0</v>
      </c>
      <c r="J17" s="51">
        <f>'окт 2018'!E17</f>
        <v>6</v>
      </c>
      <c r="K17" s="51">
        <f>'окт 2018'!F17</f>
        <v>2</v>
      </c>
      <c r="L17">
        <f t="shared" si="0"/>
        <v>0</v>
      </c>
      <c r="M17">
        <f t="shared" si="0"/>
        <v>0</v>
      </c>
      <c r="N17" s="57">
        <f t="shared" si="2"/>
        <v>0</v>
      </c>
      <c r="O17" s="57">
        <f t="shared" si="3"/>
        <v>0</v>
      </c>
      <c r="P17" s="57">
        <f t="shared" si="7"/>
        <v>0</v>
      </c>
      <c r="Q17" s="52">
        <f>'окт 2018'!V17</f>
        <v>0</v>
      </c>
      <c r="R17" s="57">
        <f t="shared" si="8"/>
        <v>0</v>
      </c>
      <c r="S17" s="76">
        <f>'окт 2018'!W17</f>
        <v>40.1494</v>
      </c>
      <c r="T17" s="77">
        <f t="shared" si="5"/>
        <v>40.1494</v>
      </c>
      <c r="U17" s="55"/>
      <c r="V17" s="52"/>
      <c r="W17" s="52">
        <f t="shared" si="6"/>
        <v>40.1494</v>
      </c>
    </row>
    <row r="18" spans="1:23" ht="15" thickBot="1">
      <c r="A18" s="3">
        <v>1897229</v>
      </c>
      <c r="B18" s="83">
        <v>43400</v>
      </c>
      <c r="C18" s="4">
        <v>10</v>
      </c>
      <c r="D18" s="3">
        <v>2349</v>
      </c>
      <c r="E18" s="3">
        <v>1690</v>
      </c>
      <c r="F18" s="3">
        <v>444</v>
      </c>
      <c r="G18" s="4" t="s">
        <v>9</v>
      </c>
      <c r="H18" s="40">
        <f>E18-'май 2018'!E18</f>
        <v>256</v>
      </c>
      <c r="I18" s="42">
        <f>F18-'май 2018'!F18</f>
        <v>58</v>
      </c>
      <c r="J18" s="51">
        <f>'окт 2018'!E18</f>
        <v>1690</v>
      </c>
      <c r="K18" s="51">
        <f>'окт 2018'!F18</f>
        <v>444</v>
      </c>
      <c r="L18">
        <f t="shared" si="0"/>
        <v>0</v>
      </c>
      <c r="M18">
        <f t="shared" si="0"/>
        <v>0</v>
      </c>
      <c r="N18" s="57">
        <f t="shared" si="2"/>
        <v>0</v>
      </c>
      <c r="O18" s="57">
        <f t="shared" si="3"/>
        <v>0</v>
      </c>
      <c r="P18" s="57">
        <f t="shared" si="7"/>
        <v>0</v>
      </c>
      <c r="Q18" s="52">
        <f>'окт 2018'!V18</f>
        <v>0</v>
      </c>
      <c r="R18" s="57">
        <f t="shared" si="8"/>
        <v>0</v>
      </c>
      <c r="S18" s="76">
        <f>'окт 2018'!W18</f>
        <v>6.2624000000000004</v>
      </c>
      <c r="T18" s="77">
        <f t="shared" si="5"/>
        <v>6.2624000000000004</v>
      </c>
      <c r="U18" s="77"/>
      <c r="V18" s="52"/>
      <c r="W18" s="52">
        <f t="shared" si="6"/>
        <v>6.2624000000000004</v>
      </c>
    </row>
    <row r="19" spans="1:23" ht="15" thickBot="1">
      <c r="A19" s="3">
        <v>1897104</v>
      </c>
      <c r="B19" s="83">
        <v>43400</v>
      </c>
      <c r="C19" s="4">
        <v>11</v>
      </c>
      <c r="D19" s="3">
        <v>21809</v>
      </c>
      <c r="E19" s="3">
        <v>12836</v>
      </c>
      <c r="F19" s="3">
        <v>8705</v>
      </c>
      <c r="G19" s="4" t="s">
        <v>9</v>
      </c>
      <c r="H19" s="40">
        <f>E19-'май 2018'!E19</f>
        <v>815</v>
      </c>
      <c r="I19" s="42">
        <f>F19-'май 2018'!F19</f>
        <v>621</v>
      </c>
      <c r="J19" s="51">
        <f>'окт 2018'!E19</f>
        <v>12610</v>
      </c>
      <c r="K19" s="51">
        <f>'окт 2018'!F19</f>
        <v>8511</v>
      </c>
      <c r="L19">
        <f t="shared" si="0"/>
        <v>226</v>
      </c>
      <c r="M19">
        <f t="shared" si="0"/>
        <v>194</v>
      </c>
      <c r="N19" s="57">
        <f t="shared" si="2"/>
        <v>1374.08</v>
      </c>
      <c r="O19" s="57">
        <f t="shared" si="3"/>
        <v>436.5</v>
      </c>
      <c r="P19" s="57">
        <f t="shared" si="7"/>
        <v>1810.58</v>
      </c>
      <c r="Q19" s="52">
        <f>'окт 2018'!V19</f>
        <v>0</v>
      </c>
      <c r="R19" s="57">
        <f t="shared" si="8"/>
        <v>1864.8973999999998</v>
      </c>
      <c r="S19" s="76">
        <f>'окт 2018'!W19</f>
        <v>0</v>
      </c>
      <c r="T19" s="62">
        <f t="shared" si="5"/>
        <v>1864.8973999999998</v>
      </c>
      <c r="U19" s="62">
        <f t="shared" si="5"/>
        <v>1864.8973999999998</v>
      </c>
      <c r="V19" s="52"/>
      <c r="W19" s="52"/>
    </row>
    <row r="20" spans="1:23" ht="15" thickBot="1">
      <c r="A20" s="3">
        <v>1897192</v>
      </c>
      <c r="B20" s="83">
        <v>43400</v>
      </c>
      <c r="C20" s="4">
        <v>12</v>
      </c>
      <c r="D20" s="3">
        <v>8515</v>
      </c>
      <c r="E20" s="3">
        <v>6197</v>
      </c>
      <c r="F20" s="3">
        <v>2122</v>
      </c>
      <c r="G20" s="4" t="s">
        <v>9</v>
      </c>
      <c r="H20" s="40">
        <f>E20-'май 2018'!E20</f>
        <v>571</v>
      </c>
      <c r="I20" s="42">
        <f>F20-'май 2018'!F20</f>
        <v>197</v>
      </c>
      <c r="J20" s="51">
        <f>'окт 2018'!E20</f>
        <v>6187</v>
      </c>
      <c r="K20" s="51">
        <f>'окт 2018'!F20</f>
        <v>2118</v>
      </c>
      <c r="L20">
        <f t="shared" si="0"/>
        <v>10</v>
      </c>
      <c r="M20">
        <f t="shared" si="0"/>
        <v>4</v>
      </c>
      <c r="N20" s="57">
        <f t="shared" si="2"/>
        <v>60.8</v>
      </c>
      <c r="O20" s="57">
        <f t="shared" si="3"/>
        <v>9</v>
      </c>
      <c r="P20" s="57">
        <f t="shared" si="7"/>
        <v>69.8</v>
      </c>
      <c r="Q20" s="52">
        <f>'окт 2018'!V20</f>
        <v>0</v>
      </c>
      <c r="R20" s="57">
        <f t="shared" si="8"/>
        <v>71.893999999999991</v>
      </c>
      <c r="S20" s="76">
        <f>'окт 2018'!W20</f>
        <v>-367.68130000000008</v>
      </c>
      <c r="T20" s="72">
        <f t="shared" si="5"/>
        <v>-295.78730000000007</v>
      </c>
      <c r="U20" s="77"/>
      <c r="V20" s="52"/>
      <c r="W20" s="54">
        <f t="shared" si="6"/>
        <v>-295.78730000000007</v>
      </c>
    </row>
    <row r="21" spans="1:23" ht="15" thickBot="1">
      <c r="A21" s="3">
        <v>1898874</v>
      </c>
      <c r="B21" s="83">
        <v>43400</v>
      </c>
      <c r="C21" s="4">
        <v>13</v>
      </c>
      <c r="D21" s="3">
        <v>21342</v>
      </c>
      <c r="E21" s="3">
        <v>14027</v>
      </c>
      <c r="F21" s="3">
        <v>6150</v>
      </c>
      <c r="G21" s="4" t="s">
        <v>9</v>
      </c>
      <c r="H21" s="40">
        <f>E21-'май 2018'!E21</f>
        <v>1737</v>
      </c>
      <c r="I21" s="42">
        <f>F21-'май 2018'!F21</f>
        <v>910</v>
      </c>
      <c r="J21" s="51">
        <f>'окт 2018'!E21</f>
        <v>13653</v>
      </c>
      <c r="K21" s="51">
        <f>'окт 2018'!F21</f>
        <v>5954</v>
      </c>
      <c r="L21">
        <f t="shared" si="0"/>
        <v>374</v>
      </c>
      <c r="M21">
        <f t="shared" si="0"/>
        <v>196</v>
      </c>
      <c r="N21" s="57">
        <f t="shared" si="2"/>
        <v>2273.92</v>
      </c>
      <c r="O21" s="57">
        <f t="shared" si="3"/>
        <v>441</v>
      </c>
      <c r="P21" s="57">
        <f t="shared" si="7"/>
        <v>2714.92</v>
      </c>
      <c r="Q21" s="52">
        <f>'окт 2018'!V21</f>
        <v>2761</v>
      </c>
      <c r="R21" s="57">
        <f t="shared" si="8"/>
        <v>35.367600000000039</v>
      </c>
      <c r="S21" s="76">
        <f>'окт 2018'!W21</f>
        <v>0</v>
      </c>
      <c r="T21" s="77">
        <f t="shared" si="5"/>
        <v>35.367600000000039</v>
      </c>
      <c r="U21" s="77"/>
      <c r="V21" s="77"/>
      <c r="W21" s="52">
        <f t="shared" si="6"/>
        <v>35.367600000000039</v>
      </c>
    </row>
    <row r="22" spans="1:23" ht="15" thickBot="1">
      <c r="A22" s="3">
        <v>1892500</v>
      </c>
      <c r="B22" s="83">
        <v>43400</v>
      </c>
      <c r="C22" s="4" t="s">
        <v>13</v>
      </c>
      <c r="D22" s="3">
        <v>13748</v>
      </c>
      <c r="E22" s="3">
        <v>10405</v>
      </c>
      <c r="F22" s="3">
        <v>3208</v>
      </c>
      <c r="G22" s="4" t="s">
        <v>9</v>
      </c>
      <c r="H22" s="40">
        <f>E22-'май 2018'!E22</f>
        <v>9522</v>
      </c>
      <c r="I22" s="42">
        <f>F22-'май 2018'!F22</f>
        <v>2829</v>
      </c>
      <c r="J22" s="51">
        <f>'окт 2018'!E22</f>
        <v>10347</v>
      </c>
      <c r="K22" s="51">
        <f>'окт 2018'!F22</f>
        <v>3169</v>
      </c>
      <c r="L22">
        <f t="shared" si="0"/>
        <v>58</v>
      </c>
      <c r="M22">
        <f t="shared" si="0"/>
        <v>39</v>
      </c>
      <c r="N22" s="57">
        <f t="shared" si="2"/>
        <v>352.64</v>
      </c>
      <c r="O22" s="57">
        <f t="shared" si="3"/>
        <v>87.75</v>
      </c>
      <c r="P22" s="57">
        <f t="shared" si="7"/>
        <v>440.39</v>
      </c>
      <c r="Q22" s="52">
        <f>'окт 2018'!V22</f>
        <v>1000</v>
      </c>
      <c r="R22" s="54">
        <f t="shared" si="8"/>
        <v>-546.39830000000006</v>
      </c>
      <c r="S22" s="76">
        <f>'окт 2018'!W22</f>
        <v>-323.94089999999994</v>
      </c>
      <c r="T22" s="72">
        <f t="shared" si="5"/>
        <v>-870.33920000000001</v>
      </c>
      <c r="U22" s="77"/>
      <c r="V22" s="52"/>
      <c r="W22" s="54">
        <f t="shared" si="6"/>
        <v>-870.33920000000001</v>
      </c>
    </row>
    <row r="23" spans="1:23" ht="15" thickBot="1">
      <c r="A23" s="3">
        <v>1897270</v>
      </c>
      <c r="B23" s="83">
        <v>43400</v>
      </c>
      <c r="C23" s="4">
        <v>14</v>
      </c>
      <c r="D23" s="3">
        <v>1348</v>
      </c>
      <c r="E23" s="3">
        <v>883</v>
      </c>
      <c r="F23" s="3">
        <v>379</v>
      </c>
      <c r="G23" s="4" t="s">
        <v>9</v>
      </c>
      <c r="H23" s="40">
        <f>E23-'май 2018'!E23</f>
        <v>-8800</v>
      </c>
      <c r="I23" s="42">
        <f>F23-'май 2018'!F23</f>
        <v>-2439</v>
      </c>
      <c r="J23" s="51">
        <f>'окт 2018'!E23</f>
        <v>883</v>
      </c>
      <c r="K23" s="51">
        <f>'окт 2018'!F23</f>
        <v>379</v>
      </c>
      <c r="L23">
        <f t="shared" si="0"/>
        <v>0</v>
      </c>
      <c r="M23">
        <f t="shared" si="0"/>
        <v>0</v>
      </c>
      <c r="N23" s="57">
        <f t="shared" si="2"/>
        <v>0</v>
      </c>
      <c r="O23" s="57">
        <f t="shared" si="3"/>
        <v>0</v>
      </c>
      <c r="P23" s="57">
        <f t="shared" si="7"/>
        <v>0</v>
      </c>
      <c r="Q23" s="52">
        <f>'окт 2018'!V23</f>
        <v>0</v>
      </c>
      <c r="R23" s="57">
        <f t="shared" si="8"/>
        <v>0</v>
      </c>
      <c r="S23" s="76">
        <f>'окт 2018'!W23</f>
        <v>0</v>
      </c>
      <c r="T23" s="77">
        <f t="shared" si="5"/>
        <v>0</v>
      </c>
      <c r="U23" s="55"/>
      <c r="V23" s="52"/>
      <c r="W23" s="52"/>
    </row>
    <row r="24" spans="1:23" ht="15" thickBot="1">
      <c r="A24" s="3">
        <v>1893468</v>
      </c>
      <c r="B24" s="83">
        <v>43400</v>
      </c>
      <c r="C24" s="4">
        <v>15</v>
      </c>
      <c r="D24" s="3">
        <v>3268</v>
      </c>
      <c r="E24" s="3">
        <v>2689</v>
      </c>
      <c r="F24" s="3">
        <v>434</v>
      </c>
      <c r="G24" s="4" t="s">
        <v>9</v>
      </c>
      <c r="H24" s="40">
        <f>E24-'май 2018'!E24</f>
        <v>364</v>
      </c>
      <c r="I24" s="42">
        <f>F24-'май 2018'!F24</f>
        <v>81</v>
      </c>
      <c r="J24" s="51">
        <f>'окт 2018'!E24</f>
        <v>2615</v>
      </c>
      <c r="K24" s="51">
        <f>'окт 2018'!F24</f>
        <v>434</v>
      </c>
      <c r="L24">
        <f t="shared" si="0"/>
        <v>74</v>
      </c>
      <c r="M24">
        <f t="shared" si="0"/>
        <v>0</v>
      </c>
      <c r="N24" s="57">
        <f t="shared" si="2"/>
        <v>449.92</v>
      </c>
      <c r="O24" s="57">
        <f t="shared" si="3"/>
        <v>0</v>
      </c>
      <c r="P24" s="57">
        <f t="shared" si="7"/>
        <v>449.92</v>
      </c>
      <c r="Q24" s="52">
        <f>'окт 2018'!V24</f>
        <v>0</v>
      </c>
      <c r="R24" s="57">
        <f t="shared" si="8"/>
        <v>463.41759999999999</v>
      </c>
      <c r="S24" s="76">
        <f>'окт 2018'!W24</f>
        <v>1258.4437000000003</v>
      </c>
      <c r="T24" s="77">
        <f t="shared" si="5"/>
        <v>1721.8613000000003</v>
      </c>
      <c r="U24" s="55"/>
      <c r="V24" s="52"/>
      <c r="W24" s="52">
        <f t="shared" si="6"/>
        <v>1721.8613000000003</v>
      </c>
    </row>
    <row r="25" spans="1:23" ht="15" thickBot="1">
      <c r="A25" s="3">
        <v>1897320</v>
      </c>
      <c r="B25" s="83">
        <v>43400</v>
      </c>
      <c r="C25" s="4">
        <v>16</v>
      </c>
      <c r="D25" s="3">
        <v>16197</v>
      </c>
      <c r="E25" s="3">
        <v>10178</v>
      </c>
      <c r="F25" s="3">
        <v>5961</v>
      </c>
      <c r="G25" s="4" t="s">
        <v>9</v>
      </c>
      <c r="H25" s="40">
        <f>E25-'май 2018'!E25</f>
        <v>1930</v>
      </c>
      <c r="I25" s="42">
        <f>F25-'май 2018'!F25</f>
        <v>1146</v>
      </c>
      <c r="J25" s="51">
        <f>'окт 2018'!E25</f>
        <v>10032</v>
      </c>
      <c r="K25" s="51">
        <f>'окт 2018'!F25</f>
        <v>5880</v>
      </c>
      <c r="L25">
        <f t="shared" si="0"/>
        <v>146</v>
      </c>
      <c r="M25">
        <f t="shared" si="0"/>
        <v>81</v>
      </c>
      <c r="N25" s="57">
        <f t="shared" si="2"/>
        <v>887.68000000000006</v>
      </c>
      <c r="O25" s="57">
        <f t="shared" si="3"/>
        <v>182.25</v>
      </c>
      <c r="P25" s="57">
        <f t="shared" si="7"/>
        <v>1069.93</v>
      </c>
      <c r="Q25" s="52">
        <f>'окт 2018'!V25</f>
        <v>0</v>
      </c>
      <c r="R25" s="57">
        <f t="shared" si="8"/>
        <v>1102.0279</v>
      </c>
      <c r="S25" s="76">
        <f>'окт 2018'!W25</f>
        <v>0</v>
      </c>
      <c r="T25" s="62">
        <f>R25+S25</f>
        <v>1102.0279</v>
      </c>
      <c r="U25" s="62">
        <f>S25+T25</f>
        <v>1102.0279</v>
      </c>
      <c r="V25" s="52"/>
      <c r="W25" s="52"/>
    </row>
    <row r="26" spans="1:23" ht="15" thickBot="1">
      <c r="A26" s="3">
        <v>1897141</v>
      </c>
      <c r="B26" s="83">
        <v>43400</v>
      </c>
      <c r="C26" s="4">
        <v>17</v>
      </c>
      <c r="D26" s="3">
        <v>4821</v>
      </c>
      <c r="E26" s="3">
        <v>2620</v>
      </c>
      <c r="F26" s="3">
        <v>1149</v>
      </c>
      <c r="G26" s="4" t="s">
        <v>9</v>
      </c>
      <c r="H26" s="40">
        <f>E26-'май 2018'!E26</f>
        <v>353</v>
      </c>
      <c r="I26" s="42">
        <f>F26-'май 2018'!F26</f>
        <v>136</v>
      </c>
      <c r="J26" s="51">
        <f>'окт 2018'!E26</f>
        <v>2620</v>
      </c>
      <c r="K26" s="51">
        <f>'окт 2018'!F26</f>
        <v>1149</v>
      </c>
      <c r="L26">
        <f t="shared" si="0"/>
        <v>0</v>
      </c>
      <c r="M26">
        <f t="shared" si="0"/>
        <v>0</v>
      </c>
      <c r="N26" s="57">
        <f t="shared" si="2"/>
        <v>0</v>
      </c>
      <c r="O26" s="57">
        <f t="shared" si="3"/>
        <v>0</v>
      </c>
      <c r="P26" s="57">
        <f t="shared" si="7"/>
        <v>0</v>
      </c>
      <c r="Q26" s="52">
        <f>'окт 2018'!V26</f>
        <v>0</v>
      </c>
      <c r="R26" s="57">
        <f t="shared" si="8"/>
        <v>0</v>
      </c>
      <c r="S26" s="76">
        <f>'окт 2018'!W26</f>
        <v>279.68619999999999</v>
      </c>
      <c r="T26" s="77">
        <f t="shared" si="5"/>
        <v>279.68619999999999</v>
      </c>
      <c r="U26" s="77"/>
      <c r="V26" s="52"/>
      <c r="W26" s="52">
        <f t="shared" si="6"/>
        <v>279.68619999999999</v>
      </c>
    </row>
    <row r="27" spans="1:23" ht="15" thickBot="1">
      <c r="A27" s="3">
        <v>1887572</v>
      </c>
      <c r="B27" s="83">
        <v>43400</v>
      </c>
      <c r="C27" s="4">
        <v>18</v>
      </c>
      <c r="D27" s="3">
        <v>1615</v>
      </c>
      <c r="E27" s="3">
        <v>1000</v>
      </c>
      <c r="F27" s="3">
        <v>435</v>
      </c>
      <c r="G27" s="4" t="s">
        <v>9</v>
      </c>
      <c r="H27" s="40">
        <f>E27-'май 2018'!E27</f>
        <v>237</v>
      </c>
      <c r="I27" s="42">
        <f>F27-'май 2018'!F27</f>
        <v>111</v>
      </c>
      <c r="J27" s="51">
        <f>'окт 2018'!E27</f>
        <v>999</v>
      </c>
      <c r="K27" s="51">
        <f>'окт 2018'!F27</f>
        <v>435</v>
      </c>
      <c r="L27">
        <f t="shared" si="0"/>
        <v>1</v>
      </c>
      <c r="M27">
        <f t="shared" si="0"/>
        <v>0</v>
      </c>
      <c r="N27" s="57">
        <f t="shared" si="2"/>
        <v>6.08</v>
      </c>
      <c r="O27" s="57">
        <f t="shared" si="3"/>
        <v>0</v>
      </c>
      <c r="P27" s="57">
        <f t="shared" si="7"/>
        <v>6.08</v>
      </c>
      <c r="Q27" s="52">
        <f>'окт 2018'!V27</f>
        <v>0</v>
      </c>
      <c r="R27" s="57">
        <f t="shared" si="8"/>
        <v>6.2624000000000004</v>
      </c>
      <c r="S27" s="76">
        <f>'окт 2018'!W27</f>
        <v>0</v>
      </c>
      <c r="T27" s="77">
        <f t="shared" si="5"/>
        <v>6.2624000000000004</v>
      </c>
      <c r="U27" s="77"/>
      <c r="V27" s="52"/>
      <c r="W27" s="52">
        <f t="shared" si="6"/>
        <v>6.2624000000000004</v>
      </c>
    </row>
    <row r="28" spans="1:23" ht="15" thickBot="1">
      <c r="A28" s="3">
        <v>1892454</v>
      </c>
      <c r="B28" s="83">
        <v>43400</v>
      </c>
      <c r="C28" s="4">
        <v>19</v>
      </c>
      <c r="D28" s="3">
        <v>887</v>
      </c>
      <c r="E28" s="3">
        <v>629</v>
      </c>
      <c r="F28" s="3">
        <v>151</v>
      </c>
      <c r="G28" s="4" t="s">
        <v>9</v>
      </c>
      <c r="H28" s="40">
        <f>E28-'май 2018'!E28</f>
        <v>100</v>
      </c>
      <c r="I28" s="42">
        <f>F28-'май 2018'!F28</f>
        <v>26</v>
      </c>
      <c r="J28" s="51">
        <f>'окт 2018'!E28</f>
        <v>628</v>
      </c>
      <c r="K28" s="51">
        <f>'окт 2018'!F28</f>
        <v>151</v>
      </c>
      <c r="L28">
        <f t="shared" si="0"/>
        <v>1</v>
      </c>
      <c r="M28">
        <f t="shared" si="0"/>
        <v>0</v>
      </c>
      <c r="N28" s="57">
        <f t="shared" si="2"/>
        <v>6.08</v>
      </c>
      <c r="O28" s="57">
        <f t="shared" si="3"/>
        <v>0</v>
      </c>
      <c r="P28" s="57">
        <f t="shared" si="7"/>
        <v>6.08</v>
      </c>
      <c r="Q28" s="52">
        <f>'окт 2018'!V28</f>
        <v>0</v>
      </c>
      <c r="R28" s="57">
        <f t="shared" si="8"/>
        <v>6.2624000000000004</v>
      </c>
      <c r="S28" s="76">
        <f>'окт 2018'!W28</f>
        <v>0</v>
      </c>
      <c r="T28" s="77">
        <f t="shared" si="5"/>
        <v>6.2624000000000004</v>
      </c>
      <c r="U28" s="77"/>
      <c r="V28" s="52"/>
      <c r="W28" s="52">
        <f t="shared" si="6"/>
        <v>6.2624000000000004</v>
      </c>
    </row>
    <row r="29" spans="1:23" ht="15" thickBot="1">
      <c r="A29" s="3">
        <v>1898867</v>
      </c>
      <c r="B29" s="83">
        <v>43400.541666666664</v>
      </c>
      <c r="C29" s="4">
        <v>20</v>
      </c>
      <c r="D29" s="3">
        <v>164</v>
      </c>
      <c r="E29" s="3">
        <v>80</v>
      </c>
      <c r="F29" s="3">
        <v>66</v>
      </c>
      <c r="G29" s="4" t="s">
        <v>9</v>
      </c>
      <c r="H29" s="40">
        <f>E29-'май 2018'!E29</f>
        <v>0</v>
      </c>
      <c r="I29" s="42">
        <f>F29-'май 2018'!F29</f>
        <v>0</v>
      </c>
      <c r="J29" s="51">
        <f>'окт 2018'!E29</f>
        <v>80</v>
      </c>
      <c r="K29" s="51">
        <f>'окт 2018'!F29</f>
        <v>66</v>
      </c>
      <c r="L29">
        <f t="shared" si="0"/>
        <v>0</v>
      </c>
      <c r="M29">
        <f t="shared" si="0"/>
        <v>0</v>
      </c>
      <c r="N29" s="57">
        <f t="shared" si="2"/>
        <v>0</v>
      </c>
      <c r="O29" s="57">
        <f t="shared" si="3"/>
        <v>0</v>
      </c>
      <c r="P29" s="57">
        <f t="shared" si="7"/>
        <v>0</v>
      </c>
      <c r="Q29" s="52">
        <f>'окт 2018'!V29</f>
        <v>0</v>
      </c>
      <c r="R29" s="57">
        <f t="shared" si="8"/>
        <v>0</v>
      </c>
      <c r="S29" s="76">
        <f>'окт 2018'!W29</f>
        <v>0</v>
      </c>
      <c r="T29" s="87">
        <f t="shared" si="5"/>
        <v>0</v>
      </c>
      <c r="U29" s="55"/>
      <c r="V29" s="52"/>
      <c r="W29" s="52"/>
    </row>
    <row r="30" spans="1:23" ht="15" thickBot="1">
      <c r="A30" s="3">
        <v>1897243</v>
      </c>
      <c r="B30" s="83">
        <v>43400</v>
      </c>
      <c r="C30" s="4">
        <v>21</v>
      </c>
      <c r="D30" s="3">
        <v>2851</v>
      </c>
      <c r="E30" s="3">
        <v>2180</v>
      </c>
      <c r="F30" s="3">
        <v>667</v>
      </c>
      <c r="G30" s="4" t="s">
        <v>9</v>
      </c>
      <c r="H30" s="40">
        <f>E30-'май 2018'!E30</f>
        <v>263</v>
      </c>
      <c r="I30" s="42">
        <f>F30-'май 2018'!F30</f>
        <v>61</v>
      </c>
      <c r="J30" s="51">
        <f>'окт 2018'!E30</f>
        <v>2178</v>
      </c>
      <c r="K30" s="51">
        <f>'окт 2018'!F30</f>
        <v>667</v>
      </c>
      <c r="L30">
        <f t="shared" si="0"/>
        <v>2</v>
      </c>
      <c r="M30">
        <f t="shared" si="0"/>
        <v>0</v>
      </c>
      <c r="N30" s="57">
        <f t="shared" si="2"/>
        <v>12.16</v>
      </c>
      <c r="O30" s="57">
        <f t="shared" si="3"/>
        <v>0</v>
      </c>
      <c r="P30" s="57">
        <f t="shared" si="7"/>
        <v>12.16</v>
      </c>
      <c r="Q30" s="52">
        <f>'окт 2018'!V30</f>
        <v>0</v>
      </c>
      <c r="R30" s="57">
        <f t="shared" si="8"/>
        <v>12.524800000000001</v>
      </c>
      <c r="S30" s="76">
        <f>'окт 2018'!W30</f>
        <v>330.0326</v>
      </c>
      <c r="T30" s="77">
        <f t="shared" si="5"/>
        <v>342.55740000000003</v>
      </c>
      <c r="U30" s="55"/>
      <c r="V30" s="52"/>
      <c r="W30" s="52">
        <f t="shared" si="6"/>
        <v>342.55740000000003</v>
      </c>
    </row>
    <row r="31" spans="1:23" ht="15" thickBot="1">
      <c r="A31" s="3">
        <v>1898639</v>
      </c>
      <c r="B31" s="83">
        <v>43400</v>
      </c>
      <c r="C31" s="4">
        <v>22</v>
      </c>
      <c r="D31" s="3">
        <v>53879</v>
      </c>
      <c r="E31" s="3">
        <v>34411</v>
      </c>
      <c r="F31" s="3">
        <v>19207</v>
      </c>
      <c r="G31" s="4" t="s">
        <v>9</v>
      </c>
      <c r="H31" s="40">
        <f>E31-'май 2018'!E31</f>
        <v>2287</v>
      </c>
      <c r="I31" s="42">
        <f>F31-'май 2018'!F31</f>
        <v>1231</v>
      </c>
      <c r="J31" s="51">
        <f>'окт 2018'!E31</f>
        <v>33529</v>
      </c>
      <c r="K31" s="51">
        <f>'окт 2018'!F31</f>
        <v>18686</v>
      </c>
      <c r="L31">
        <f t="shared" si="0"/>
        <v>882</v>
      </c>
      <c r="M31">
        <f t="shared" si="0"/>
        <v>521</v>
      </c>
      <c r="N31" s="57">
        <f t="shared" si="2"/>
        <v>5362.56</v>
      </c>
      <c r="O31" s="57">
        <f t="shared" si="3"/>
        <v>1172.25</v>
      </c>
      <c r="P31" s="57">
        <f t="shared" si="7"/>
        <v>6534.81</v>
      </c>
      <c r="Q31" s="52">
        <f>'окт 2018'!V31</f>
        <v>0</v>
      </c>
      <c r="R31" s="57">
        <f t="shared" si="8"/>
        <v>6730.8543</v>
      </c>
      <c r="S31" s="76">
        <f>'окт 2018'!W31</f>
        <v>-18973.9336</v>
      </c>
      <c r="T31" s="72">
        <f t="shared" si="5"/>
        <v>-12243.079300000001</v>
      </c>
      <c r="U31" s="55"/>
      <c r="V31" s="52"/>
      <c r="W31" s="54">
        <f t="shared" si="6"/>
        <v>-12243.079300000001</v>
      </c>
    </row>
    <row r="32" spans="1:23" ht="15" thickBot="1">
      <c r="A32" s="3">
        <v>1892163</v>
      </c>
      <c r="B32" s="83">
        <v>43400</v>
      </c>
      <c r="C32" s="4">
        <v>23</v>
      </c>
      <c r="D32" s="3">
        <v>13727</v>
      </c>
      <c r="E32" s="3">
        <v>9922</v>
      </c>
      <c r="F32" s="3">
        <v>2283</v>
      </c>
      <c r="G32" s="4" t="s">
        <v>9</v>
      </c>
      <c r="H32" s="40">
        <f>E32-'май 2018'!E32</f>
        <v>1125</v>
      </c>
      <c r="I32" s="42">
        <f>F32-'май 2018'!F32</f>
        <v>248</v>
      </c>
      <c r="J32" s="51">
        <f>'окт 2018'!E32</f>
        <v>9922</v>
      </c>
      <c r="K32" s="51">
        <f>'окт 2018'!F32</f>
        <v>2283</v>
      </c>
      <c r="L32">
        <f t="shared" si="0"/>
        <v>0</v>
      </c>
      <c r="M32">
        <f t="shared" si="0"/>
        <v>0</v>
      </c>
      <c r="N32" s="57">
        <f t="shared" si="2"/>
        <v>0</v>
      </c>
      <c r="O32" s="57">
        <f t="shared" si="3"/>
        <v>0</v>
      </c>
      <c r="P32" s="57">
        <f t="shared" si="7"/>
        <v>0</v>
      </c>
      <c r="Q32" s="52">
        <f>'окт 2018'!V32</f>
        <v>1000</v>
      </c>
      <c r="R32" s="57">
        <f t="shared" si="8"/>
        <v>-1000</v>
      </c>
      <c r="S32" s="76">
        <f>'окт 2018'!W32</f>
        <v>0</v>
      </c>
      <c r="T32" s="72">
        <f t="shared" si="5"/>
        <v>-1000</v>
      </c>
      <c r="U32" s="71"/>
      <c r="V32" s="52"/>
      <c r="W32" s="54">
        <f t="shared" si="6"/>
        <v>-1000</v>
      </c>
    </row>
    <row r="33" spans="1:23" ht="15" thickBot="1">
      <c r="A33" s="3">
        <v>1897193</v>
      </c>
      <c r="B33" s="83">
        <v>43400</v>
      </c>
      <c r="C33" s="4">
        <v>24</v>
      </c>
      <c r="D33" s="3">
        <v>3218</v>
      </c>
      <c r="E33" s="3">
        <v>1488</v>
      </c>
      <c r="F33" s="3">
        <v>452</v>
      </c>
      <c r="G33" s="4" t="s">
        <v>9</v>
      </c>
      <c r="H33" s="40">
        <f>E33-'май 2018'!E33</f>
        <v>71</v>
      </c>
      <c r="I33" s="42">
        <f>F33-'май 2018'!F33</f>
        <v>18</v>
      </c>
      <c r="J33" s="51">
        <f>'окт 2018'!E33</f>
        <v>1486</v>
      </c>
      <c r="K33" s="51">
        <f>'окт 2018'!F33</f>
        <v>452</v>
      </c>
      <c r="L33">
        <f t="shared" si="0"/>
        <v>2</v>
      </c>
      <c r="M33">
        <f t="shared" si="0"/>
        <v>0</v>
      </c>
      <c r="N33" s="57">
        <f t="shared" si="2"/>
        <v>12.16</v>
      </c>
      <c r="O33" s="57">
        <f t="shared" si="3"/>
        <v>0</v>
      </c>
      <c r="P33" s="57">
        <f t="shared" si="7"/>
        <v>12.16</v>
      </c>
      <c r="Q33" s="52">
        <f>'окт 2018'!V33</f>
        <v>0</v>
      </c>
      <c r="R33" s="57">
        <f t="shared" si="8"/>
        <v>12.524800000000001</v>
      </c>
      <c r="S33" s="76">
        <f>'окт 2018'!W33</f>
        <v>141.47050000000002</v>
      </c>
      <c r="T33" s="71">
        <f t="shared" si="5"/>
        <v>153.99530000000001</v>
      </c>
      <c r="U33" s="55"/>
      <c r="V33" s="52"/>
      <c r="W33" s="52">
        <f t="shared" si="6"/>
        <v>153.99530000000001</v>
      </c>
    </row>
    <row r="34" spans="1:23" ht="15" thickBot="1">
      <c r="A34" s="3">
        <v>1896703</v>
      </c>
      <c r="B34" s="83">
        <v>43400</v>
      </c>
      <c r="C34" s="4">
        <v>25</v>
      </c>
      <c r="D34" s="3">
        <v>517</v>
      </c>
      <c r="E34" s="3">
        <v>363</v>
      </c>
      <c r="F34" s="3">
        <v>83</v>
      </c>
      <c r="G34" s="4" t="s">
        <v>9</v>
      </c>
      <c r="H34" s="40">
        <f>E34-'май 2018'!E34</f>
        <v>0</v>
      </c>
      <c r="I34" s="42">
        <f>F34-'май 2018'!F34</f>
        <v>0</v>
      </c>
      <c r="J34" s="51">
        <f>'окт 2018'!E34</f>
        <v>363</v>
      </c>
      <c r="K34" s="51">
        <f>'окт 2018'!F34</f>
        <v>83</v>
      </c>
      <c r="L34">
        <f t="shared" si="0"/>
        <v>0</v>
      </c>
      <c r="M34">
        <f t="shared" si="0"/>
        <v>0</v>
      </c>
      <c r="N34" s="57">
        <f t="shared" si="2"/>
        <v>0</v>
      </c>
      <c r="O34" s="57">
        <f t="shared" si="3"/>
        <v>0</v>
      </c>
      <c r="P34" s="57">
        <f t="shared" si="7"/>
        <v>0</v>
      </c>
      <c r="Q34" s="52">
        <f>'окт 2018'!V34</f>
        <v>0</v>
      </c>
      <c r="R34" s="71">
        <f t="shared" si="8"/>
        <v>0</v>
      </c>
      <c r="S34" s="76">
        <f>'окт 2018'!W34</f>
        <v>746.31740000000002</v>
      </c>
      <c r="T34" s="88">
        <f t="shared" si="5"/>
        <v>746.31740000000002</v>
      </c>
      <c r="U34" s="55"/>
      <c r="V34" s="52"/>
      <c r="W34" s="52">
        <f t="shared" si="6"/>
        <v>746.31740000000002</v>
      </c>
    </row>
    <row r="35" spans="1:23" ht="15" thickBot="1">
      <c r="A35" s="3">
        <v>1896759</v>
      </c>
      <c r="B35" s="83">
        <v>43400</v>
      </c>
      <c r="C35" s="4">
        <v>26</v>
      </c>
      <c r="D35" s="3">
        <v>8954</v>
      </c>
      <c r="E35" s="3">
        <v>5915</v>
      </c>
      <c r="F35" s="3">
        <v>2067</v>
      </c>
      <c r="G35" s="4" t="s">
        <v>9</v>
      </c>
      <c r="H35" s="40">
        <f>E35-'май 2018'!E35</f>
        <v>741</v>
      </c>
      <c r="I35" s="42">
        <f>F35-'май 2018'!F35</f>
        <v>228</v>
      </c>
      <c r="J35" s="51">
        <f>'окт 2018'!E35</f>
        <v>5915</v>
      </c>
      <c r="K35" s="51">
        <f>'окт 2018'!F35</f>
        <v>2067</v>
      </c>
      <c r="L35">
        <f t="shared" si="0"/>
        <v>0</v>
      </c>
      <c r="M35">
        <f t="shared" si="0"/>
        <v>0</v>
      </c>
      <c r="N35" s="57">
        <f t="shared" si="2"/>
        <v>0</v>
      </c>
      <c r="O35" s="57">
        <f t="shared" si="3"/>
        <v>0</v>
      </c>
      <c r="P35" s="57">
        <f t="shared" si="7"/>
        <v>0</v>
      </c>
      <c r="Q35" s="52">
        <f>'окт 2018'!V35</f>
        <v>0</v>
      </c>
      <c r="R35" s="57">
        <f t="shared" si="8"/>
        <v>0</v>
      </c>
      <c r="S35" s="76">
        <f>'окт 2018'!W35</f>
        <v>-102.4256</v>
      </c>
      <c r="T35" s="72">
        <f t="shared" si="5"/>
        <v>-102.4256</v>
      </c>
      <c r="U35" s="71"/>
      <c r="V35" s="52"/>
      <c r="W35" s="54">
        <f t="shared" si="6"/>
        <v>-102.4256</v>
      </c>
    </row>
    <row r="36" spans="1:23" ht="15" thickBot="1">
      <c r="A36" s="3">
        <v>1890808</v>
      </c>
      <c r="B36" s="83">
        <v>43400</v>
      </c>
      <c r="C36" s="4">
        <v>27</v>
      </c>
      <c r="D36" s="3">
        <v>12887</v>
      </c>
      <c r="E36" s="3">
        <v>8839</v>
      </c>
      <c r="F36" s="3">
        <v>3542</v>
      </c>
      <c r="G36" s="4" t="s">
        <v>9</v>
      </c>
      <c r="H36" s="40">
        <f>E36-'май 2018'!E36</f>
        <v>672</v>
      </c>
      <c r="I36" s="42">
        <f>F36-'май 2018'!F36</f>
        <v>153</v>
      </c>
      <c r="J36" s="51">
        <f>'окт 2018'!E36</f>
        <v>8817</v>
      </c>
      <c r="K36" s="51">
        <f>'окт 2018'!F36</f>
        <v>3530</v>
      </c>
      <c r="L36">
        <f t="shared" si="0"/>
        <v>22</v>
      </c>
      <c r="M36">
        <f t="shared" si="0"/>
        <v>12</v>
      </c>
      <c r="N36" s="57">
        <f t="shared" si="2"/>
        <v>133.76</v>
      </c>
      <c r="O36" s="57">
        <f t="shared" si="3"/>
        <v>27</v>
      </c>
      <c r="P36" s="57">
        <f t="shared" si="7"/>
        <v>160.76</v>
      </c>
      <c r="Q36" s="52">
        <f>'окт 2018'!V36</f>
        <v>0</v>
      </c>
      <c r="R36" s="57">
        <f t="shared" si="8"/>
        <v>165.58279999999999</v>
      </c>
      <c r="S36" s="76">
        <f>'окт 2018'!W36</f>
        <v>-1869.4268999999999</v>
      </c>
      <c r="T36" s="72">
        <f t="shared" si="5"/>
        <v>-1703.8441</v>
      </c>
      <c r="U36" s="71"/>
      <c r="V36" s="52"/>
      <c r="W36" s="54">
        <f t="shared" si="6"/>
        <v>-1703.8441</v>
      </c>
    </row>
    <row r="37" spans="1:23" ht="15" thickBot="1">
      <c r="A37" s="3">
        <v>1895265</v>
      </c>
      <c r="B37" s="83">
        <v>43400</v>
      </c>
      <c r="C37" s="4">
        <v>28</v>
      </c>
      <c r="D37" s="3">
        <v>13224</v>
      </c>
      <c r="E37" s="3">
        <v>7876</v>
      </c>
      <c r="F37" s="3">
        <v>4988</v>
      </c>
      <c r="G37" s="4" t="s">
        <v>9</v>
      </c>
      <c r="H37" s="40">
        <f>E37-'май 2018'!E37</f>
        <v>230</v>
      </c>
      <c r="I37" s="42">
        <f>F37-'май 2018'!F37</f>
        <v>125</v>
      </c>
      <c r="J37" s="51">
        <f>'окт 2018'!E37</f>
        <v>7860</v>
      </c>
      <c r="K37" s="51">
        <f>'окт 2018'!F37</f>
        <v>4978</v>
      </c>
      <c r="L37">
        <f t="shared" si="0"/>
        <v>16</v>
      </c>
      <c r="M37">
        <f t="shared" si="0"/>
        <v>10</v>
      </c>
      <c r="N37" s="57">
        <f t="shared" si="2"/>
        <v>97.28</v>
      </c>
      <c r="O37" s="57">
        <f t="shared" si="3"/>
        <v>22.5</v>
      </c>
      <c r="P37" s="57">
        <f t="shared" si="7"/>
        <v>119.78</v>
      </c>
      <c r="Q37" s="52">
        <f>'окт 2018'!V37</f>
        <v>0</v>
      </c>
      <c r="R37" s="57">
        <f t="shared" si="8"/>
        <v>123.3734</v>
      </c>
      <c r="S37" s="76">
        <f>'окт 2018'!W37</f>
        <v>-1517.7323000000001</v>
      </c>
      <c r="T37" s="72">
        <f t="shared" si="5"/>
        <v>-1394.3589000000002</v>
      </c>
      <c r="U37" s="55"/>
      <c r="V37" s="52"/>
      <c r="W37" s="54">
        <f t="shared" si="6"/>
        <v>-1394.3589000000002</v>
      </c>
    </row>
    <row r="38" spans="1:23" ht="27" thickBot="1">
      <c r="A38" s="3">
        <v>2376874</v>
      </c>
      <c r="B38" s="83">
        <v>43400</v>
      </c>
      <c r="C38" s="4" t="s">
        <v>14</v>
      </c>
      <c r="D38" s="3">
        <v>4410</v>
      </c>
      <c r="E38" s="3">
        <v>2169</v>
      </c>
      <c r="F38" s="3">
        <v>2051</v>
      </c>
      <c r="G38" s="4" t="s">
        <v>9</v>
      </c>
      <c r="H38" s="40">
        <f>E38-'май 2018'!E38</f>
        <v>407</v>
      </c>
      <c r="I38" s="42">
        <f>F38-'май 2018'!F38</f>
        <v>379</v>
      </c>
      <c r="J38" s="51">
        <f>'окт 2018'!E38</f>
        <v>2169</v>
      </c>
      <c r="K38" s="51">
        <f>'окт 2018'!F38</f>
        <v>2051</v>
      </c>
      <c r="L38">
        <f t="shared" si="0"/>
        <v>0</v>
      </c>
      <c r="M38">
        <f t="shared" si="0"/>
        <v>0</v>
      </c>
      <c r="N38" s="57">
        <f t="shared" si="2"/>
        <v>0</v>
      </c>
      <c r="O38" s="57">
        <f t="shared" si="3"/>
        <v>0</v>
      </c>
      <c r="P38" s="57">
        <f t="shared" si="7"/>
        <v>0</v>
      </c>
      <c r="Q38" s="52">
        <f>'окт 2018'!V38</f>
        <v>0</v>
      </c>
      <c r="R38" s="57">
        <f t="shared" si="8"/>
        <v>0</v>
      </c>
      <c r="S38" s="76">
        <f>'окт 2018'!W38</f>
        <v>258.27839999999992</v>
      </c>
      <c r="T38" s="71">
        <f t="shared" si="5"/>
        <v>258.27839999999992</v>
      </c>
      <c r="U38" s="71"/>
      <c r="V38" s="52"/>
      <c r="W38" s="52">
        <f t="shared" si="6"/>
        <v>258.27839999999992</v>
      </c>
    </row>
    <row r="39" spans="1:23" ht="15" thickBot="1">
      <c r="A39" s="3">
        <v>1897262</v>
      </c>
      <c r="B39" s="83">
        <v>43400</v>
      </c>
      <c r="C39" s="4">
        <v>30</v>
      </c>
      <c r="D39" s="3">
        <v>1456</v>
      </c>
      <c r="E39" s="3">
        <v>1093</v>
      </c>
      <c r="F39" s="3">
        <v>330</v>
      </c>
      <c r="G39" s="4" t="s">
        <v>9</v>
      </c>
      <c r="H39" s="40">
        <f>E39-'май 2018'!E40</f>
        <v>79</v>
      </c>
      <c r="I39" s="42">
        <f>F39-'май 2018'!F40</f>
        <v>16</v>
      </c>
      <c r="J39" s="51">
        <f>'окт 2018'!E39</f>
        <v>1083</v>
      </c>
      <c r="K39" s="51">
        <f>'окт 2018'!F39</f>
        <v>326</v>
      </c>
      <c r="L39">
        <f t="shared" si="0"/>
        <v>10</v>
      </c>
      <c r="M39">
        <f t="shared" si="0"/>
        <v>4</v>
      </c>
      <c r="N39" s="57">
        <f t="shared" si="2"/>
        <v>60.8</v>
      </c>
      <c r="O39" s="57">
        <f t="shared" si="3"/>
        <v>9</v>
      </c>
      <c r="P39" s="57">
        <f t="shared" si="7"/>
        <v>69.8</v>
      </c>
      <c r="Q39" s="52">
        <f>'окт 2018'!V39</f>
        <v>0</v>
      </c>
      <c r="R39" s="57">
        <f t="shared" si="8"/>
        <v>71.893999999999991</v>
      </c>
      <c r="S39" s="76">
        <f>'окт 2018'!W39</f>
        <v>89.05380000000001</v>
      </c>
      <c r="T39" s="62">
        <f t="shared" si="5"/>
        <v>160.9478</v>
      </c>
      <c r="U39" s="62">
        <f>T39</f>
        <v>160.9478</v>
      </c>
      <c r="V39" s="52"/>
      <c r="W39" s="52"/>
    </row>
    <row r="40" spans="1:23" ht="15" thickBot="1">
      <c r="A40" s="3">
        <v>1892320</v>
      </c>
      <c r="B40" s="83">
        <v>43400</v>
      </c>
      <c r="C40" s="4">
        <v>31</v>
      </c>
      <c r="D40" s="3">
        <v>2202</v>
      </c>
      <c r="E40" s="3">
        <v>1378</v>
      </c>
      <c r="F40" s="3">
        <v>517</v>
      </c>
      <c r="G40" s="4" t="s">
        <v>9</v>
      </c>
      <c r="H40" s="40">
        <f>E40-'май 2018'!E41</f>
        <v>344</v>
      </c>
      <c r="I40" s="42">
        <f>F40-'май 2018'!F41</f>
        <v>128</v>
      </c>
      <c r="J40" s="51">
        <f>'окт 2018'!E40</f>
        <v>1378</v>
      </c>
      <c r="K40" s="51">
        <f>'окт 2018'!F40</f>
        <v>517</v>
      </c>
      <c r="L40">
        <f t="shared" si="0"/>
        <v>0</v>
      </c>
      <c r="M40">
        <f t="shared" si="0"/>
        <v>0</v>
      </c>
      <c r="N40" s="57">
        <f t="shared" si="2"/>
        <v>0</v>
      </c>
      <c r="O40" s="57">
        <f t="shared" si="3"/>
        <v>0</v>
      </c>
      <c r="P40" s="57">
        <f t="shared" si="7"/>
        <v>0</v>
      </c>
      <c r="Q40" s="52">
        <f>'окт 2018'!V40</f>
        <v>0</v>
      </c>
      <c r="R40" s="57">
        <f t="shared" si="8"/>
        <v>0</v>
      </c>
      <c r="S40" s="76">
        <f>'окт 2018'!W40</f>
        <v>0</v>
      </c>
      <c r="T40" s="77">
        <f t="shared" si="5"/>
        <v>0</v>
      </c>
      <c r="U40" s="77"/>
      <c r="V40" s="52"/>
      <c r="W40" s="52"/>
    </row>
    <row r="41" spans="1:23" ht="15" thickBot="1">
      <c r="A41" s="3">
        <v>1898367</v>
      </c>
      <c r="B41" s="83">
        <v>43400</v>
      </c>
      <c r="C41" s="4">
        <v>32</v>
      </c>
      <c r="D41" s="3">
        <v>26325</v>
      </c>
      <c r="E41" s="3">
        <v>16559</v>
      </c>
      <c r="F41" s="3">
        <v>9688</v>
      </c>
      <c r="G41" s="4" t="s">
        <v>9</v>
      </c>
      <c r="H41" s="40">
        <f>E41-'май 2018'!E42</f>
        <v>1825</v>
      </c>
      <c r="I41" s="42">
        <f>F41-'май 2018'!F42</f>
        <v>1219</v>
      </c>
      <c r="J41" s="51">
        <f>'окт 2018'!E41</f>
        <v>16531</v>
      </c>
      <c r="K41" s="51">
        <f>'окт 2018'!F41</f>
        <v>9688</v>
      </c>
      <c r="L41">
        <f t="shared" si="0"/>
        <v>28</v>
      </c>
      <c r="M41">
        <f t="shared" si="0"/>
        <v>0</v>
      </c>
      <c r="N41" s="57">
        <f t="shared" si="2"/>
        <v>170.24</v>
      </c>
      <c r="O41" s="57">
        <f t="shared" si="3"/>
        <v>0</v>
      </c>
      <c r="P41" s="57">
        <f t="shared" si="7"/>
        <v>170.24</v>
      </c>
      <c r="Q41" s="52">
        <f>'окт 2018'!V41</f>
        <v>0</v>
      </c>
      <c r="R41" s="57">
        <f t="shared" si="8"/>
        <v>175.34720000000002</v>
      </c>
      <c r="S41" s="76">
        <f>'окт 2018'!W41</f>
        <v>2434.2814000000003</v>
      </c>
      <c r="T41" s="88">
        <f t="shared" si="5"/>
        <v>2609.6286000000005</v>
      </c>
      <c r="U41" s="77"/>
      <c r="V41" s="52"/>
      <c r="W41" s="52">
        <f t="shared" si="6"/>
        <v>2609.6286000000005</v>
      </c>
    </row>
    <row r="42" spans="1:23" ht="15" thickBot="1">
      <c r="A42" s="3">
        <v>1900264</v>
      </c>
      <c r="B42" s="83">
        <v>43400</v>
      </c>
      <c r="C42" s="4">
        <v>33</v>
      </c>
      <c r="D42" s="3">
        <v>32347</v>
      </c>
      <c r="E42" s="3">
        <v>20518</v>
      </c>
      <c r="F42" s="3">
        <v>11408</v>
      </c>
      <c r="G42" s="4" t="s">
        <v>9</v>
      </c>
      <c r="H42" s="40">
        <f>E42-'май 2018'!E43</f>
        <v>2046</v>
      </c>
      <c r="I42" s="42">
        <f>F42-'май 2018'!F43</f>
        <v>1159</v>
      </c>
      <c r="J42" s="51">
        <f>'окт 2018'!E42</f>
        <v>20509</v>
      </c>
      <c r="K42" s="51">
        <f>'окт 2018'!F42</f>
        <v>11402</v>
      </c>
      <c r="L42">
        <f t="shared" si="0"/>
        <v>9</v>
      </c>
      <c r="M42">
        <f t="shared" si="0"/>
        <v>6</v>
      </c>
      <c r="N42" s="57">
        <f t="shared" si="2"/>
        <v>54.72</v>
      </c>
      <c r="O42" s="57">
        <f t="shared" si="3"/>
        <v>13.5</v>
      </c>
      <c r="P42" s="57">
        <f t="shared" si="7"/>
        <v>68.22</v>
      </c>
      <c r="Q42" s="52">
        <f>'окт 2018'!V42</f>
        <v>2203</v>
      </c>
      <c r="R42" s="54">
        <f t="shared" si="8"/>
        <v>-2132.7334000000001</v>
      </c>
      <c r="S42" s="76">
        <f>'окт 2018'!W42</f>
        <v>0</v>
      </c>
      <c r="T42" s="72">
        <f t="shared" si="5"/>
        <v>-2132.7334000000001</v>
      </c>
      <c r="U42" s="77"/>
      <c r="V42" s="52"/>
      <c r="W42" s="54">
        <f t="shared" si="6"/>
        <v>-2132.7334000000001</v>
      </c>
    </row>
    <row r="43" spans="1:23" ht="15" thickBot="1">
      <c r="A43" s="3">
        <v>1897076</v>
      </c>
      <c r="B43" s="83">
        <v>43400</v>
      </c>
      <c r="C43" s="4">
        <v>34</v>
      </c>
      <c r="D43" s="3">
        <v>508</v>
      </c>
      <c r="E43" s="3">
        <v>281</v>
      </c>
      <c r="F43" s="3">
        <v>115</v>
      </c>
      <c r="G43" s="4" t="s">
        <v>9</v>
      </c>
      <c r="H43" s="40">
        <f>E43-'май 2018'!E44</f>
        <v>0</v>
      </c>
      <c r="I43" s="42">
        <f>F43-'май 2018'!F44</f>
        <v>0</v>
      </c>
      <c r="J43" s="51">
        <f>'окт 2018'!E43</f>
        <v>281</v>
      </c>
      <c r="K43" s="51">
        <f>'окт 2018'!F43</f>
        <v>115</v>
      </c>
      <c r="L43">
        <f t="shared" si="0"/>
        <v>0</v>
      </c>
      <c r="M43">
        <f t="shared" si="0"/>
        <v>0</v>
      </c>
      <c r="N43" s="57">
        <f t="shared" si="2"/>
        <v>0</v>
      </c>
      <c r="O43" s="57">
        <f t="shared" si="3"/>
        <v>0</v>
      </c>
      <c r="P43" s="57">
        <f t="shared" si="7"/>
        <v>0</v>
      </c>
      <c r="Q43" s="52">
        <f>'окт 2018'!V43</f>
        <v>0</v>
      </c>
      <c r="R43" s="57">
        <f t="shared" si="8"/>
        <v>0</v>
      </c>
      <c r="S43" s="76">
        <f>'окт 2018'!W43</f>
        <v>0</v>
      </c>
      <c r="T43" s="77">
        <f t="shared" si="5"/>
        <v>0</v>
      </c>
      <c r="U43" s="77"/>
      <c r="V43" s="52"/>
      <c r="W43" s="52"/>
    </row>
    <row r="44" spans="1:23" ht="15" thickBot="1">
      <c r="A44" s="3">
        <v>1896835</v>
      </c>
      <c r="B44" s="83">
        <v>43400</v>
      </c>
      <c r="C44" s="4">
        <v>35</v>
      </c>
      <c r="D44" s="3">
        <v>10880</v>
      </c>
      <c r="E44" s="3">
        <v>6698</v>
      </c>
      <c r="F44" s="3">
        <v>4149</v>
      </c>
      <c r="G44" s="4" t="s">
        <v>9</v>
      </c>
      <c r="H44" s="40">
        <f>E44-'май 2018'!E45</f>
        <v>1037</v>
      </c>
      <c r="I44" s="42">
        <f>F44-'май 2018'!F45</f>
        <v>485</v>
      </c>
      <c r="J44" s="51">
        <f>'окт 2018'!E44</f>
        <v>6690</v>
      </c>
      <c r="K44" s="51">
        <f>'окт 2018'!F44</f>
        <v>4144</v>
      </c>
      <c r="L44">
        <f t="shared" si="0"/>
        <v>8</v>
      </c>
      <c r="M44">
        <f t="shared" si="0"/>
        <v>5</v>
      </c>
      <c r="N44" s="57">
        <f t="shared" si="2"/>
        <v>48.64</v>
      </c>
      <c r="O44" s="57">
        <f t="shared" si="3"/>
        <v>11.25</v>
      </c>
      <c r="P44" s="57">
        <f t="shared" si="7"/>
        <v>59.89</v>
      </c>
      <c r="Q44" s="52">
        <f>'окт 2018'!V44</f>
        <v>0</v>
      </c>
      <c r="R44" s="57">
        <f t="shared" si="8"/>
        <v>61.686700000000002</v>
      </c>
      <c r="S44" s="76">
        <f>'окт 2018'!W44</f>
        <v>8880.6187999999984</v>
      </c>
      <c r="T44" s="87">
        <f t="shared" si="5"/>
        <v>8942.3054999999986</v>
      </c>
      <c r="U44" s="55"/>
      <c r="V44" s="52"/>
      <c r="W44" s="52">
        <f t="shared" si="6"/>
        <v>8942.3054999999986</v>
      </c>
    </row>
    <row r="45" spans="1:23" ht="15" thickBot="1">
      <c r="A45" s="3">
        <v>1899099</v>
      </c>
      <c r="B45" s="83">
        <v>43400</v>
      </c>
      <c r="C45" s="4">
        <v>36</v>
      </c>
      <c r="D45" s="3">
        <v>11379</v>
      </c>
      <c r="E45" s="3">
        <v>6985</v>
      </c>
      <c r="F45" s="3">
        <v>3273</v>
      </c>
      <c r="G45" s="4" t="s">
        <v>9</v>
      </c>
      <c r="H45" s="40">
        <f>E45-'май 2018'!E46</f>
        <v>579</v>
      </c>
      <c r="I45" s="42">
        <f>F45-'май 2018'!F46</f>
        <v>554</v>
      </c>
      <c r="J45" s="51">
        <f>'окт 2018'!E45</f>
        <v>6928</v>
      </c>
      <c r="K45" s="51">
        <f>'окт 2018'!F45</f>
        <v>3244</v>
      </c>
      <c r="L45">
        <f t="shared" si="0"/>
        <v>57</v>
      </c>
      <c r="M45">
        <f t="shared" si="0"/>
        <v>29</v>
      </c>
      <c r="N45" s="57">
        <f t="shared" si="2"/>
        <v>346.56</v>
      </c>
      <c r="O45" s="57">
        <f t="shared" si="3"/>
        <v>65.25</v>
      </c>
      <c r="P45" s="57">
        <f t="shared" si="7"/>
        <v>411.81</v>
      </c>
      <c r="Q45" s="52">
        <f>'окт 2018'!V45</f>
        <v>0</v>
      </c>
      <c r="R45" s="57">
        <f>P45*3%</f>
        <v>12.3543</v>
      </c>
      <c r="S45" s="76">
        <f>'окт 2018'!W45</f>
        <v>53.684099999999994</v>
      </c>
      <c r="T45" s="77">
        <f t="shared" si="5"/>
        <v>66.038399999999996</v>
      </c>
      <c r="U45" s="55"/>
      <c r="V45" s="52"/>
      <c r="W45" s="52">
        <f t="shared" si="6"/>
        <v>66.038399999999996</v>
      </c>
    </row>
    <row r="46" spans="1:23" ht="15" thickBot="1">
      <c r="A46" s="3">
        <v>1897163</v>
      </c>
      <c r="B46" s="83">
        <v>43400</v>
      </c>
      <c r="C46" s="4">
        <v>37</v>
      </c>
      <c r="D46" s="3">
        <v>29663</v>
      </c>
      <c r="E46" s="3">
        <v>18353</v>
      </c>
      <c r="F46" s="3">
        <v>11279</v>
      </c>
      <c r="G46" s="4" t="s">
        <v>9</v>
      </c>
      <c r="H46" s="40">
        <f>E46-'май 2018'!E47</f>
        <v>1670</v>
      </c>
      <c r="I46" s="42">
        <f>F46-'май 2018'!F47</f>
        <v>834</v>
      </c>
      <c r="J46" s="51">
        <f>'окт 2018'!E46</f>
        <v>17678</v>
      </c>
      <c r="K46" s="51">
        <f>'окт 2018'!F46</f>
        <v>10917</v>
      </c>
      <c r="L46">
        <f t="shared" si="0"/>
        <v>675</v>
      </c>
      <c r="M46">
        <f t="shared" si="0"/>
        <v>362</v>
      </c>
      <c r="N46" s="57">
        <f t="shared" si="2"/>
        <v>4104</v>
      </c>
      <c r="O46" s="57">
        <f t="shared" si="3"/>
        <v>814.5</v>
      </c>
      <c r="P46" s="57">
        <f t="shared" si="7"/>
        <v>4918.5</v>
      </c>
      <c r="Q46" s="52">
        <f>'окт 2018'!V46</f>
        <v>0</v>
      </c>
      <c r="R46" s="57">
        <f t="shared" si="8"/>
        <v>5066.0550000000003</v>
      </c>
      <c r="S46" s="76">
        <f>'окт 2018'!W46</f>
        <v>2660.2222000000002</v>
      </c>
      <c r="T46" s="62">
        <f t="shared" si="5"/>
        <v>7726.2772000000004</v>
      </c>
      <c r="U46" s="62">
        <f>T46</f>
        <v>7726.2772000000004</v>
      </c>
      <c r="V46" s="52"/>
      <c r="W46" s="52"/>
    </row>
    <row r="47" spans="1:23" ht="15" thickBot="1">
      <c r="A47" s="3">
        <v>1900263</v>
      </c>
      <c r="B47" s="83">
        <v>43400</v>
      </c>
      <c r="C47" s="4">
        <v>38</v>
      </c>
      <c r="D47" s="3">
        <v>4988</v>
      </c>
      <c r="E47" s="3">
        <v>3267</v>
      </c>
      <c r="F47" s="3">
        <v>1455</v>
      </c>
      <c r="G47" s="4" t="s">
        <v>9</v>
      </c>
      <c r="H47" s="40">
        <f>E47-'май 2018'!E48</f>
        <v>309</v>
      </c>
      <c r="I47" s="42">
        <f>F47-'май 2018'!F48</f>
        <v>137</v>
      </c>
      <c r="J47" s="51">
        <f>'окт 2018'!E47</f>
        <v>3252</v>
      </c>
      <c r="K47" s="51">
        <f>'окт 2018'!F47</f>
        <v>1455</v>
      </c>
      <c r="L47">
        <f t="shared" si="0"/>
        <v>15</v>
      </c>
      <c r="M47">
        <f t="shared" si="0"/>
        <v>0</v>
      </c>
      <c r="N47" s="57">
        <f t="shared" si="2"/>
        <v>91.2</v>
      </c>
      <c r="O47" s="57">
        <f t="shared" si="3"/>
        <v>0</v>
      </c>
      <c r="P47" s="57">
        <f t="shared" si="7"/>
        <v>91.2</v>
      </c>
      <c r="Q47" s="52">
        <f>'окт 2018'!V47</f>
        <v>0</v>
      </c>
      <c r="R47" s="57">
        <f t="shared" si="8"/>
        <v>93.936000000000007</v>
      </c>
      <c r="S47" s="76">
        <f>'окт 2018'!W47</f>
        <v>0</v>
      </c>
      <c r="T47" s="77">
        <f t="shared" si="5"/>
        <v>93.936000000000007</v>
      </c>
      <c r="U47" s="77"/>
      <c r="V47" s="52"/>
      <c r="W47" s="52">
        <f t="shared" si="6"/>
        <v>93.936000000000007</v>
      </c>
    </row>
    <row r="48" spans="1:23" ht="15" thickBot="1">
      <c r="A48" s="3">
        <v>1892264</v>
      </c>
      <c r="B48" s="83">
        <v>43400</v>
      </c>
      <c r="C48" s="4">
        <v>39</v>
      </c>
      <c r="D48" s="3">
        <v>18877</v>
      </c>
      <c r="E48" s="3">
        <v>12870</v>
      </c>
      <c r="F48" s="3">
        <v>5974</v>
      </c>
      <c r="G48" s="4" t="s">
        <v>9</v>
      </c>
      <c r="H48" s="40">
        <f>E48-'май 2018'!E49</f>
        <v>817</v>
      </c>
      <c r="I48" s="42">
        <f>F48-'май 2018'!F49</f>
        <v>443</v>
      </c>
      <c r="J48" s="51">
        <f>'окт 2018'!E48</f>
        <v>12859</v>
      </c>
      <c r="K48" s="51">
        <f>'окт 2018'!F48</f>
        <v>5968</v>
      </c>
      <c r="L48">
        <f t="shared" si="0"/>
        <v>11</v>
      </c>
      <c r="M48">
        <f t="shared" si="0"/>
        <v>6</v>
      </c>
      <c r="N48" s="57">
        <f t="shared" si="2"/>
        <v>66.88</v>
      </c>
      <c r="O48" s="57">
        <f t="shared" si="3"/>
        <v>13.5</v>
      </c>
      <c r="P48" s="57">
        <f t="shared" si="7"/>
        <v>80.38</v>
      </c>
      <c r="Q48" s="52">
        <f>'окт 2018'!V48</f>
        <v>0</v>
      </c>
      <c r="R48" s="57">
        <f t="shared" si="8"/>
        <v>82.791399999999996</v>
      </c>
      <c r="S48" s="76">
        <f>'окт 2018'!W48</f>
        <v>-917.56700000000001</v>
      </c>
      <c r="T48" s="72">
        <f t="shared" si="5"/>
        <v>-834.77560000000005</v>
      </c>
      <c r="U48" s="77"/>
      <c r="V48" s="52"/>
      <c r="W48" s="54">
        <f t="shared" si="6"/>
        <v>-834.77560000000005</v>
      </c>
    </row>
    <row r="49" spans="1:23" ht="15" thickBot="1">
      <c r="A49" s="3">
        <v>1893218</v>
      </c>
      <c r="B49" s="83">
        <v>43400</v>
      </c>
      <c r="C49" s="4">
        <v>40</v>
      </c>
      <c r="D49" s="3">
        <v>10367</v>
      </c>
      <c r="E49" s="3">
        <v>7004</v>
      </c>
      <c r="F49" s="3">
        <v>2917</v>
      </c>
      <c r="G49" s="4" t="s">
        <v>9</v>
      </c>
      <c r="H49" s="40">
        <f>E49-'май 2018'!E50</f>
        <v>754</v>
      </c>
      <c r="I49" s="42">
        <f>F49-'май 2018'!F50</f>
        <v>197</v>
      </c>
      <c r="J49" s="51">
        <f>'окт 2018'!E49</f>
        <v>7004</v>
      </c>
      <c r="K49" s="51">
        <f>'окт 2018'!F49</f>
        <v>2917</v>
      </c>
      <c r="L49">
        <f t="shared" si="0"/>
        <v>0</v>
      </c>
      <c r="M49">
        <f t="shared" si="0"/>
        <v>0</v>
      </c>
      <c r="N49" s="57">
        <f t="shared" si="2"/>
        <v>0</v>
      </c>
      <c r="O49" s="57">
        <f t="shared" si="3"/>
        <v>0</v>
      </c>
      <c r="P49" s="57">
        <f t="shared" si="7"/>
        <v>0</v>
      </c>
      <c r="Q49" s="52">
        <f>'окт 2018'!V49</f>
        <v>0</v>
      </c>
      <c r="R49" s="57">
        <f t="shared" si="8"/>
        <v>0</v>
      </c>
      <c r="S49" s="76">
        <f>'окт 2018'!W49</f>
        <v>-260.79190000000006</v>
      </c>
      <c r="T49" s="72">
        <f t="shared" si="5"/>
        <v>-260.79190000000006</v>
      </c>
      <c r="U49" s="77"/>
      <c r="V49" s="52"/>
      <c r="W49" s="54">
        <f t="shared" si="6"/>
        <v>-260.79190000000006</v>
      </c>
    </row>
    <row r="50" spans="1:23" ht="15" thickBot="1">
      <c r="A50" s="3">
        <v>1896949</v>
      </c>
      <c r="B50" s="83">
        <v>43400</v>
      </c>
      <c r="C50" s="4">
        <v>41</v>
      </c>
      <c r="D50" s="3">
        <v>4407</v>
      </c>
      <c r="E50" s="3">
        <v>2701</v>
      </c>
      <c r="F50" s="3">
        <v>1623</v>
      </c>
      <c r="G50" s="4" t="s">
        <v>9</v>
      </c>
      <c r="H50" s="40">
        <f>E50-'май 2018'!E51</f>
        <v>300</v>
      </c>
      <c r="I50" s="42">
        <f>F50-'май 2018'!F51</f>
        <v>106</v>
      </c>
      <c r="J50" s="51">
        <f>'окт 2018'!E50</f>
        <v>2669</v>
      </c>
      <c r="K50" s="51">
        <f>'окт 2018'!F50</f>
        <v>1618</v>
      </c>
      <c r="L50">
        <f t="shared" si="0"/>
        <v>32</v>
      </c>
      <c r="M50">
        <f t="shared" si="0"/>
        <v>5</v>
      </c>
      <c r="N50" s="57">
        <f t="shared" si="2"/>
        <v>194.56</v>
      </c>
      <c r="O50" s="57">
        <f t="shared" si="3"/>
        <v>11.25</v>
      </c>
      <c r="P50" s="57">
        <f t="shared" si="7"/>
        <v>205.81</v>
      </c>
      <c r="Q50" s="52">
        <f>'окт 2018'!V50</f>
        <v>0</v>
      </c>
      <c r="R50" s="57">
        <f t="shared" si="8"/>
        <v>211.98429999999999</v>
      </c>
      <c r="S50" s="76">
        <f>'окт 2018'!W50</f>
        <v>0</v>
      </c>
      <c r="T50" s="77">
        <f t="shared" si="5"/>
        <v>211.98429999999999</v>
      </c>
      <c r="U50" s="77"/>
      <c r="V50" s="52"/>
      <c r="W50" s="52">
        <f t="shared" si="6"/>
        <v>211.98429999999999</v>
      </c>
    </row>
    <row r="51" spans="1:23" ht="15" thickBot="1">
      <c r="A51" s="3">
        <v>1899012</v>
      </c>
      <c r="B51" s="83">
        <v>43400</v>
      </c>
      <c r="C51" s="4">
        <v>42</v>
      </c>
      <c r="D51" s="3">
        <v>3058</v>
      </c>
      <c r="E51" s="3">
        <v>1108</v>
      </c>
      <c r="F51" s="3">
        <v>793</v>
      </c>
      <c r="G51" s="4" t="s">
        <v>9</v>
      </c>
      <c r="H51" s="40">
        <f>E51-'май 2018'!E52</f>
        <v>347</v>
      </c>
      <c r="I51" s="42">
        <f>F51-'май 2018'!F52</f>
        <v>186</v>
      </c>
      <c r="J51" s="51">
        <f>'окт 2018'!E51</f>
        <v>918</v>
      </c>
      <c r="K51" s="51">
        <f>'окт 2018'!F51</f>
        <v>669</v>
      </c>
      <c r="L51">
        <f t="shared" si="0"/>
        <v>190</v>
      </c>
      <c r="M51">
        <f t="shared" si="0"/>
        <v>124</v>
      </c>
      <c r="N51" s="57">
        <f t="shared" si="2"/>
        <v>1155.2</v>
      </c>
      <c r="O51" s="57">
        <f t="shared" si="3"/>
        <v>279</v>
      </c>
      <c r="P51" s="57">
        <f t="shared" si="7"/>
        <v>1434.2</v>
      </c>
      <c r="Q51" s="52">
        <f>'окт 2018'!V51</f>
        <v>0</v>
      </c>
      <c r="R51" s="57">
        <f t="shared" si="8"/>
        <v>1477.2260000000001</v>
      </c>
      <c r="S51" s="76">
        <f>'окт 2018'!W51</f>
        <v>106.97580000000002</v>
      </c>
      <c r="T51" s="71">
        <f t="shared" si="5"/>
        <v>1584.2018</v>
      </c>
      <c r="U51" s="55"/>
      <c r="V51" s="52"/>
      <c r="W51" s="52">
        <f t="shared" si="6"/>
        <v>1584.2018</v>
      </c>
    </row>
    <row r="52" spans="1:23" ht="15" thickBot="1">
      <c r="A52" s="3">
        <v>1899139</v>
      </c>
      <c r="B52" s="83">
        <v>43400</v>
      </c>
      <c r="C52" s="4">
        <v>43</v>
      </c>
      <c r="D52" s="3">
        <v>267</v>
      </c>
      <c r="E52" s="3">
        <v>172</v>
      </c>
      <c r="F52" s="3">
        <v>45</v>
      </c>
      <c r="G52" s="4" t="s">
        <v>9</v>
      </c>
      <c r="H52" s="40">
        <f>E52-'май 2018'!E53</f>
        <v>22</v>
      </c>
      <c r="I52" s="42">
        <f>F52-'май 2018'!F53</f>
        <v>4</v>
      </c>
      <c r="J52" s="51">
        <f>'окт 2018'!E52</f>
        <v>171</v>
      </c>
      <c r="K52" s="51">
        <f>'окт 2018'!F52</f>
        <v>45</v>
      </c>
      <c r="L52">
        <f t="shared" si="0"/>
        <v>1</v>
      </c>
      <c r="M52">
        <f t="shared" si="0"/>
        <v>0</v>
      </c>
      <c r="N52" s="57">
        <f t="shared" si="2"/>
        <v>6.08</v>
      </c>
      <c r="O52" s="57">
        <f t="shared" si="3"/>
        <v>0</v>
      </c>
      <c r="P52" s="57">
        <f t="shared" si="7"/>
        <v>6.08</v>
      </c>
      <c r="Q52" s="52">
        <f>'окт 2018'!V52</f>
        <v>0</v>
      </c>
      <c r="R52" s="57">
        <f t="shared" si="8"/>
        <v>6.2624000000000004</v>
      </c>
      <c r="S52" s="76">
        <f>'окт 2018'!W52</f>
        <v>0</v>
      </c>
      <c r="T52" s="77">
        <f t="shared" si="5"/>
        <v>6.2624000000000004</v>
      </c>
      <c r="U52" s="77"/>
      <c r="V52" s="52"/>
      <c r="W52" s="52">
        <f t="shared" si="6"/>
        <v>6.2624000000000004</v>
      </c>
    </row>
    <row r="53" spans="1:23" ht="15" thickBot="1">
      <c r="A53" s="3">
        <v>1892450</v>
      </c>
      <c r="B53" s="83">
        <v>43400</v>
      </c>
      <c r="C53" s="4">
        <v>44</v>
      </c>
      <c r="D53" s="3">
        <v>2499</v>
      </c>
      <c r="E53" s="3">
        <v>1833</v>
      </c>
      <c r="F53" s="3">
        <v>636</v>
      </c>
      <c r="G53" s="4" t="s">
        <v>9</v>
      </c>
      <c r="H53" s="40">
        <f>E53-'май 2018'!E54</f>
        <v>178</v>
      </c>
      <c r="I53" s="42">
        <f>F53-'май 2018'!F54</f>
        <v>66</v>
      </c>
      <c r="J53" s="51">
        <f>'окт 2018'!E53</f>
        <v>1833</v>
      </c>
      <c r="K53" s="51">
        <f>'окт 2018'!F53</f>
        <v>636</v>
      </c>
      <c r="L53">
        <f t="shared" si="0"/>
        <v>0</v>
      </c>
      <c r="M53">
        <f t="shared" si="0"/>
        <v>0</v>
      </c>
      <c r="N53" s="57">
        <f t="shared" si="2"/>
        <v>0</v>
      </c>
      <c r="O53" s="57">
        <f t="shared" si="3"/>
        <v>0</v>
      </c>
      <c r="P53" s="57">
        <f t="shared" si="7"/>
        <v>0</v>
      </c>
      <c r="Q53" s="52">
        <f>'окт 2018'!V53</f>
        <v>0</v>
      </c>
      <c r="R53" s="57">
        <f t="shared" si="8"/>
        <v>0</v>
      </c>
      <c r="S53" s="76">
        <f>'окт 2018'!W53</f>
        <v>25.739700000000003</v>
      </c>
      <c r="T53" s="77">
        <f t="shared" si="5"/>
        <v>25.739700000000003</v>
      </c>
      <c r="U53" s="77"/>
      <c r="V53" s="52"/>
      <c r="W53" s="52">
        <f t="shared" si="6"/>
        <v>25.739700000000003</v>
      </c>
    </row>
    <row r="54" spans="1:23" ht="15" thickBot="1">
      <c r="A54" s="6">
        <v>1889809</v>
      </c>
      <c r="B54" s="83">
        <v>43400</v>
      </c>
      <c r="C54" s="4">
        <v>45</v>
      </c>
      <c r="D54" s="3">
        <v>27</v>
      </c>
      <c r="E54" s="3">
        <v>19</v>
      </c>
      <c r="F54" s="3">
        <v>1</v>
      </c>
      <c r="G54" s="8" t="s">
        <v>9</v>
      </c>
      <c r="H54" s="40">
        <f>E54-'май 2018'!E55</f>
        <v>3</v>
      </c>
      <c r="I54" s="42">
        <f>F54-'май 2018'!F55</f>
        <v>0</v>
      </c>
      <c r="J54" s="51">
        <f>'окт 2018'!E54</f>
        <v>19</v>
      </c>
      <c r="K54" s="51">
        <f>'окт 2018'!F54</f>
        <v>1</v>
      </c>
      <c r="L54">
        <f t="shared" si="0"/>
        <v>0</v>
      </c>
      <c r="M54">
        <f t="shared" si="0"/>
        <v>0</v>
      </c>
      <c r="N54" s="57">
        <f t="shared" si="2"/>
        <v>0</v>
      </c>
      <c r="O54" s="57">
        <f t="shared" si="3"/>
        <v>0</v>
      </c>
      <c r="P54" s="57">
        <f t="shared" si="7"/>
        <v>0</v>
      </c>
      <c r="Q54" s="52">
        <f>'окт 2018'!V54</f>
        <v>0</v>
      </c>
      <c r="R54" s="57">
        <f t="shared" si="8"/>
        <v>0</v>
      </c>
      <c r="S54" s="76">
        <f>'окт 2018'!W54</f>
        <v>0</v>
      </c>
      <c r="T54" s="77">
        <f t="shared" si="5"/>
        <v>0</v>
      </c>
      <c r="U54" s="77"/>
      <c r="V54" s="52"/>
      <c r="W54" s="52"/>
    </row>
    <row r="55" spans="1:23" ht="15" thickBot="1">
      <c r="A55" s="3">
        <v>1897191</v>
      </c>
      <c r="B55" s="83">
        <v>43400</v>
      </c>
      <c r="C55" s="4">
        <v>46</v>
      </c>
      <c r="D55" s="3">
        <v>6889</v>
      </c>
      <c r="E55" s="3">
        <v>4096</v>
      </c>
      <c r="F55" s="3">
        <v>2626</v>
      </c>
      <c r="G55" s="4" t="s">
        <v>9</v>
      </c>
      <c r="H55" s="40">
        <f>E55-'май 2018'!E56</f>
        <v>451</v>
      </c>
      <c r="I55" s="42">
        <f>F55-'май 2018'!F56</f>
        <v>303</v>
      </c>
      <c r="J55" s="51">
        <f>'окт 2018'!E55</f>
        <v>4096</v>
      </c>
      <c r="K55" s="51">
        <f>'окт 2018'!F55</f>
        <v>2626</v>
      </c>
      <c r="L55">
        <f t="shared" si="0"/>
        <v>0</v>
      </c>
      <c r="M55">
        <f t="shared" si="0"/>
        <v>0</v>
      </c>
      <c r="N55" s="57">
        <f t="shared" si="2"/>
        <v>0</v>
      </c>
      <c r="O55" s="57">
        <f t="shared" si="3"/>
        <v>0</v>
      </c>
      <c r="P55" s="57">
        <f t="shared" si="7"/>
        <v>0</v>
      </c>
      <c r="Q55" s="52">
        <f>'окт 2018'!V55</f>
        <v>0</v>
      </c>
      <c r="R55" s="57">
        <f t="shared" si="8"/>
        <v>0</v>
      </c>
      <c r="S55" s="76">
        <f>'окт 2018'!W55</f>
        <v>1403.2102</v>
      </c>
      <c r="T55" s="77">
        <f t="shared" si="5"/>
        <v>1403.2102</v>
      </c>
      <c r="U55" s="55"/>
      <c r="V55" s="52"/>
      <c r="W55" s="52">
        <f t="shared" si="6"/>
        <v>1403.2102</v>
      </c>
    </row>
    <row r="56" spans="1:23" ht="15" thickBot="1">
      <c r="A56" s="3">
        <v>1899158</v>
      </c>
      <c r="B56" s="83">
        <v>43400</v>
      </c>
      <c r="C56" s="4">
        <v>47</v>
      </c>
      <c r="D56" s="3">
        <v>10992</v>
      </c>
      <c r="E56" s="3">
        <v>6757</v>
      </c>
      <c r="F56" s="3">
        <v>2928</v>
      </c>
      <c r="G56" s="4" t="s">
        <v>9</v>
      </c>
      <c r="H56" s="40">
        <f>E56-'май 2018'!E57</f>
        <v>596</v>
      </c>
      <c r="I56" s="42">
        <f>F56-'май 2018'!F57</f>
        <v>270</v>
      </c>
      <c r="J56" s="51">
        <f>'окт 2018'!E56</f>
        <v>6713</v>
      </c>
      <c r="K56" s="51">
        <f>'окт 2018'!F56</f>
        <v>2902</v>
      </c>
      <c r="L56">
        <f t="shared" si="0"/>
        <v>44</v>
      </c>
      <c r="M56">
        <f t="shared" si="0"/>
        <v>26</v>
      </c>
      <c r="N56" s="57">
        <f t="shared" si="2"/>
        <v>267.52</v>
      </c>
      <c r="O56" s="57">
        <f t="shared" si="3"/>
        <v>58.5</v>
      </c>
      <c r="P56" s="57">
        <f t="shared" si="7"/>
        <v>326.02</v>
      </c>
      <c r="Q56" s="52">
        <f>'окт 2018'!V56</f>
        <v>0</v>
      </c>
      <c r="R56" s="57">
        <f t="shared" si="8"/>
        <v>335.80059999999997</v>
      </c>
      <c r="S56" s="76">
        <f>'окт 2018'!W56</f>
        <v>1045.8619999999999</v>
      </c>
      <c r="T56" s="77">
        <f t="shared" si="5"/>
        <v>1381.6625999999999</v>
      </c>
      <c r="U56" s="55"/>
      <c r="V56" s="52"/>
      <c r="W56" s="52">
        <f t="shared" si="6"/>
        <v>1381.6625999999999</v>
      </c>
    </row>
    <row r="57" spans="1:23" ht="15" thickBot="1">
      <c r="A57" s="3">
        <v>1896868</v>
      </c>
      <c r="B57" s="83">
        <v>43400</v>
      </c>
      <c r="C57" s="4">
        <v>49</v>
      </c>
      <c r="D57" s="3">
        <v>3159</v>
      </c>
      <c r="E57" s="3">
        <v>1978</v>
      </c>
      <c r="F57" s="3">
        <v>645</v>
      </c>
      <c r="G57" s="4" t="s">
        <v>9</v>
      </c>
      <c r="H57" s="40">
        <f>E57-'май 2018'!E59</f>
        <v>350</v>
      </c>
      <c r="I57" s="42">
        <f>F57-'май 2018'!F59</f>
        <v>144</v>
      </c>
      <c r="J57" s="51">
        <f>'окт 2018'!E57</f>
        <v>1978</v>
      </c>
      <c r="K57" s="51">
        <f>'окт 2018'!F57</f>
        <v>645</v>
      </c>
      <c r="L57">
        <f t="shared" si="0"/>
        <v>0</v>
      </c>
      <c r="M57">
        <f t="shared" si="0"/>
        <v>0</v>
      </c>
      <c r="N57" s="57">
        <f t="shared" si="2"/>
        <v>0</v>
      </c>
      <c r="O57" s="57">
        <f t="shared" si="3"/>
        <v>0</v>
      </c>
      <c r="P57" s="57">
        <f t="shared" si="7"/>
        <v>0</v>
      </c>
      <c r="Q57" s="52">
        <f>'окт 2018'!V57</f>
        <v>830</v>
      </c>
      <c r="R57" s="54">
        <f t="shared" si="8"/>
        <v>-830</v>
      </c>
      <c r="S57" s="76">
        <f>'окт 2018'!W57</f>
        <v>0</v>
      </c>
      <c r="T57" s="72">
        <f t="shared" si="5"/>
        <v>-830</v>
      </c>
      <c r="U57" s="71"/>
      <c r="V57" s="52"/>
      <c r="W57" s="54">
        <f t="shared" si="6"/>
        <v>-830</v>
      </c>
    </row>
    <row r="58" spans="1:23" ht="15" thickBot="1">
      <c r="A58" s="3">
        <v>1899231</v>
      </c>
      <c r="B58" s="83">
        <v>43400</v>
      </c>
      <c r="C58" s="4">
        <v>50</v>
      </c>
      <c r="D58" s="3">
        <v>6288</v>
      </c>
      <c r="E58" s="3">
        <v>3495</v>
      </c>
      <c r="F58" s="3">
        <v>2234</v>
      </c>
      <c r="G58" s="4" t="s">
        <v>9</v>
      </c>
      <c r="H58" s="40">
        <f>E58-'май 2018'!E60</f>
        <v>293</v>
      </c>
      <c r="I58" s="42">
        <f>F58-'май 2018'!F60</f>
        <v>187</v>
      </c>
      <c r="J58" s="51">
        <f>'окт 2018'!E58</f>
        <v>3495</v>
      </c>
      <c r="K58" s="51">
        <f>'окт 2018'!F58</f>
        <v>2234</v>
      </c>
      <c r="L58">
        <f t="shared" si="0"/>
        <v>0</v>
      </c>
      <c r="M58">
        <f t="shared" si="0"/>
        <v>0</v>
      </c>
      <c r="N58" s="57">
        <f t="shared" si="2"/>
        <v>0</v>
      </c>
      <c r="O58" s="57">
        <f t="shared" si="3"/>
        <v>0</v>
      </c>
      <c r="P58" s="57">
        <f t="shared" si="7"/>
        <v>0</v>
      </c>
      <c r="Q58" s="52">
        <f>'окт 2018'!V58</f>
        <v>0</v>
      </c>
      <c r="R58" s="57">
        <f t="shared" si="8"/>
        <v>0</v>
      </c>
      <c r="S58" s="76">
        <f>'окт 2018'!W58</f>
        <v>330.22829999999999</v>
      </c>
      <c r="T58" s="77">
        <f t="shared" si="5"/>
        <v>330.22829999999999</v>
      </c>
      <c r="U58" s="77"/>
      <c r="V58" s="52"/>
      <c r="W58" s="52">
        <f t="shared" si="6"/>
        <v>330.22829999999999</v>
      </c>
    </row>
    <row r="59" spans="1:23" ht="15" thickBot="1">
      <c r="A59" s="3">
        <v>1893425</v>
      </c>
      <c r="B59" s="83">
        <v>43400</v>
      </c>
      <c r="C59" s="4">
        <v>51</v>
      </c>
      <c r="D59" s="3">
        <v>21894</v>
      </c>
      <c r="E59" s="3">
        <v>14602</v>
      </c>
      <c r="F59" s="3">
        <v>6987</v>
      </c>
      <c r="G59" s="4" t="s">
        <v>9</v>
      </c>
      <c r="H59" s="40">
        <f>E59-'май 2018'!E61</f>
        <v>2811</v>
      </c>
      <c r="I59" s="42">
        <f>F59-'май 2018'!F61</f>
        <v>1514</v>
      </c>
      <c r="J59" s="51">
        <f>'окт 2018'!E59</f>
        <v>13214</v>
      </c>
      <c r="K59" s="51">
        <f>'окт 2018'!F59</f>
        <v>6172</v>
      </c>
      <c r="L59">
        <f t="shared" si="0"/>
        <v>1388</v>
      </c>
      <c r="M59">
        <f t="shared" si="0"/>
        <v>815</v>
      </c>
      <c r="N59" s="57">
        <f t="shared" si="2"/>
        <v>8439.0400000000009</v>
      </c>
      <c r="O59" s="57">
        <f t="shared" si="3"/>
        <v>1833.75</v>
      </c>
      <c r="P59" s="57">
        <f t="shared" si="7"/>
        <v>10272.790000000001</v>
      </c>
      <c r="Q59" s="52">
        <f>'окт 2018'!V59</f>
        <v>0</v>
      </c>
      <c r="R59" s="57">
        <f t="shared" si="8"/>
        <v>10580.9737</v>
      </c>
      <c r="S59" s="76">
        <f>'окт 2018'!W59</f>
        <v>0</v>
      </c>
      <c r="T59" s="62">
        <f>R59+S59</f>
        <v>10580.9737</v>
      </c>
      <c r="U59" s="62">
        <f>T59</f>
        <v>10580.9737</v>
      </c>
      <c r="V59" s="52"/>
      <c r="W59" s="52"/>
    </row>
    <row r="60" spans="1:23" ht="15" thickBot="1">
      <c r="A60" s="3">
        <v>1887493</v>
      </c>
      <c r="B60" s="83">
        <v>43400</v>
      </c>
      <c r="C60" s="4">
        <v>52</v>
      </c>
      <c r="D60" s="3">
        <v>7487</v>
      </c>
      <c r="E60" s="3">
        <v>4887</v>
      </c>
      <c r="F60" s="3">
        <v>2163</v>
      </c>
      <c r="G60" s="4" t="s">
        <v>9</v>
      </c>
      <c r="H60" s="40">
        <f>E60-'май 2018'!E62</f>
        <v>504</v>
      </c>
      <c r="I60" s="42">
        <f>F60-'май 2018'!F62</f>
        <v>233</v>
      </c>
      <c r="J60" s="51">
        <f>'окт 2018'!E60</f>
        <v>4887</v>
      </c>
      <c r="K60" s="51">
        <f>'окт 2018'!F60</f>
        <v>2163</v>
      </c>
      <c r="L60">
        <f t="shared" si="0"/>
        <v>0</v>
      </c>
      <c r="M60">
        <f t="shared" si="0"/>
        <v>0</v>
      </c>
      <c r="N60" s="57">
        <f t="shared" si="2"/>
        <v>0</v>
      </c>
      <c r="O60" s="57">
        <f t="shared" si="3"/>
        <v>0</v>
      </c>
      <c r="P60" s="57">
        <f t="shared" si="7"/>
        <v>0</v>
      </c>
      <c r="Q60" s="52">
        <f>'окт 2018'!V60</f>
        <v>0</v>
      </c>
      <c r="R60" s="57">
        <f t="shared" si="8"/>
        <v>0</v>
      </c>
      <c r="S60" s="76">
        <f>'окт 2018'!W60</f>
        <v>-611.14650000000006</v>
      </c>
      <c r="T60" s="72">
        <f t="shared" si="5"/>
        <v>-611.14650000000006</v>
      </c>
      <c r="U60" s="55"/>
      <c r="V60" s="52"/>
      <c r="W60" s="52">
        <f t="shared" si="6"/>
        <v>-611.14650000000006</v>
      </c>
    </row>
    <row r="61" spans="1:23" ht="15" thickBot="1">
      <c r="A61" s="3">
        <v>1899001</v>
      </c>
      <c r="B61" s="83">
        <v>43400</v>
      </c>
      <c r="C61" s="4">
        <v>53</v>
      </c>
      <c r="D61" s="3">
        <v>56345</v>
      </c>
      <c r="E61" s="3">
        <v>35106</v>
      </c>
      <c r="F61" s="3">
        <v>19680</v>
      </c>
      <c r="G61" s="4" t="s">
        <v>9</v>
      </c>
      <c r="H61" s="40">
        <f>E61-'май 2018'!E63</f>
        <v>1005</v>
      </c>
      <c r="I61" s="42">
        <f>F61-'май 2018'!F63</f>
        <v>2173</v>
      </c>
      <c r="J61" s="51">
        <f>'окт 2018'!E61</f>
        <v>34876</v>
      </c>
      <c r="K61" s="51">
        <f>'окт 2018'!F61</f>
        <v>18734</v>
      </c>
      <c r="L61">
        <f t="shared" si="0"/>
        <v>230</v>
      </c>
      <c r="M61">
        <f t="shared" si="0"/>
        <v>946</v>
      </c>
      <c r="N61" s="57">
        <f t="shared" si="2"/>
        <v>1398.4</v>
      </c>
      <c r="O61" s="57">
        <f t="shared" si="3"/>
        <v>2128.5</v>
      </c>
      <c r="P61" s="57">
        <f t="shared" si="7"/>
        <v>3526.9</v>
      </c>
      <c r="Q61" s="52">
        <f>'окт 2018'!V61</f>
        <v>0</v>
      </c>
      <c r="R61" s="57">
        <f t="shared" si="8"/>
        <v>3632.7069999999999</v>
      </c>
      <c r="S61" s="76">
        <f>'окт 2018'!W61</f>
        <v>0</v>
      </c>
      <c r="T61" s="62">
        <f t="shared" si="5"/>
        <v>3632.7069999999999</v>
      </c>
      <c r="U61" s="62">
        <f t="shared" si="5"/>
        <v>3632.7069999999999</v>
      </c>
      <c r="V61" s="52"/>
      <c r="W61" s="52"/>
    </row>
    <row r="62" spans="1:23" ht="15" thickBot="1">
      <c r="A62" s="3">
        <v>1897503</v>
      </c>
      <c r="B62" s="83">
        <v>43400</v>
      </c>
      <c r="C62" s="4">
        <v>54</v>
      </c>
      <c r="D62" s="3">
        <v>426</v>
      </c>
      <c r="E62" s="3">
        <v>229</v>
      </c>
      <c r="F62" s="3">
        <v>184</v>
      </c>
      <c r="G62" s="4" t="s">
        <v>9</v>
      </c>
      <c r="H62" s="40">
        <f>E62-'май 2018'!E64</f>
        <v>3</v>
      </c>
      <c r="I62" s="42">
        <f>F62-'май 2018'!F64</f>
        <v>8</v>
      </c>
      <c r="J62" s="51">
        <f>'окт 2018'!E62</f>
        <v>229</v>
      </c>
      <c r="K62" s="51">
        <f>'окт 2018'!F62</f>
        <v>184</v>
      </c>
      <c r="L62">
        <f t="shared" si="0"/>
        <v>0</v>
      </c>
      <c r="M62">
        <f t="shared" si="0"/>
        <v>0</v>
      </c>
      <c r="N62" s="57">
        <f t="shared" si="2"/>
        <v>0</v>
      </c>
      <c r="O62" s="57">
        <f t="shared" si="3"/>
        <v>0</v>
      </c>
      <c r="P62" s="57">
        <f t="shared" si="7"/>
        <v>0</v>
      </c>
      <c r="Q62" s="52">
        <f>'окт 2018'!V62</f>
        <v>0</v>
      </c>
      <c r="R62" s="57">
        <f t="shared" si="8"/>
        <v>0</v>
      </c>
      <c r="S62" s="76">
        <f>'окт 2018'!W62</f>
        <v>37.327200000000005</v>
      </c>
      <c r="T62" s="77">
        <f t="shared" si="5"/>
        <v>37.327200000000005</v>
      </c>
      <c r="U62" s="55"/>
      <c r="V62" s="52"/>
      <c r="W62" s="52">
        <f t="shared" si="6"/>
        <v>37.327200000000005</v>
      </c>
    </row>
    <row r="63" spans="1:23" ht="15" thickBot="1">
      <c r="A63" s="3">
        <v>1892300</v>
      </c>
      <c r="B63" s="83">
        <v>43400</v>
      </c>
      <c r="C63" s="4">
        <v>55</v>
      </c>
      <c r="D63" s="3">
        <v>8327</v>
      </c>
      <c r="E63" s="3">
        <v>5948</v>
      </c>
      <c r="F63" s="3">
        <v>2335</v>
      </c>
      <c r="G63" s="4" t="s">
        <v>9</v>
      </c>
      <c r="H63" s="40">
        <f>E63-'май 2018'!E65</f>
        <v>651</v>
      </c>
      <c r="I63" s="42">
        <f>F63-'май 2018'!F65</f>
        <v>330</v>
      </c>
      <c r="J63" s="51">
        <f>'окт 2018'!E63</f>
        <v>5880</v>
      </c>
      <c r="K63" s="51">
        <f>'окт 2018'!F63</f>
        <v>2301</v>
      </c>
      <c r="L63">
        <f t="shared" si="0"/>
        <v>68</v>
      </c>
      <c r="M63">
        <f t="shared" si="0"/>
        <v>34</v>
      </c>
      <c r="N63" s="57">
        <f t="shared" si="2"/>
        <v>413.44</v>
      </c>
      <c r="O63" s="57">
        <f t="shared" si="3"/>
        <v>76.5</v>
      </c>
      <c r="P63" s="57">
        <f t="shared" si="7"/>
        <v>489.94</v>
      </c>
      <c r="Q63" s="52">
        <f>'окт 2018'!V63</f>
        <v>0</v>
      </c>
      <c r="R63" s="57">
        <f t="shared" si="8"/>
        <v>504.63819999999998</v>
      </c>
      <c r="S63" s="76">
        <f>'окт 2018'!W63</f>
        <v>624.75679999999988</v>
      </c>
      <c r="T63" s="62">
        <f t="shared" si="5"/>
        <v>1129.395</v>
      </c>
      <c r="U63" s="62">
        <f>T63</f>
        <v>1129.395</v>
      </c>
      <c r="V63" s="52"/>
      <c r="W63" s="52"/>
    </row>
    <row r="64" spans="1:23" ht="15" thickBot="1">
      <c r="A64" s="3">
        <v>1898851</v>
      </c>
      <c r="B64" s="83">
        <v>43400</v>
      </c>
      <c r="C64" s="4">
        <v>56</v>
      </c>
      <c r="D64" s="3">
        <v>22442</v>
      </c>
      <c r="E64" s="3">
        <v>14776</v>
      </c>
      <c r="F64" s="3">
        <v>6967</v>
      </c>
      <c r="G64" s="4" t="s">
        <v>9</v>
      </c>
      <c r="H64" s="40">
        <f>E64-'май 2018'!E66</f>
        <v>1714</v>
      </c>
      <c r="I64" s="42">
        <f>F64-'май 2018'!F66</f>
        <v>792</v>
      </c>
      <c r="J64" s="51">
        <f>'окт 2018'!E64</f>
        <v>14700</v>
      </c>
      <c r="K64" s="51">
        <f>'окт 2018'!F64</f>
        <v>6911</v>
      </c>
      <c r="L64">
        <f t="shared" si="0"/>
        <v>76</v>
      </c>
      <c r="M64">
        <f t="shared" si="0"/>
        <v>56</v>
      </c>
      <c r="N64" s="57">
        <f t="shared" si="2"/>
        <v>462.08</v>
      </c>
      <c r="O64" s="57">
        <f t="shared" si="3"/>
        <v>126</v>
      </c>
      <c r="P64" s="57">
        <f t="shared" si="7"/>
        <v>588.07999999999993</v>
      </c>
      <c r="Q64" s="52">
        <f>'окт 2018'!V64</f>
        <v>0</v>
      </c>
      <c r="R64" s="57">
        <f t="shared" si="8"/>
        <v>605.72239999999988</v>
      </c>
      <c r="S64" s="76">
        <f>'окт 2018'!W64</f>
        <v>0</v>
      </c>
      <c r="T64" s="77">
        <f t="shared" si="5"/>
        <v>605.72239999999988</v>
      </c>
      <c r="U64" s="77"/>
      <c r="V64" s="52"/>
      <c r="W64" s="52">
        <f t="shared" si="6"/>
        <v>605.72239999999988</v>
      </c>
    </row>
    <row r="65" spans="1:23" ht="15" thickBot="1">
      <c r="A65" s="3">
        <v>1900126</v>
      </c>
      <c r="B65" s="83">
        <v>43400</v>
      </c>
      <c r="C65" s="4">
        <v>57</v>
      </c>
      <c r="D65" s="3">
        <v>5058</v>
      </c>
      <c r="E65" s="3">
        <v>3936</v>
      </c>
      <c r="F65" s="3">
        <v>1066</v>
      </c>
      <c r="G65" s="4" t="s">
        <v>9</v>
      </c>
      <c r="H65" s="40">
        <f>E65-'май 2018'!E67</f>
        <v>263</v>
      </c>
      <c r="I65" s="42">
        <f>F65-'май 2018'!F67</f>
        <v>62</v>
      </c>
      <c r="J65" s="51">
        <f>'окт 2018'!E65</f>
        <v>3936</v>
      </c>
      <c r="K65" s="51">
        <f>'окт 2018'!F65</f>
        <v>1066</v>
      </c>
      <c r="L65">
        <f t="shared" si="0"/>
        <v>0</v>
      </c>
      <c r="M65">
        <f t="shared" si="0"/>
        <v>0</v>
      </c>
      <c r="N65" s="57">
        <f t="shared" si="2"/>
        <v>0</v>
      </c>
      <c r="O65" s="57">
        <f t="shared" si="3"/>
        <v>0</v>
      </c>
      <c r="P65" s="57">
        <f t="shared" si="7"/>
        <v>0</v>
      </c>
      <c r="Q65" s="52">
        <f>'окт 2018'!V65</f>
        <v>0</v>
      </c>
      <c r="R65" s="57">
        <f t="shared" si="8"/>
        <v>0</v>
      </c>
      <c r="S65" s="76">
        <f>'окт 2018'!W65</f>
        <v>118.98559999999999</v>
      </c>
      <c r="T65" s="77">
        <f t="shared" si="5"/>
        <v>118.98559999999999</v>
      </c>
      <c r="U65" s="77"/>
      <c r="V65" s="52"/>
      <c r="W65" s="52">
        <f t="shared" si="6"/>
        <v>118.98559999999999</v>
      </c>
    </row>
    <row r="66" spans="1:23" ht="15" thickBot="1">
      <c r="A66" s="3">
        <v>1899583</v>
      </c>
      <c r="B66" s="83">
        <v>43400</v>
      </c>
      <c r="C66" s="4">
        <v>58</v>
      </c>
      <c r="D66" s="3">
        <v>1629</v>
      </c>
      <c r="E66" s="3">
        <v>878</v>
      </c>
      <c r="F66" s="3">
        <v>553</v>
      </c>
      <c r="G66" s="4" t="s">
        <v>9</v>
      </c>
      <c r="H66" s="40">
        <f>E66-'май 2018'!E68</f>
        <v>106</v>
      </c>
      <c r="I66" s="42">
        <f>F66-'май 2018'!F68</f>
        <v>75</v>
      </c>
      <c r="J66" s="51">
        <f>'окт 2018'!E66</f>
        <v>878</v>
      </c>
      <c r="K66" s="51">
        <f>'окт 2018'!F66</f>
        <v>553</v>
      </c>
      <c r="L66">
        <f t="shared" si="0"/>
        <v>0</v>
      </c>
      <c r="M66">
        <f t="shared" si="0"/>
        <v>0</v>
      </c>
      <c r="N66" s="57">
        <f t="shared" si="2"/>
        <v>0</v>
      </c>
      <c r="O66" s="57">
        <f t="shared" si="3"/>
        <v>0</v>
      </c>
      <c r="P66" s="57">
        <f t="shared" si="7"/>
        <v>0</v>
      </c>
      <c r="Q66" s="52">
        <f>'окт 2018'!V66</f>
        <v>0</v>
      </c>
      <c r="R66" s="57">
        <f t="shared" si="8"/>
        <v>0</v>
      </c>
      <c r="S66" s="76">
        <f>'окт 2018'!W66</f>
        <v>426.23460000000006</v>
      </c>
      <c r="T66" s="77">
        <f t="shared" si="5"/>
        <v>426.23460000000006</v>
      </c>
      <c r="U66" s="55"/>
      <c r="V66" s="52"/>
      <c r="W66" s="52">
        <f t="shared" si="6"/>
        <v>426.23460000000006</v>
      </c>
    </row>
    <row r="67" spans="1:23" ht="15" thickBot="1">
      <c r="A67" s="3">
        <v>1895451</v>
      </c>
      <c r="B67" s="83">
        <v>43400</v>
      </c>
      <c r="C67" s="4">
        <v>59</v>
      </c>
      <c r="D67" s="3">
        <v>575</v>
      </c>
      <c r="E67" s="3">
        <v>384</v>
      </c>
      <c r="F67" s="3">
        <v>175</v>
      </c>
      <c r="G67" s="4" t="s">
        <v>9</v>
      </c>
      <c r="H67" s="40">
        <f>E67-'май 2018'!E69</f>
        <v>26</v>
      </c>
      <c r="I67" s="42">
        <f>F67-'май 2018'!F69</f>
        <v>7</v>
      </c>
      <c r="J67" s="51">
        <f>'окт 2018'!E67</f>
        <v>384</v>
      </c>
      <c r="K67" s="51">
        <f>'окт 2018'!F67</f>
        <v>175</v>
      </c>
      <c r="L67">
        <f t="shared" si="0"/>
        <v>0</v>
      </c>
      <c r="M67">
        <f t="shared" si="0"/>
        <v>0</v>
      </c>
      <c r="N67" s="57">
        <f t="shared" si="2"/>
        <v>0</v>
      </c>
      <c r="O67" s="57">
        <f t="shared" si="3"/>
        <v>0</v>
      </c>
      <c r="P67" s="57">
        <f t="shared" si="7"/>
        <v>0</v>
      </c>
      <c r="Q67" s="52">
        <f>'окт 2018'!V67</f>
        <v>0</v>
      </c>
      <c r="R67" s="57">
        <f t="shared" si="8"/>
        <v>0</v>
      </c>
      <c r="S67" s="76">
        <f>'окт 2018'!W67</f>
        <v>18.787200000000002</v>
      </c>
      <c r="T67" s="77">
        <f t="shared" si="5"/>
        <v>18.787200000000002</v>
      </c>
      <c r="U67" s="55"/>
      <c r="V67" s="52"/>
      <c r="W67" s="52">
        <f t="shared" si="6"/>
        <v>18.787200000000002</v>
      </c>
    </row>
    <row r="68" spans="1:23" ht="15" thickBot="1">
      <c r="A68" s="3">
        <v>1893420</v>
      </c>
      <c r="B68" s="83">
        <v>43400</v>
      </c>
      <c r="C68" s="4">
        <v>60</v>
      </c>
      <c r="D68" s="3">
        <v>1637</v>
      </c>
      <c r="E68" s="3">
        <v>984</v>
      </c>
      <c r="F68" s="3">
        <v>318</v>
      </c>
      <c r="G68" s="4" t="s">
        <v>9</v>
      </c>
      <c r="H68" s="40">
        <f>E68-'май 2018'!E70</f>
        <v>57</v>
      </c>
      <c r="I68" s="42">
        <f>F68-'май 2018'!F70</f>
        <v>0</v>
      </c>
      <c r="J68" s="51">
        <f>'окт 2018'!E68</f>
        <v>971</v>
      </c>
      <c r="K68" s="51">
        <f>'окт 2018'!F68</f>
        <v>318</v>
      </c>
      <c r="L68">
        <f t="shared" si="0"/>
        <v>13</v>
      </c>
      <c r="M68">
        <f t="shared" si="0"/>
        <v>0</v>
      </c>
      <c r="N68" s="57">
        <f t="shared" si="2"/>
        <v>79.040000000000006</v>
      </c>
      <c r="O68" s="57">
        <f t="shared" si="3"/>
        <v>0</v>
      </c>
      <c r="P68" s="57">
        <f t="shared" si="7"/>
        <v>79.040000000000006</v>
      </c>
      <c r="Q68" s="52">
        <f>'окт 2018'!V68</f>
        <v>0</v>
      </c>
      <c r="R68" s="57">
        <f t="shared" si="8"/>
        <v>81.411200000000008</v>
      </c>
      <c r="S68" s="76">
        <f>'окт 2018'!W68</f>
        <v>272.3732</v>
      </c>
      <c r="T68" s="77">
        <f t="shared" si="5"/>
        <v>353.78440000000001</v>
      </c>
      <c r="U68" s="55"/>
      <c r="V68" s="52"/>
      <c r="W68" s="52">
        <f t="shared" si="6"/>
        <v>353.78440000000001</v>
      </c>
    </row>
    <row r="69" spans="1:23" ht="15" thickBot="1">
      <c r="A69" s="3">
        <v>1896958</v>
      </c>
      <c r="B69" s="83">
        <v>43400</v>
      </c>
      <c r="C69" s="4" t="s">
        <v>15</v>
      </c>
      <c r="D69" s="3">
        <v>3300</v>
      </c>
      <c r="E69" s="3">
        <v>2170</v>
      </c>
      <c r="F69" s="3">
        <v>619</v>
      </c>
      <c r="G69" s="4" t="s">
        <v>9</v>
      </c>
      <c r="H69" s="40">
        <f>E69-'май 2018'!E71</f>
        <v>157</v>
      </c>
      <c r="I69" s="42">
        <f>F69-'май 2018'!F71</f>
        <v>60</v>
      </c>
      <c r="J69" s="51">
        <f>'окт 2018'!E69</f>
        <v>2165</v>
      </c>
      <c r="K69" s="51">
        <f>'окт 2018'!F69</f>
        <v>619</v>
      </c>
      <c r="L69">
        <f t="shared" ref="L69:M129" si="9">E69-J69</f>
        <v>5</v>
      </c>
      <c r="M69">
        <f t="shared" si="9"/>
        <v>0</v>
      </c>
      <c r="N69" s="57">
        <f t="shared" si="2"/>
        <v>30.4</v>
      </c>
      <c r="O69" s="57">
        <f t="shared" si="3"/>
        <v>0</v>
      </c>
      <c r="P69" s="57">
        <f t="shared" si="7"/>
        <v>30.4</v>
      </c>
      <c r="Q69" s="52">
        <f>'окт 2018'!V69</f>
        <v>0</v>
      </c>
      <c r="R69" s="57">
        <f t="shared" si="8"/>
        <v>31.311999999999998</v>
      </c>
      <c r="S69" s="76">
        <f>'окт 2018'!W69</f>
        <v>200.39680000000001</v>
      </c>
      <c r="T69" s="77">
        <f t="shared" si="5"/>
        <v>231.7088</v>
      </c>
      <c r="U69" s="77"/>
      <c r="V69" s="52"/>
      <c r="W69" s="52">
        <f t="shared" si="6"/>
        <v>231.7088</v>
      </c>
    </row>
    <row r="70" spans="1:23" ht="15" thickBot="1">
      <c r="A70" s="3">
        <v>1897047</v>
      </c>
      <c r="B70" s="83">
        <v>43400</v>
      </c>
      <c r="C70" s="4">
        <v>61</v>
      </c>
      <c r="D70" s="3">
        <v>2963</v>
      </c>
      <c r="E70" s="3">
        <v>1759</v>
      </c>
      <c r="F70" s="3">
        <v>528</v>
      </c>
      <c r="G70" s="4" t="s">
        <v>9</v>
      </c>
      <c r="H70" s="40">
        <f>E70-'май 2018'!E72</f>
        <v>177</v>
      </c>
      <c r="I70" s="42">
        <f>F70-'май 2018'!F72</f>
        <v>42</v>
      </c>
      <c r="J70" s="51">
        <f>'окт 2018'!E70</f>
        <v>1759</v>
      </c>
      <c r="K70" s="51">
        <f>'окт 2018'!F70</f>
        <v>528</v>
      </c>
      <c r="L70">
        <f t="shared" si="9"/>
        <v>0</v>
      </c>
      <c r="M70">
        <f t="shared" si="9"/>
        <v>0</v>
      </c>
      <c r="N70" s="57">
        <f t="shared" si="2"/>
        <v>0</v>
      </c>
      <c r="O70" s="57">
        <f t="shared" si="3"/>
        <v>0</v>
      </c>
      <c r="P70" s="57">
        <f t="shared" si="7"/>
        <v>0</v>
      </c>
      <c r="Q70" s="52">
        <f>'окт 2018'!V70</f>
        <v>0</v>
      </c>
      <c r="R70" s="57">
        <f t="shared" si="8"/>
        <v>0</v>
      </c>
      <c r="S70" s="76">
        <f>'окт 2018'!W70</f>
        <v>142.54460000000006</v>
      </c>
      <c r="T70" s="71">
        <f t="shared" si="5"/>
        <v>142.54460000000006</v>
      </c>
      <c r="U70" s="55"/>
      <c r="V70" s="52"/>
      <c r="W70" s="52">
        <f t="shared" si="6"/>
        <v>142.54460000000006</v>
      </c>
    </row>
    <row r="71" spans="1:23" ht="15" thickBot="1">
      <c r="A71" s="3">
        <v>5038385</v>
      </c>
      <c r="B71" s="83">
        <v>43400</v>
      </c>
      <c r="C71" s="4">
        <v>62</v>
      </c>
      <c r="D71" s="3">
        <v>23796</v>
      </c>
      <c r="E71" s="3">
        <v>14075</v>
      </c>
      <c r="F71" s="3">
        <v>8230</v>
      </c>
      <c r="G71" s="4" t="s">
        <v>16</v>
      </c>
      <c r="H71" s="40">
        <f>E71-'май 2018'!E73</f>
        <v>568</v>
      </c>
      <c r="I71" s="42">
        <f>F71-'май 2018'!F73</f>
        <v>277</v>
      </c>
      <c r="J71" s="51">
        <f>'окт 2018'!E71</f>
        <v>13971</v>
      </c>
      <c r="K71" s="51">
        <f>'окт 2018'!F71</f>
        <v>8186</v>
      </c>
      <c r="L71">
        <f t="shared" si="9"/>
        <v>104</v>
      </c>
      <c r="M71">
        <f t="shared" si="9"/>
        <v>44</v>
      </c>
      <c r="N71" s="57">
        <f t="shared" si="2"/>
        <v>632.32000000000005</v>
      </c>
      <c r="O71" s="57">
        <f t="shared" si="3"/>
        <v>99</v>
      </c>
      <c r="P71" s="57">
        <f t="shared" si="7"/>
        <v>731.32</v>
      </c>
      <c r="Q71" s="52">
        <f>'окт 2018'!V71</f>
        <v>0</v>
      </c>
      <c r="R71" s="57">
        <f t="shared" si="8"/>
        <v>753.25960000000009</v>
      </c>
      <c r="S71" s="76">
        <f>'окт 2018'!W71</f>
        <v>0</v>
      </c>
      <c r="T71" s="62">
        <f t="shared" si="5"/>
        <v>753.25960000000009</v>
      </c>
      <c r="U71" s="62">
        <f t="shared" si="5"/>
        <v>753.25960000000009</v>
      </c>
      <c r="V71" s="52"/>
      <c r="W71" s="52"/>
    </row>
    <row r="72" spans="1:23" ht="15" thickBot="1">
      <c r="A72" s="3">
        <v>1851821</v>
      </c>
      <c r="B72" s="83">
        <v>43400</v>
      </c>
      <c r="C72" s="4" t="s">
        <v>17</v>
      </c>
      <c r="D72" s="3">
        <v>7714</v>
      </c>
      <c r="E72" s="3">
        <v>6197</v>
      </c>
      <c r="F72" s="3">
        <v>1492</v>
      </c>
      <c r="G72" s="4" t="s">
        <v>9</v>
      </c>
      <c r="H72" s="40">
        <f>E72-'май 2018'!E74</f>
        <v>4701</v>
      </c>
      <c r="I72" s="42">
        <f>F72-'май 2018'!F74</f>
        <v>876</v>
      </c>
      <c r="J72" s="51">
        <f>'окт 2018'!E72</f>
        <v>6196</v>
      </c>
      <c r="K72" s="51">
        <f>'окт 2018'!F72</f>
        <v>1492</v>
      </c>
      <c r="L72">
        <f t="shared" si="9"/>
        <v>1</v>
      </c>
      <c r="M72">
        <f t="shared" si="9"/>
        <v>0</v>
      </c>
      <c r="N72" s="57">
        <f t="shared" ref="N72:N135" si="10">L72*6.08</f>
        <v>6.08</v>
      </c>
      <c r="O72" s="57">
        <f t="shared" ref="O72:O135" si="11">M72*2.25</f>
        <v>0</v>
      </c>
      <c r="P72" s="57">
        <f t="shared" si="7"/>
        <v>6.08</v>
      </c>
      <c r="Q72" s="52">
        <f>'окт 2018'!V72</f>
        <v>0</v>
      </c>
      <c r="R72" s="57">
        <f t="shared" si="8"/>
        <v>6.2624000000000004</v>
      </c>
      <c r="S72" s="76">
        <f>'окт 2018'!W72</f>
        <v>1459.7182</v>
      </c>
      <c r="T72" s="71">
        <f t="shared" si="5"/>
        <v>1465.9806000000001</v>
      </c>
      <c r="U72" s="55"/>
      <c r="V72" s="52"/>
      <c r="W72" s="52">
        <f t="shared" ref="W72:W135" si="12">T72-U72</f>
        <v>1465.9806000000001</v>
      </c>
    </row>
    <row r="73" spans="1:23" ht="15" thickBot="1">
      <c r="A73" s="3">
        <v>1832248</v>
      </c>
      <c r="B73" s="83">
        <v>43400</v>
      </c>
      <c r="C73" s="4">
        <v>63</v>
      </c>
      <c r="D73" s="3">
        <v>2398</v>
      </c>
      <c r="E73" s="3">
        <v>1691</v>
      </c>
      <c r="F73" s="3">
        <v>671</v>
      </c>
      <c r="G73" s="4" t="s">
        <v>9</v>
      </c>
      <c r="H73" s="40">
        <f>E73-'май 2018'!E75</f>
        <v>-3541</v>
      </c>
      <c r="I73" s="42">
        <f>F73-'май 2018'!F75</f>
        <v>-504</v>
      </c>
      <c r="J73" s="51">
        <f>'окт 2018'!E73</f>
        <v>1691</v>
      </c>
      <c r="K73" s="51">
        <f>'окт 2018'!F73</f>
        <v>671</v>
      </c>
      <c r="L73">
        <f t="shared" si="9"/>
        <v>0</v>
      </c>
      <c r="M73">
        <f t="shared" si="9"/>
        <v>0</v>
      </c>
      <c r="N73" s="57">
        <f t="shared" si="10"/>
        <v>0</v>
      </c>
      <c r="O73" s="57">
        <f t="shared" si="11"/>
        <v>0</v>
      </c>
      <c r="P73" s="57">
        <f t="shared" si="7"/>
        <v>0</v>
      </c>
      <c r="Q73" s="52">
        <f>'окт 2018'!V73</f>
        <v>0</v>
      </c>
      <c r="R73" s="57">
        <f t="shared" si="8"/>
        <v>0</v>
      </c>
      <c r="S73" s="76">
        <f>'окт 2018'!W73</f>
        <v>-92.75199999999991</v>
      </c>
      <c r="T73" s="72">
        <f t="shared" ref="T73:U136" si="13">R73+S73</f>
        <v>-92.75199999999991</v>
      </c>
      <c r="U73" s="55"/>
      <c r="V73" s="52"/>
      <c r="W73" s="54">
        <f t="shared" si="12"/>
        <v>-92.75199999999991</v>
      </c>
    </row>
    <row r="74" spans="1:23" ht="15" thickBot="1">
      <c r="A74" s="3">
        <v>1854020</v>
      </c>
      <c r="B74" s="83">
        <v>43400</v>
      </c>
      <c r="C74" s="4">
        <v>64</v>
      </c>
      <c r="D74" s="3">
        <v>15825</v>
      </c>
      <c r="E74" s="3">
        <v>10003</v>
      </c>
      <c r="F74" s="3">
        <v>5714</v>
      </c>
      <c r="G74" s="4" t="s">
        <v>9</v>
      </c>
      <c r="H74" s="40">
        <f>E74-'май 2018'!E76</f>
        <v>40</v>
      </c>
      <c r="I74" s="42">
        <f>F74-'май 2018'!F76</f>
        <v>3</v>
      </c>
      <c r="J74" s="51">
        <f>'окт 2018'!E74</f>
        <v>10003</v>
      </c>
      <c r="K74" s="51">
        <f>'окт 2018'!F74</f>
        <v>5714</v>
      </c>
      <c r="L74">
        <f t="shared" si="9"/>
        <v>0</v>
      </c>
      <c r="M74">
        <f t="shared" si="9"/>
        <v>0</v>
      </c>
      <c r="N74" s="57">
        <f t="shared" si="10"/>
        <v>0</v>
      </c>
      <c r="O74" s="57">
        <f t="shared" si="11"/>
        <v>0</v>
      </c>
      <c r="P74" s="57">
        <f t="shared" si="7"/>
        <v>0</v>
      </c>
      <c r="Q74" s="52">
        <f>'окт 2018'!V74</f>
        <v>0</v>
      </c>
      <c r="R74" s="57">
        <f t="shared" si="8"/>
        <v>0</v>
      </c>
      <c r="S74" s="76">
        <f>'окт 2018'!W74</f>
        <v>96.253500000000003</v>
      </c>
      <c r="T74" s="71">
        <f t="shared" si="13"/>
        <v>96.253500000000003</v>
      </c>
      <c r="U74" s="77"/>
      <c r="V74" s="52"/>
      <c r="W74" s="52">
        <f t="shared" si="12"/>
        <v>96.253500000000003</v>
      </c>
    </row>
    <row r="75" spans="1:23" ht="15" thickBot="1">
      <c r="A75" s="3">
        <v>1899103</v>
      </c>
      <c r="B75" s="83">
        <v>43400</v>
      </c>
      <c r="C75" s="4">
        <v>65</v>
      </c>
      <c r="D75" s="3">
        <v>13748</v>
      </c>
      <c r="E75" s="3">
        <v>8733</v>
      </c>
      <c r="F75" s="3">
        <v>4446</v>
      </c>
      <c r="G75" s="4" t="s">
        <v>9</v>
      </c>
      <c r="H75" s="40">
        <f>E75-'май 2018'!E77</f>
        <v>963</v>
      </c>
      <c r="I75" s="42">
        <f>F75-'май 2018'!F77</f>
        <v>647</v>
      </c>
      <c r="J75" s="51">
        <f>'окт 2018'!E75</f>
        <v>8728</v>
      </c>
      <c r="K75" s="51">
        <f>'окт 2018'!F75</f>
        <v>4446</v>
      </c>
      <c r="L75">
        <f t="shared" si="9"/>
        <v>5</v>
      </c>
      <c r="M75">
        <f t="shared" si="9"/>
        <v>0</v>
      </c>
      <c r="N75" s="57">
        <f t="shared" si="10"/>
        <v>30.4</v>
      </c>
      <c r="O75" s="57">
        <f t="shared" si="11"/>
        <v>0</v>
      </c>
      <c r="P75" s="57">
        <f t="shared" ref="P75:P138" si="14">N75+O75</f>
        <v>30.4</v>
      </c>
      <c r="Q75" s="52">
        <f>'окт 2018'!V75</f>
        <v>0</v>
      </c>
      <c r="R75" s="57">
        <f t="shared" ref="R75:R138" si="15">P75+P75*3%-Q75</f>
        <v>31.311999999999998</v>
      </c>
      <c r="S75" s="76">
        <f>'окт 2018'!W75</f>
        <v>50.099200000000003</v>
      </c>
      <c r="T75" s="73">
        <f t="shared" si="13"/>
        <v>81.411200000000008</v>
      </c>
      <c r="U75" s="73">
        <f>T75</f>
        <v>81.411200000000008</v>
      </c>
      <c r="V75" s="52">
        <v>919</v>
      </c>
      <c r="W75" s="52"/>
    </row>
    <row r="76" spans="1:23" ht="15" thickBot="1">
      <c r="A76" s="3">
        <v>1897162</v>
      </c>
      <c r="B76" s="83">
        <v>43400</v>
      </c>
      <c r="C76" s="4">
        <v>66</v>
      </c>
      <c r="D76" s="3">
        <v>11553</v>
      </c>
      <c r="E76" s="3">
        <v>6273</v>
      </c>
      <c r="F76" s="3">
        <v>4881</v>
      </c>
      <c r="G76" s="4" t="s">
        <v>9</v>
      </c>
      <c r="H76" s="40">
        <f>E76-'май 2018'!E78</f>
        <v>1214</v>
      </c>
      <c r="I76" s="42">
        <f>F76-'май 2018'!F78</f>
        <v>907</v>
      </c>
      <c r="J76" s="51">
        <f>'окт 2018'!E76</f>
        <v>6252</v>
      </c>
      <c r="K76" s="51">
        <f>'окт 2018'!F76</f>
        <v>4856</v>
      </c>
      <c r="L76">
        <f t="shared" si="9"/>
        <v>21</v>
      </c>
      <c r="M76">
        <f t="shared" si="9"/>
        <v>25</v>
      </c>
      <c r="N76" s="57">
        <f t="shared" si="10"/>
        <v>127.68</v>
      </c>
      <c r="O76" s="57">
        <f t="shared" si="11"/>
        <v>56.25</v>
      </c>
      <c r="P76" s="57">
        <f t="shared" si="14"/>
        <v>183.93</v>
      </c>
      <c r="Q76" s="52">
        <f>'окт 2018'!V76</f>
        <v>0</v>
      </c>
      <c r="R76" s="57">
        <f t="shared" si="15"/>
        <v>189.4479</v>
      </c>
      <c r="S76" s="76">
        <f>'окт 2018'!W76</f>
        <v>4432.6239000000005</v>
      </c>
      <c r="T76" s="71">
        <f t="shared" si="13"/>
        <v>4622.0718000000006</v>
      </c>
      <c r="U76" s="55"/>
      <c r="V76" s="52"/>
      <c r="W76" s="52">
        <f t="shared" si="12"/>
        <v>4622.0718000000006</v>
      </c>
    </row>
    <row r="77" spans="1:23" ht="15" thickBot="1">
      <c r="A77" s="3">
        <v>1897281</v>
      </c>
      <c r="B77" s="83">
        <v>43400</v>
      </c>
      <c r="C77" s="4">
        <v>67</v>
      </c>
      <c r="D77" s="3">
        <v>2487</v>
      </c>
      <c r="E77" s="3">
        <v>1585</v>
      </c>
      <c r="F77" s="3">
        <v>576</v>
      </c>
      <c r="G77" s="4" t="s">
        <v>9</v>
      </c>
      <c r="H77" s="40">
        <f>E77-'май 2018'!E79</f>
        <v>219</v>
      </c>
      <c r="I77" s="42">
        <f>F77-'май 2018'!F79</f>
        <v>97</v>
      </c>
      <c r="J77" s="51">
        <f>'окт 2018'!E77</f>
        <v>1585</v>
      </c>
      <c r="K77" s="51">
        <f>'окт 2018'!F77</f>
        <v>576</v>
      </c>
      <c r="L77">
        <f t="shared" si="9"/>
        <v>0</v>
      </c>
      <c r="M77">
        <f t="shared" si="9"/>
        <v>0</v>
      </c>
      <c r="N77" s="57">
        <f t="shared" si="10"/>
        <v>0</v>
      </c>
      <c r="O77" s="57">
        <f t="shared" si="11"/>
        <v>0</v>
      </c>
      <c r="P77" s="57">
        <f t="shared" si="14"/>
        <v>0</v>
      </c>
      <c r="Q77" s="52">
        <f>'окт 2018'!V77</f>
        <v>0</v>
      </c>
      <c r="R77" s="57">
        <f t="shared" si="15"/>
        <v>0</v>
      </c>
      <c r="S77" s="76">
        <f>'окт 2018'!W77</f>
        <v>25.049600000000002</v>
      </c>
      <c r="T77" s="71">
        <f t="shared" si="13"/>
        <v>25.049600000000002</v>
      </c>
      <c r="U77" s="71"/>
      <c r="V77" s="52"/>
      <c r="W77" s="52">
        <f t="shared" si="12"/>
        <v>25.049600000000002</v>
      </c>
    </row>
    <row r="78" spans="1:23" ht="15" thickBot="1">
      <c r="A78" s="3">
        <v>1896605</v>
      </c>
      <c r="B78" s="83">
        <v>43400</v>
      </c>
      <c r="C78" s="4">
        <v>68</v>
      </c>
      <c r="D78" s="3">
        <v>1642</v>
      </c>
      <c r="E78" s="3">
        <v>1145</v>
      </c>
      <c r="F78" s="3">
        <v>448</v>
      </c>
      <c r="G78" s="4" t="s">
        <v>9</v>
      </c>
      <c r="H78" s="40">
        <f>E78-'май 2018'!E80</f>
        <v>144</v>
      </c>
      <c r="I78" s="42">
        <f>F78-'май 2018'!F80</f>
        <v>52</v>
      </c>
      <c r="J78" s="51">
        <f>'окт 2018'!E78</f>
        <v>1145</v>
      </c>
      <c r="K78" s="51">
        <f>'окт 2018'!F78</f>
        <v>448</v>
      </c>
      <c r="L78">
        <f t="shared" si="9"/>
        <v>0</v>
      </c>
      <c r="M78">
        <f t="shared" si="9"/>
        <v>0</v>
      </c>
      <c r="N78" s="57">
        <f t="shared" si="10"/>
        <v>0</v>
      </c>
      <c r="O78" s="57">
        <f t="shared" si="11"/>
        <v>0</v>
      </c>
      <c r="P78" s="57">
        <f t="shared" si="14"/>
        <v>0</v>
      </c>
      <c r="Q78" s="52">
        <f>'окт 2018'!V78</f>
        <v>0</v>
      </c>
      <c r="R78" s="57">
        <f t="shared" si="15"/>
        <v>0</v>
      </c>
      <c r="S78" s="76">
        <f>'окт 2018'!W78</f>
        <v>232.15169999999998</v>
      </c>
      <c r="T78" s="71">
        <f t="shared" si="13"/>
        <v>232.15169999999998</v>
      </c>
      <c r="U78" s="55"/>
      <c r="V78" s="52"/>
      <c r="W78" s="52">
        <f t="shared" si="12"/>
        <v>232.15169999999998</v>
      </c>
    </row>
    <row r="79" spans="1:23" ht="15" thickBot="1">
      <c r="A79" s="3">
        <v>1897959</v>
      </c>
      <c r="B79" s="83">
        <v>43400</v>
      </c>
      <c r="C79" s="4">
        <v>69</v>
      </c>
      <c r="D79" s="3">
        <v>1017</v>
      </c>
      <c r="E79" s="3">
        <v>482</v>
      </c>
      <c r="F79" s="3">
        <v>535</v>
      </c>
      <c r="G79" s="4" t="s">
        <v>9</v>
      </c>
      <c r="H79" s="40">
        <f>E79-'май 2018'!E81</f>
        <v>16</v>
      </c>
      <c r="I79" s="42">
        <f>F79-'май 2018'!F81</f>
        <v>25</v>
      </c>
      <c r="J79" s="51">
        <f>'окт 2018'!E79</f>
        <v>482</v>
      </c>
      <c r="K79" s="51">
        <f>'окт 2018'!F79</f>
        <v>535</v>
      </c>
      <c r="L79">
        <f t="shared" si="9"/>
        <v>0</v>
      </c>
      <c r="M79">
        <f t="shared" si="9"/>
        <v>0</v>
      </c>
      <c r="N79" s="57">
        <f t="shared" si="10"/>
        <v>0</v>
      </c>
      <c r="O79" s="57">
        <f t="shared" si="11"/>
        <v>0</v>
      </c>
      <c r="P79" s="57">
        <f t="shared" si="14"/>
        <v>0</v>
      </c>
      <c r="Q79" s="52">
        <f>'окт 2018'!V79</f>
        <v>0</v>
      </c>
      <c r="R79" s="57">
        <f t="shared" si="15"/>
        <v>0</v>
      </c>
      <c r="S79" s="76">
        <f>'окт 2018'!W79</f>
        <v>-2242.0751999999998</v>
      </c>
      <c r="T79" s="87">
        <f t="shared" si="13"/>
        <v>-2242.0751999999998</v>
      </c>
      <c r="U79" s="55"/>
      <c r="V79" s="52"/>
      <c r="W79" s="54">
        <f t="shared" si="12"/>
        <v>-2242.0751999999998</v>
      </c>
    </row>
    <row r="80" spans="1:23" ht="15" thickBot="1">
      <c r="A80" s="3">
        <v>1899086</v>
      </c>
      <c r="B80" s="83">
        <v>43400</v>
      </c>
      <c r="C80" s="4">
        <v>70</v>
      </c>
      <c r="D80" s="3">
        <v>23662</v>
      </c>
      <c r="E80" s="3">
        <v>15924</v>
      </c>
      <c r="F80" s="3">
        <v>7497</v>
      </c>
      <c r="G80" s="4" t="s">
        <v>9</v>
      </c>
      <c r="H80" s="40">
        <f>E80-'май 2018'!E82</f>
        <v>1304</v>
      </c>
      <c r="I80" s="42">
        <f>F80-'май 2018'!F82</f>
        <v>459</v>
      </c>
      <c r="J80" s="51">
        <f>'окт 2018'!E80</f>
        <v>15787</v>
      </c>
      <c r="K80" s="51">
        <f>'окт 2018'!F80</f>
        <v>7426</v>
      </c>
      <c r="L80">
        <f t="shared" si="9"/>
        <v>137</v>
      </c>
      <c r="M80">
        <f t="shared" si="9"/>
        <v>71</v>
      </c>
      <c r="N80" s="57">
        <f t="shared" si="10"/>
        <v>832.96</v>
      </c>
      <c r="O80" s="57">
        <f t="shared" si="11"/>
        <v>159.75</v>
      </c>
      <c r="P80" s="57">
        <f t="shared" si="14"/>
        <v>992.71</v>
      </c>
      <c r="Q80" s="52">
        <f>'окт 2018'!V80</f>
        <v>0</v>
      </c>
      <c r="R80" s="57">
        <f t="shared" si="15"/>
        <v>1022.4913</v>
      </c>
      <c r="S80" s="76">
        <f>'окт 2018'!W80</f>
        <v>3251.2655</v>
      </c>
      <c r="T80" s="89">
        <f>R80+S80</f>
        <v>4273.7568000000001</v>
      </c>
      <c r="U80" s="89">
        <f>T80</f>
        <v>4273.7568000000001</v>
      </c>
      <c r="V80" s="52"/>
      <c r="W80" s="52"/>
    </row>
    <row r="81" spans="1:23" ht="15" thickBot="1">
      <c r="A81" s="3">
        <v>1897136</v>
      </c>
      <c r="B81" s="83">
        <v>43400</v>
      </c>
      <c r="C81" s="4">
        <v>71</v>
      </c>
      <c r="D81" s="3">
        <v>25762</v>
      </c>
      <c r="E81" s="3">
        <v>15490</v>
      </c>
      <c r="F81" s="3">
        <v>8700</v>
      </c>
      <c r="G81" s="4" t="s">
        <v>9</v>
      </c>
      <c r="H81" s="40">
        <f>E81-'май 2018'!E83</f>
        <v>2335</v>
      </c>
      <c r="I81" s="42">
        <f>F81-'май 2018'!F83</f>
        <v>1225</v>
      </c>
      <c r="J81" s="51">
        <f>'окт 2018'!E81</f>
        <v>14487</v>
      </c>
      <c r="K81" s="51">
        <f>'окт 2018'!F81</f>
        <v>8063</v>
      </c>
      <c r="L81">
        <f t="shared" si="9"/>
        <v>1003</v>
      </c>
      <c r="M81">
        <f t="shared" si="9"/>
        <v>637</v>
      </c>
      <c r="N81" s="57">
        <f t="shared" si="10"/>
        <v>6098.24</v>
      </c>
      <c r="O81" s="57">
        <f t="shared" si="11"/>
        <v>1433.25</v>
      </c>
      <c r="P81" s="57">
        <f t="shared" si="14"/>
        <v>7531.49</v>
      </c>
      <c r="Q81" s="52">
        <f>'окт 2018'!V81</f>
        <v>0</v>
      </c>
      <c r="R81" s="57">
        <f t="shared" si="15"/>
        <v>7757.4346999999998</v>
      </c>
      <c r="S81" s="76">
        <f>'окт 2018'!W81</f>
        <v>0</v>
      </c>
      <c r="T81" s="62">
        <f t="shared" si="13"/>
        <v>7757.4346999999998</v>
      </c>
      <c r="U81" s="62">
        <f t="shared" si="13"/>
        <v>7757.4346999999998</v>
      </c>
      <c r="V81" s="52"/>
      <c r="W81" s="52"/>
    </row>
    <row r="82" spans="1:23" ht="15" thickBot="1">
      <c r="A82" s="3">
        <v>1898827</v>
      </c>
      <c r="B82" s="83">
        <v>43400</v>
      </c>
      <c r="C82" s="4">
        <v>72</v>
      </c>
      <c r="D82" s="3">
        <v>3971</v>
      </c>
      <c r="E82" s="3">
        <v>2343</v>
      </c>
      <c r="F82" s="3">
        <v>969</v>
      </c>
      <c r="G82" s="4" t="s">
        <v>9</v>
      </c>
      <c r="H82" s="40">
        <f>E82-'май 2018'!E84</f>
        <v>313</v>
      </c>
      <c r="I82" s="42">
        <f>F82-'май 2018'!F84</f>
        <v>135</v>
      </c>
      <c r="J82" s="51">
        <f>'окт 2018'!E82</f>
        <v>2343</v>
      </c>
      <c r="K82" s="51">
        <f>'окт 2018'!F82</f>
        <v>969</v>
      </c>
      <c r="L82">
        <f t="shared" si="9"/>
        <v>0</v>
      </c>
      <c r="M82">
        <f t="shared" si="9"/>
        <v>0</v>
      </c>
      <c r="N82" s="57">
        <f t="shared" si="10"/>
        <v>0</v>
      </c>
      <c r="O82" s="57">
        <f t="shared" si="11"/>
        <v>0</v>
      </c>
      <c r="P82" s="57">
        <f t="shared" si="14"/>
        <v>0</v>
      </c>
      <c r="Q82" s="52">
        <f>'окт 2018'!V82</f>
        <v>0</v>
      </c>
      <c r="R82" s="57">
        <f t="shared" si="15"/>
        <v>0</v>
      </c>
      <c r="S82" s="76">
        <f>'окт 2018'!W82</f>
        <v>-46.251900000000006</v>
      </c>
      <c r="T82" s="72">
        <f t="shared" si="13"/>
        <v>-46.251900000000006</v>
      </c>
      <c r="U82" s="77"/>
      <c r="V82" s="52"/>
      <c r="W82" s="54">
        <f t="shared" si="12"/>
        <v>-46.251900000000006</v>
      </c>
    </row>
    <row r="83" spans="1:23" ht="15" thickBot="1">
      <c r="A83" s="3">
        <v>1894002</v>
      </c>
      <c r="B83" s="83">
        <v>43400</v>
      </c>
      <c r="C83" s="4">
        <v>73</v>
      </c>
      <c r="D83" s="3">
        <v>130</v>
      </c>
      <c r="E83" s="3">
        <v>91</v>
      </c>
      <c r="F83" s="3">
        <v>23</v>
      </c>
      <c r="G83" s="4" t="s">
        <v>9</v>
      </c>
      <c r="H83" s="40">
        <f>E83-'май 2018'!E85</f>
        <v>9</v>
      </c>
      <c r="I83" s="42">
        <f>F83-'май 2018'!F85</f>
        <v>3</v>
      </c>
      <c r="J83" s="51">
        <f>'окт 2018'!E83</f>
        <v>90</v>
      </c>
      <c r="K83" s="51">
        <f>'окт 2018'!F83</f>
        <v>23</v>
      </c>
      <c r="L83">
        <f t="shared" si="9"/>
        <v>1</v>
      </c>
      <c r="M83">
        <f t="shared" si="9"/>
        <v>0</v>
      </c>
      <c r="N83" s="57">
        <f t="shared" si="10"/>
        <v>6.08</v>
      </c>
      <c r="O83" s="57">
        <f t="shared" si="11"/>
        <v>0</v>
      </c>
      <c r="P83" s="57">
        <f t="shared" si="14"/>
        <v>6.08</v>
      </c>
      <c r="Q83" s="52">
        <f>'окт 2018'!V83</f>
        <v>0</v>
      </c>
      <c r="R83" s="57">
        <f t="shared" si="15"/>
        <v>6.2624000000000004</v>
      </c>
      <c r="S83" s="76">
        <f>'окт 2018'!W83</f>
        <v>56.886900000000004</v>
      </c>
      <c r="T83" s="88">
        <f t="shared" si="13"/>
        <v>63.149300000000004</v>
      </c>
      <c r="U83" s="55"/>
      <c r="V83" s="52"/>
      <c r="W83" s="52">
        <f t="shared" si="12"/>
        <v>63.149300000000004</v>
      </c>
    </row>
    <row r="84" spans="1:23" ht="15" thickBot="1">
      <c r="A84" s="3">
        <v>1895005</v>
      </c>
      <c r="B84" s="83">
        <v>43400</v>
      </c>
      <c r="C84" s="4">
        <v>74</v>
      </c>
      <c r="D84" s="3">
        <v>4242</v>
      </c>
      <c r="E84" s="3">
        <v>3438</v>
      </c>
      <c r="F84" s="3">
        <v>775</v>
      </c>
      <c r="G84" s="4" t="s">
        <v>9</v>
      </c>
      <c r="H84" s="40">
        <f>E84-'май 2018'!E86</f>
        <v>495</v>
      </c>
      <c r="I84" s="42">
        <f>F84-'май 2018'!F86</f>
        <v>80</v>
      </c>
      <c r="J84" s="51">
        <f>'окт 2018'!E84</f>
        <v>3431</v>
      </c>
      <c r="K84" s="51">
        <f>'окт 2018'!F84</f>
        <v>775</v>
      </c>
      <c r="L84">
        <f t="shared" si="9"/>
        <v>7</v>
      </c>
      <c r="M84">
        <f t="shared" si="9"/>
        <v>0</v>
      </c>
      <c r="N84" s="57">
        <f t="shared" si="10"/>
        <v>42.56</v>
      </c>
      <c r="O84" s="57">
        <f t="shared" si="11"/>
        <v>0</v>
      </c>
      <c r="P84" s="57">
        <f t="shared" si="14"/>
        <v>42.56</v>
      </c>
      <c r="Q84" s="52">
        <f>'окт 2018'!V84</f>
        <v>0</v>
      </c>
      <c r="R84" s="57">
        <f t="shared" si="15"/>
        <v>43.836800000000004</v>
      </c>
      <c r="S84" s="76">
        <f>'окт 2018'!W84</f>
        <v>77.466300000000004</v>
      </c>
      <c r="T84" s="62">
        <f t="shared" si="13"/>
        <v>121.3031</v>
      </c>
      <c r="U84" s="62">
        <f>T84</f>
        <v>121.3031</v>
      </c>
      <c r="V84" s="52"/>
      <c r="W84" s="52"/>
    </row>
    <row r="85" spans="1:23" ht="15" thickBot="1">
      <c r="A85" s="3">
        <v>1895262</v>
      </c>
      <c r="B85" s="83">
        <v>43400</v>
      </c>
      <c r="C85" s="4">
        <v>75</v>
      </c>
      <c r="D85" s="3">
        <v>10496</v>
      </c>
      <c r="E85" s="3">
        <v>6475</v>
      </c>
      <c r="F85" s="3">
        <v>3781</v>
      </c>
      <c r="G85" s="4" t="s">
        <v>9</v>
      </c>
      <c r="H85" s="40">
        <f>E85-'май 2018'!E87</f>
        <v>515</v>
      </c>
      <c r="I85" s="42">
        <f>F85-'май 2018'!F87</f>
        <v>326</v>
      </c>
      <c r="J85" s="51">
        <f>'окт 2018'!E85</f>
        <v>6393</v>
      </c>
      <c r="K85" s="51">
        <f>'окт 2018'!F85</f>
        <v>3740</v>
      </c>
      <c r="L85">
        <f t="shared" si="9"/>
        <v>82</v>
      </c>
      <c r="M85">
        <f t="shared" si="9"/>
        <v>41</v>
      </c>
      <c r="N85" s="57">
        <f t="shared" si="10"/>
        <v>498.56</v>
      </c>
      <c r="O85" s="57">
        <f t="shared" si="11"/>
        <v>92.25</v>
      </c>
      <c r="P85" s="57">
        <f t="shared" si="14"/>
        <v>590.80999999999995</v>
      </c>
      <c r="Q85" s="52">
        <f>'окт 2018'!V85</f>
        <v>0</v>
      </c>
      <c r="R85" s="57">
        <f t="shared" si="15"/>
        <v>608.53429999999992</v>
      </c>
      <c r="S85" s="76">
        <f>'окт 2018'!W85</f>
        <v>-232.92750000000001</v>
      </c>
      <c r="T85" s="73">
        <f t="shared" si="13"/>
        <v>375.60679999999991</v>
      </c>
      <c r="U85" s="73">
        <f>T85</f>
        <v>375.60679999999991</v>
      </c>
      <c r="V85" s="52"/>
      <c r="W85" s="52"/>
    </row>
    <row r="86" spans="1:23" ht="15" thickBot="1">
      <c r="A86" s="3">
        <v>1897097</v>
      </c>
      <c r="B86" s="83">
        <v>43400</v>
      </c>
      <c r="C86" s="4">
        <v>76</v>
      </c>
      <c r="D86" s="3">
        <v>3553</v>
      </c>
      <c r="E86" s="3">
        <v>2030</v>
      </c>
      <c r="F86" s="3">
        <v>1210</v>
      </c>
      <c r="G86" s="4" t="s">
        <v>9</v>
      </c>
      <c r="H86" s="40">
        <f>E86-'май 2018'!E88</f>
        <v>193</v>
      </c>
      <c r="I86" s="42">
        <f>F86-'май 2018'!F88</f>
        <v>101</v>
      </c>
      <c r="J86" s="51">
        <f>'окт 2018'!E86</f>
        <v>2030</v>
      </c>
      <c r="K86" s="51">
        <f>'окт 2018'!F86</f>
        <v>1210</v>
      </c>
      <c r="L86">
        <f t="shared" si="9"/>
        <v>0</v>
      </c>
      <c r="M86">
        <f t="shared" si="9"/>
        <v>0</v>
      </c>
      <c r="N86" s="57">
        <f t="shared" si="10"/>
        <v>0</v>
      </c>
      <c r="O86" s="57">
        <f t="shared" si="11"/>
        <v>0</v>
      </c>
      <c r="P86" s="57">
        <f t="shared" si="14"/>
        <v>0</v>
      </c>
      <c r="Q86" s="52">
        <f>'окт 2018'!V86</f>
        <v>0</v>
      </c>
      <c r="R86" s="57">
        <f t="shared" si="15"/>
        <v>0</v>
      </c>
      <c r="S86" s="76">
        <f>'окт 2018'!W86</f>
        <v>99.013899999999992</v>
      </c>
      <c r="T86" s="77">
        <f t="shared" si="13"/>
        <v>99.013899999999992</v>
      </c>
      <c r="U86" s="77"/>
      <c r="V86" s="52"/>
      <c r="W86" s="52">
        <f t="shared" si="12"/>
        <v>99.013899999999992</v>
      </c>
    </row>
    <row r="87" spans="1:23" ht="15" thickBot="1">
      <c r="A87" s="3">
        <v>1899921</v>
      </c>
      <c r="B87" s="83">
        <v>43400</v>
      </c>
      <c r="C87" s="4">
        <v>77</v>
      </c>
      <c r="D87" s="3">
        <v>25540</v>
      </c>
      <c r="E87" s="3">
        <v>14133</v>
      </c>
      <c r="F87" s="3">
        <v>9598</v>
      </c>
      <c r="G87" s="4" t="s">
        <v>9</v>
      </c>
      <c r="H87" s="40">
        <f>E87-'май 2018'!E89</f>
        <v>1045</v>
      </c>
      <c r="I87" s="42">
        <f>F87-'май 2018'!F89</f>
        <v>709</v>
      </c>
      <c r="J87" s="51">
        <f>'окт 2018'!E87</f>
        <v>14133</v>
      </c>
      <c r="K87" s="51">
        <f>'окт 2018'!F87</f>
        <v>9598</v>
      </c>
      <c r="L87">
        <f t="shared" si="9"/>
        <v>0</v>
      </c>
      <c r="M87">
        <f t="shared" si="9"/>
        <v>0</v>
      </c>
      <c r="N87" s="57">
        <f t="shared" si="10"/>
        <v>0</v>
      </c>
      <c r="O87" s="57">
        <f t="shared" si="11"/>
        <v>0</v>
      </c>
      <c r="P87" s="57">
        <f t="shared" si="14"/>
        <v>0</v>
      </c>
      <c r="Q87" s="52">
        <f>'окт 2018'!V87</f>
        <v>0</v>
      </c>
      <c r="R87" s="57">
        <f t="shared" si="15"/>
        <v>0</v>
      </c>
      <c r="S87" s="76">
        <f>'окт 2018'!W87</f>
        <v>8643.5231000000003</v>
      </c>
      <c r="T87" s="88">
        <f t="shared" si="13"/>
        <v>8643.5231000000003</v>
      </c>
      <c r="U87" s="55"/>
      <c r="V87" s="52"/>
      <c r="W87" s="52">
        <f t="shared" si="12"/>
        <v>8643.5231000000003</v>
      </c>
    </row>
    <row r="88" spans="1:23" ht="15" thickBot="1">
      <c r="A88" s="3">
        <v>5039191</v>
      </c>
      <c r="B88" s="83">
        <v>43400</v>
      </c>
      <c r="C88" s="4">
        <v>78</v>
      </c>
      <c r="D88" s="3">
        <v>9764</v>
      </c>
      <c r="E88" s="3">
        <v>2344</v>
      </c>
      <c r="F88" s="3">
        <v>1028</v>
      </c>
      <c r="G88" s="4" t="s">
        <v>16</v>
      </c>
      <c r="H88" s="40">
        <f>E88-'май 2018'!E90</f>
        <v>211</v>
      </c>
      <c r="I88" s="42">
        <f>F88-'май 2018'!F90</f>
        <v>169</v>
      </c>
      <c r="J88" s="51">
        <f>'окт 2018'!E88</f>
        <v>2325</v>
      </c>
      <c r="K88" s="51">
        <f>'окт 2018'!F88</f>
        <v>1028</v>
      </c>
      <c r="L88">
        <f t="shared" si="9"/>
        <v>19</v>
      </c>
      <c r="M88">
        <f t="shared" si="9"/>
        <v>0</v>
      </c>
      <c r="N88" s="57">
        <f t="shared" si="10"/>
        <v>115.52</v>
      </c>
      <c r="O88" s="57">
        <f t="shared" si="11"/>
        <v>0</v>
      </c>
      <c r="P88" s="57">
        <f t="shared" si="14"/>
        <v>115.52</v>
      </c>
      <c r="Q88" s="52">
        <f>'окт 2018'!V88</f>
        <v>0</v>
      </c>
      <c r="R88" s="57">
        <f t="shared" si="15"/>
        <v>118.98559999999999</v>
      </c>
      <c r="S88" s="76">
        <f>'окт 2018'!W88</f>
        <v>3100.1660999999999</v>
      </c>
      <c r="T88" s="88">
        <f t="shared" si="13"/>
        <v>3219.1516999999999</v>
      </c>
      <c r="U88" s="55"/>
      <c r="V88" s="52"/>
      <c r="W88" s="52">
        <f t="shared" si="12"/>
        <v>3219.1516999999999</v>
      </c>
    </row>
    <row r="89" spans="1:23" ht="15" thickBot="1">
      <c r="A89" s="3">
        <v>1849142</v>
      </c>
      <c r="B89" s="83">
        <v>43400</v>
      </c>
      <c r="C89" s="4">
        <v>79</v>
      </c>
      <c r="D89" s="3">
        <v>40632</v>
      </c>
      <c r="E89" s="3">
        <v>22880</v>
      </c>
      <c r="F89" s="3">
        <v>15650</v>
      </c>
      <c r="G89" s="4" t="s">
        <v>9</v>
      </c>
      <c r="H89" s="40">
        <f>E89-'май 2018'!E91</f>
        <v>530</v>
      </c>
      <c r="I89" s="42">
        <f>F89-'май 2018'!F91</f>
        <v>403</v>
      </c>
      <c r="J89" s="51">
        <f>'окт 2018'!E89</f>
        <v>22686</v>
      </c>
      <c r="K89" s="51">
        <f>'окт 2018'!F89</f>
        <v>15495</v>
      </c>
      <c r="L89">
        <f t="shared" si="9"/>
        <v>194</v>
      </c>
      <c r="M89">
        <f t="shared" si="9"/>
        <v>155</v>
      </c>
      <c r="N89" s="57">
        <f t="shared" si="10"/>
        <v>1179.52</v>
      </c>
      <c r="O89" s="57">
        <f t="shared" si="11"/>
        <v>348.75</v>
      </c>
      <c r="P89" s="57">
        <f t="shared" si="14"/>
        <v>1528.27</v>
      </c>
      <c r="Q89" s="52">
        <f>'окт 2018'!V89</f>
        <v>0</v>
      </c>
      <c r="R89" s="57">
        <f t="shared" si="15"/>
        <v>1574.1180999999999</v>
      </c>
      <c r="S89" s="76">
        <f>'окт 2018'!W89</f>
        <v>0</v>
      </c>
      <c r="T89" s="62">
        <f t="shared" si="13"/>
        <v>1574.1180999999999</v>
      </c>
      <c r="U89" s="62">
        <f t="shared" si="13"/>
        <v>1574.1180999999999</v>
      </c>
      <c r="V89" s="52"/>
      <c r="W89" s="52"/>
    </row>
    <row r="90" spans="1:23" ht="15" thickBot="1">
      <c r="A90" s="3">
        <v>1847675</v>
      </c>
      <c r="B90" s="83">
        <v>43400.625</v>
      </c>
      <c r="C90" s="4">
        <v>80</v>
      </c>
      <c r="D90" s="3">
        <v>263</v>
      </c>
      <c r="E90" s="3">
        <v>154</v>
      </c>
      <c r="F90" s="3">
        <v>37</v>
      </c>
      <c r="G90" s="4" t="s">
        <v>9</v>
      </c>
      <c r="H90" s="40">
        <f>E90-'май 2018'!E92</f>
        <v>1</v>
      </c>
      <c r="I90" s="42">
        <f>F90-'май 2018'!F92</f>
        <v>0</v>
      </c>
      <c r="J90" s="51">
        <f>'окт 2018'!E90</f>
        <v>154</v>
      </c>
      <c r="K90" s="51">
        <f>'окт 2018'!F90</f>
        <v>37</v>
      </c>
      <c r="L90">
        <f t="shared" si="9"/>
        <v>0</v>
      </c>
      <c r="M90">
        <f t="shared" si="9"/>
        <v>0</v>
      </c>
      <c r="N90" s="57">
        <f t="shared" si="10"/>
        <v>0</v>
      </c>
      <c r="O90" s="57">
        <f t="shared" si="11"/>
        <v>0</v>
      </c>
      <c r="P90" s="57">
        <f t="shared" si="14"/>
        <v>0</v>
      </c>
      <c r="Q90" s="52">
        <f>'окт 2018'!V90</f>
        <v>0</v>
      </c>
      <c r="R90" s="57">
        <f t="shared" si="15"/>
        <v>0</v>
      </c>
      <c r="S90" s="76">
        <f>'окт 2018'!W90</f>
        <v>0</v>
      </c>
      <c r="T90" s="77">
        <f t="shared" si="13"/>
        <v>0</v>
      </c>
      <c r="U90" s="55"/>
      <c r="V90" s="52"/>
      <c r="W90" s="52"/>
    </row>
    <row r="91" spans="1:23" ht="15" thickBot="1">
      <c r="A91" s="3">
        <v>1900131</v>
      </c>
      <c r="B91" s="83">
        <v>43400</v>
      </c>
      <c r="C91" s="4">
        <v>81</v>
      </c>
      <c r="D91" s="3">
        <v>1564</v>
      </c>
      <c r="E91" s="3">
        <v>1274</v>
      </c>
      <c r="F91" s="3">
        <v>260</v>
      </c>
      <c r="G91" s="4" t="s">
        <v>9</v>
      </c>
      <c r="H91" s="40">
        <f>E91-'май 2018'!E93</f>
        <v>145</v>
      </c>
      <c r="I91" s="42">
        <f>F91-'май 2018'!F93</f>
        <v>28</v>
      </c>
      <c r="J91" s="51">
        <f>'окт 2018'!E91</f>
        <v>1272</v>
      </c>
      <c r="K91" s="51">
        <f>'окт 2018'!F91</f>
        <v>260</v>
      </c>
      <c r="L91">
        <f t="shared" si="9"/>
        <v>2</v>
      </c>
      <c r="M91">
        <f t="shared" si="9"/>
        <v>0</v>
      </c>
      <c r="N91" s="57">
        <f t="shared" si="10"/>
        <v>12.16</v>
      </c>
      <c r="O91" s="57">
        <f t="shared" si="11"/>
        <v>0</v>
      </c>
      <c r="P91" s="57">
        <f t="shared" si="14"/>
        <v>12.16</v>
      </c>
      <c r="Q91" s="52">
        <f>'окт 2018'!V91</f>
        <v>0</v>
      </c>
      <c r="R91" s="57">
        <f t="shared" si="15"/>
        <v>12.524800000000001</v>
      </c>
      <c r="S91" s="76">
        <f>'окт 2018'!W91</f>
        <v>82.101300000000009</v>
      </c>
      <c r="T91" s="77">
        <f t="shared" si="13"/>
        <v>94.626100000000008</v>
      </c>
      <c r="U91" s="77"/>
      <c r="V91" s="52"/>
      <c r="W91" s="52">
        <f t="shared" si="12"/>
        <v>94.626100000000008</v>
      </c>
    </row>
    <row r="92" spans="1:23" ht="15" thickBot="1">
      <c r="A92" s="3">
        <v>1898572</v>
      </c>
      <c r="B92" s="83">
        <v>43400</v>
      </c>
      <c r="C92" s="4">
        <v>82</v>
      </c>
      <c r="D92" s="3">
        <v>304</v>
      </c>
      <c r="E92" s="3">
        <v>261</v>
      </c>
      <c r="F92" s="3">
        <v>10</v>
      </c>
      <c r="G92" s="4" t="s">
        <v>9</v>
      </c>
      <c r="H92" s="40">
        <f>E92-'май 2018'!E94</f>
        <v>18</v>
      </c>
      <c r="I92" s="42">
        <f>F92-'май 2018'!F94</f>
        <v>1</v>
      </c>
      <c r="J92" s="51">
        <f>'окт 2018'!E92</f>
        <v>258</v>
      </c>
      <c r="K92" s="51">
        <f>'окт 2018'!F92</f>
        <v>10</v>
      </c>
      <c r="L92">
        <f t="shared" si="9"/>
        <v>3</v>
      </c>
      <c r="M92">
        <f t="shared" si="9"/>
        <v>0</v>
      </c>
      <c r="N92" s="57">
        <f t="shared" si="10"/>
        <v>18.240000000000002</v>
      </c>
      <c r="O92" s="57">
        <f t="shared" si="11"/>
        <v>0</v>
      </c>
      <c r="P92" s="57">
        <f t="shared" si="14"/>
        <v>18.240000000000002</v>
      </c>
      <c r="Q92" s="52">
        <f>'окт 2018'!V92</f>
        <v>0</v>
      </c>
      <c r="R92" s="57">
        <f t="shared" si="15"/>
        <v>18.787200000000002</v>
      </c>
      <c r="S92" s="76">
        <f>'окт 2018'!W92</f>
        <v>64.941500000000005</v>
      </c>
      <c r="T92" s="77">
        <f t="shared" si="13"/>
        <v>83.728700000000003</v>
      </c>
      <c r="U92" s="55"/>
      <c r="V92" s="52"/>
      <c r="W92" s="52">
        <f t="shared" si="12"/>
        <v>83.728700000000003</v>
      </c>
    </row>
    <row r="93" spans="1:23" ht="15" thickBot="1">
      <c r="A93" s="3">
        <v>1892292</v>
      </c>
      <c r="B93" s="83">
        <v>43400</v>
      </c>
      <c r="C93" s="4">
        <v>83</v>
      </c>
      <c r="D93" s="3">
        <v>8164</v>
      </c>
      <c r="E93" s="3">
        <v>5443</v>
      </c>
      <c r="F93" s="3">
        <v>2420</v>
      </c>
      <c r="G93" s="4" t="s">
        <v>9</v>
      </c>
      <c r="H93" s="40">
        <f>E93-'май 2018'!E95</f>
        <v>557</v>
      </c>
      <c r="I93" s="42">
        <f>F93-'май 2018'!F95</f>
        <v>248</v>
      </c>
      <c r="J93" s="51">
        <f>'окт 2018'!E93</f>
        <v>5435</v>
      </c>
      <c r="K93" s="51">
        <f>'окт 2018'!F93</f>
        <v>2419</v>
      </c>
      <c r="L93">
        <f t="shared" si="9"/>
        <v>8</v>
      </c>
      <c r="M93">
        <f t="shared" si="9"/>
        <v>1</v>
      </c>
      <c r="N93" s="57">
        <f t="shared" si="10"/>
        <v>48.64</v>
      </c>
      <c r="O93" s="57">
        <f t="shared" si="11"/>
        <v>2.25</v>
      </c>
      <c r="P93" s="57">
        <f t="shared" si="14"/>
        <v>50.89</v>
      </c>
      <c r="Q93" s="52">
        <f>'окт 2018'!V93</f>
        <v>0</v>
      </c>
      <c r="R93" s="57">
        <f t="shared" si="15"/>
        <v>52.416699999999999</v>
      </c>
      <c r="S93" s="76">
        <f>'окт 2018'!W93</f>
        <v>1435.3153</v>
      </c>
      <c r="T93" s="88">
        <f t="shared" si="13"/>
        <v>1487.732</v>
      </c>
      <c r="U93" s="55"/>
      <c r="V93" s="52"/>
      <c r="W93" s="52">
        <f t="shared" si="12"/>
        <v>1487.732</v>
      </c>
    </row>
    <row r="94" spans="1:23" ht="15" thickBot="1">
      <c r="A94" s="3">
        <v>1892681</v>
      </c>
      <c r="B94" s="83">
        <v>43400</v>
      </c>
      <c r="C94" s="4">
        <v>84</v>
      </c>
      <c r="D94" s="3">
        <v>1</v>
      </c>
      <c r="E94" s="3">
        <v>0</v>
      </c>
      <c r="F94" s="3">
        <v>0</v>
      </c>
      <c r="G94" s="4" t="s">
        <v>9</v>
      </c>
      <c r="H94" s="40">
        <f>E94-'май 2018'!E96</f>
        <v>0</v>
      </c>
      <c r="I94" s="42">
        <f>F94-'май 2018'!F96</f>
        <v>0</v>
      </c>
      <c r="J94" s="51">
        <f>'окт 2018'!E94</f>
        <v>0</v>
      </c>
      <c r="K94" s="51">
        <f>'окт 2018'!F94</f>
        <v>0</v>
      </c>
      <c r="L94">
        <f t="shared" si="9"/>
        <v>0</v>
      </c>
      <c r="M94">
        <f t="shared" si="9"/>
        <v>0</v>
      </c>
      <c r="N94" s="57">
        <f t="shared" si="10"/>
        <v>0</v>
      </c>
      <c r="O94" s="57">
        <f t="shared" si="11"/>
        <v>0</v>
      </c>
      <c r="P94" s="57">
        <f t="shared" si="14"/>
        <v>0</v>
      </c>
      <c r="Q94" s="52">
        <f>'окт 2018'!V94</f>
        <v>0</v>
      </c>
      <c r="R94" s="57">
        <f t="shared" si="15"/>
        <v>0</v>
      </c>
      <c r="S94" s="76">
        <f>'окт 2018'!W94</f>
        <v>0</v>
      </c>
      <c r="T94" s="87">
        <f t="shared" si="13"/>
        <v>0</v>
      </c>
      <c r="U94" s="55"/>
      <c r="V94" s="52"/>
      <c r="W94" s="52"/>
    </row>
    <row r="95" spans="1:23" ht="15" thickBot="1">
      <c r="A95" s="3">
        <v>1899849</v>
      </c>
      <c r="B95" s="83">
        <v>43400</v>
      </c>
      <c r="C95" s="4">
        <v>85</v>
      </c>
      <c r="D95" s="3">
        <v>7302</v>
      </c>
      <c r="E95" s="3">
        <v>3554</v>
      </c>
      <c r="F95" s="3">
        <v>3568</v>
      </c>
      <c r="G95" s="4" t="s">
        <v>9</v>
      </c>
      <c r="H95" s="40">
        <f>E95-'май 2018'!E97</f>
        <v>327</v>
      </c>
      <c r="I95" s="42">
        <f>F95-'май 2018'!F97</f>
        <v>170</v>
      </c>
      <c r="J95" s="51">
        <f>'окт 2018'!E95</f>
        <v>3554</v>
      </c>
      <c r="K95" s="51">
        <f>'окт 2018'!F95</f>
        <v>3568</v>
      </c>
      <c r="L95">
        <f t="shared" si="9"/>
        <v>0</v>
      </c>
      <c r="M95">
        <f t="shared" si="9"/>
        <v>0</v>
      </c>
      <c r="N95" s="57">
        <f t="shared" si="10"/>
        <v>0</v>
      </c>
      <c r="O95" s="57">
        <f t="shared" si="11"/>
        <v>0</v>
      </c>
      <c r="P95" s="57">
        <f t="shared" si="14"/>
        <v>0</v>
      </c>
      <c r="Q95" s="52">
        <f>'окт 2018'!V95</f>
        <v>0</v>
      </c>
      <c r="R95" s="57">
        <f t="shared" si="15"/>
        <v>0</v>
      </c>
      <c r="S95" s="76">
        <f>'окт 2018'!W95</f>
        <v>501.18770000000001</v>
      </c>
      <c r="T95" s="77">
        <f t="shared" si="13"/>
        <v>501.18770000000001</v>
      </c>
      <c r="U95" s="55"/>
      <c r="V95" s="52"/>
      <c r="W95" s="52">
        <f t="shared" si="12"/>
        <v>501.18770000000001</v>
      </c>
    </row>
    <row r="96" spans="1:23" ht="15" thickBot="1">
      <c r="A96" s="3">
        <v>1899104</v>
      </c>
      <c r="B96" s="83">
        <v>43400</v>
      </c>
      <c r="C96" s="4">
        <v>86</v>
      </c>
      <c r="D96" s="3">
        <v>2690</v>
      </c>
      <c r="E96" s="3">
        <v>1978</v>
      </c>
      <c r="F96" s="3">
        <v>299</v>
      </c>
      <c r="G96" s="4" t="s">
        <v>9</v>
      </c>
      <c r="H96" s="40">
        <f>E96-'май 2018'!E98</f>
        <v>134</v>
      </c>
      <c r="I96" s="42">
        <f>F96-'май 2018'!F98</f>
        <v>35</v>
      </c>
      <c r="J96" s="51">
        <f>'окт 2018'!E96</f>
        <v>1978</v>
      </c>
      <c r="K96" s="51">
        <f>'окт 2018'!F96</f>
        <v>299</v>
      </c>
      <c r="L96">
        <f t="shared" si="9"/>
        <v>0</v>
      </c>
      <c r="M96">
        <f t="shared" si="9"/>
        <v>0</v>
      </c>
      <c r="N96" s="57">
        <f t="shared" si="10"/>
        <v>0</v>
      </c>
      <c r="O96" s="57">
        <f t="shared" si="11"/>
        <v>0</v>
      </c>
      <c r="P96" s="57">
        <f t="shared" si="14"/>
        <v>0</v>
      </c>
      <c r="Q96" s="52">
        <f>'окт 2018'!V96</f>
        <v>0</v>
      </c>
      <c r="R96" s="57">
        <f t="shared" si="15"/>
        <v>0</v>
      </c>
      <c r="S96" s="76">
        <f>'окт 2018'!W96</f>
        <v>386.83709999999996</v>
      </c>
      <c r="T96" s="77">
        <f t="shared" si="13"/>
        <v>386.83709999999996</v>
      </c>
      <c r="U96" s="55"/>
      <c r="V96" s="52"/>
      <c r="W96" s="52">
        <f t="shared" si="12"/>
        <v>386.83709999999996</v>
      </c>
    </row>
    <row r="97" spans="1:23" ht="15" thickBot="1">
      <c r="A97" s="3">
        <v>1889774</v>
      </c>
      <c r="B97" s="83">
        <v>43400</v>
      </c>
      <c r="C97" s="4">
        <v>87</v>
      </c>
      <c r="D97" s="3">
        <v>342</v>
      </c>
      <c r="E97" s="3">
        <v>192</v>
      </c>
      <c r="F97" s="3">
        <v>94</v>
      </c>
      <c r="G97" s="4" t="s">
        <v>9</v>
      </c>
      <c r="H97" s="40">
        <f>E97-'май 2018'!E99</f>
        <v>11</v>
      </c>
      <c r="I97" s="42">
        <f>F97-'май 2018'!F99</f>
        <v>6</v>
      </c>
      <c r="J97" s="51">
        <f>'окт 2018'!E97</f>
        <v>190</v>
      </c>
      <c r="K97" s="51">
        <f>'окт 2018'!F97</f>
        <v>93</v>
      </c>
      <c r="L97">
        <f t="shared" si="9"/>
        <v>2</v>
      </c>
      <c r="M97">
        <f t="shared" si="9"/>
        <v>1</v>
      </c>
      <c r="N97" s="57">
        <f t="shared" si="10"/>
        <v>12.16</v>
      </c>
      <c r="O97" s="57">
        <f t="shared" si="11"/>
        <v>2.25</v>
      </c>
      <c r="P97" s="57">
        <f t="shared" si="14"/>
        <v>14.41</v>
      </c>
      <c r="Q97" s="52">
        <f>'окт 2018'!V97</f>
        <v>0</v>
      </c>
      <c r="R97" s="57">
        <f t="shared" si="15"/>
        <v>14.8423</v>
      </c>
      <c r="S97" s="76">
        <f>'окт 2018'!W97</f>
        <v>23.4222</v>
      </c>
      <c r="T97" s="77">
        <f t="shared" si="13"/>
        <v>38.264499999999998</v>
      </c>
      <c r="U97" s="55"/>
      <c r="V97" s="52"/>
      <c r="W97" s="52">
        <f t="shared" si="12"/>
        <v>38.264499999999998</v>
      </c>
    </row>
    <row r="98" spans="1:23" ht="15" thickBot="1">
      <c r="A98" s="3">
        <v>1898261</v>
      </c>
      <c r="B98" s="83">
        <v>43400</v>
      </c>
      <c r="C98" s="4">
        <v>88</v>
      </c>
      <c r="D98" s="3">
        <v>7618</v>
      </c>
      <c r="E98" s="3">
        <v>4532</v>
      </c>
      <c r="F98" s="3">
        <v>2704</v>
      </c>
      <c r="G98" s="4" t="s">
        <v>9</v>
      </c>
      <c r="H98" s="40">
        <f>E98-'май 2018'!E100</f>
        <v>644</v>
      </c>
      <c r="I98" s="42">
        <f>F98-'май 2018'!F100</f>
        <v>273</v>
      </c>
      <c r="J98" s="51">
        <f>'окт 2018'!E98</f>
        <v>4532</v>
      </c>
      <c r="K98" s="51">
        <f>'окт 2018'!F98</f>
        <v>2704</v>
      </c>
      <c r="L98">
        <f t="shared" si="9"/>
        <v>0</v>
      </c>
      <c r="M98">
        <f t="shared" si="9"/>
        <v>0</v>
      </c>
      <c r="N98" s="57">
        <f t="shared" si="10"/>
        <v>0</v>
      </c>
      <c r="O98" s="57">
        <f t="shared" si="11"/>
        <v>0</v>
      </c>
      <c r="P98" s="57">
        <f t="shared" si="14"/>
        <v>0</v>
      </c>
      <c r="Q98" s="52">
        <f>'окт 2018'!V98</f>
        <v>0</v>
      </c>
      <c r="R98" s="57">
        <f t="shared" si="15"/>
        <v>0</v>
      </c>
      <c r="S98" s="76">
        <f>'окт 2018'!W98</f>
        <v>737.80139999999983</v>
      </c>
      <c r="T98" s="71">
        <f t="shared" si="13"/>
        <v>737.80139999999983</v>
      </c>
      <c r="U98" s="55"/>
      <c r="V98" s="52"/>
      <c r="W98" s="52">
        <f t="shared" si="12"/>
        <v>737.80139999999983</v>
      </c>
    </row>
    <row r="99" spans="1:23" ht="15" thickBot="1">
      <c r="A99" s="3">
        <v>1898826</v>
      </c>
      <c r="B99" s="83">
        <v>43400</v>
      </c>
      <c r="C99" s="4">
        <v>89</v>
      </c>
      <c r="D99" s="3">
        <v>12100</v>
      </c>
      <c r="E99" s="3">
        <v>7827</v>
      </c>
      <c r="F99" s="3">
        <v>3230</v>
      </c>
      <c r="G99" s="4" t="s">
        <v>9</v>
      </c>
      <c r="H99" s="40">
        <f>E99-'май 2018'!E101</f>
        <v>946</v>
      </c>
      <c r="I99" s="42">
        <f>F99-'май 2018'!F101</f>
        <v>379</v>
      </c>
      <c r="J99" s="51">
        <f>'окт 2018'!E99</f>
        <v>7766</v>
      </c>
      <c r="K99" s="51">
        <f>'окт 2018'!F99</f>
        <v>3220</v>
      </c>
      <c r="L99">
        <f t="shared" si="9"/>
        <v>61</v>
      </c>
      <c r="M99">
        <f t="shared" si="9"/>
        <v>10</v>
      </c>
      <c r="N99" s="57">
        <f t="shared" si="10"/>
        <v>370.88</v>
      </c>
      <c r="O99" s="57">
        <f t="shared" si="11"/>
        <v>22.5</v>
      </c>
      <c r="P99" s="57">
        <f t="shared" si="14"/>
        <v>393.38</v>
      </c>
      <c r="Q99" s="52">
        <f>'окт 2018'!V99</f>
        <v>0</v>
      </c>
      <c r="R99" s="57">
        <f t="shared" si="15"/>
        <v>405.1814</v>
      </c>
      <c r="S99" s="76">
        <f>'окт 2018'!W99</f>
        <v>1581.4723000000001</v>
      </c>
      <c r="T99" s="77">
        <f t="shared" si="13"/>
        <v>1986.6537000000001</v>
      </c>
      <c r="U99" s="77"/>
      <c r="V99" s="52"/>
      <c r="W99" s="52">
        <f t="shared" si="12"/>
        <v>1986.6537000000001</v>
      </c>
    </row>
    <row r="100" spans="1:23" ht="15" thickBot="1">
      <c r="A100" s="3">
        <v>1898836</v>
      </c>
      <c r="B100" s="83">
        <v>43400</v>
      </c>
      <c r="C100" s="4">
        <v>90</v>
      </c>
      <c r="D100" s="3">
        <v>3271</v>
      </c>
      <c r="E100" s="3">
        <v>2117</v>
      </c>
      <c r="F100" s="3">
        <v>1074</v>
      </c>
      <c r="G100" s="4" t="s">
        <v>9</v>
      </c>
      <c r="H100" s="40">
        <f>E100-'май 2018'!E102</f>
        <v>0</v>
      </c>
      <c r="I100" s="42">
        <f>F100-'май 2018'!F102</f>
        <v>0</v>
      </c>
      <c r="J100" s="51">
        <f>'окт 2018'!E100</f>
        <v>2117</v>
      </c>
      <c r="K100" s="51">
        <f>'окт 2018'!F100</f>
        <v>1074</v>
      </c>
      <c r="L100">
        <f t="shared" si="9"/>
        <v>0</v>
      </c>
      <c r="M100">
        <f t="shared" si="9"/>
        <v>0</v>
      </c>
      <c r="N100" s="57">
        <f t="shared" si="10"/>
        <v>0</v>
      </c>
      <c r="O100" s="57">
        <f t="shared" si="11"/>
        <v>0</v>
      </c>
      <c r="P100" s="57">
        <f t="shared" si="14"/>
        <v>0</v>
      </c>
      <c r="Q100" s="52">
        <f>'окт 2018'!V100</f>
        <v>0</v>
      </c>
      <c r="R100" s="57">
        <f t="shared" si="15"/>
        <v>0</v>
      </c>
      <c r="S100" s="76">
        <f>'окт 2018'!W100</f>
        <v>0</v>
      </c>
      <c r="T100" s="77">
        <f t="shared" si="13"/>
        <v>0</v>
      </c>
      <c r="U100" s="55"/>
      <c r="V100" s="52"/>
      <c r="W100" s="52"/>
    </row>
    <row r="101" spans="1:23" ht="15" thickBot="1">
      <c r="A101" s="3">
        <v>1897224</v>
      </c>
      <c r="B101" s="83">
        <v>43400</v>
      </c>
      <c r="C101" s="4">
        <v>91</v>
      </c>
      <c r="D101" s="3">
        <v>10268</v>
      </c>
      <c r="E101" s="3">
        <v>6195</v>
      </c>
      <c r="F101" s="3">
        <v>3942</v>
      </c>
      <c r="G101" s="4" t="s">
        <v>9</v>
      </c>
      <c r="H101" s="40">
        <f>E101-'май 2018'!E103</f>
        <v>403</v>
      </c>
      <c r="I101" s="42">
        <f>F101-'май 2018'!F103</f>
        <v>163</v>
      </c>
      <c r="J101" s="51">
        <f>'окт 2018'!E101</f>
        <v>6166</v>
      </c>
      <c r="K101" s="51">
        <f>'окт 2018'!F101</f>
        <v>3937</v>
      </c>
      <c r="L101">
        <f t="shared" si="9"/>
        <v>29</v>
      </c>
      <c r="M101">
        <f t="shared" si="9"/>
        <v>5</v>
      </c>
      <c r="N101" s="57">
        <f t="shared" si="10"/>
        <v>176.32</v>
      </c>
      <c r="O101" s="57">
        <f t="shared" si="11"/>
        <v>11.25</v>
      </c>
      <c r="P101" s="57">
        <f t="shared" si="14"/>
        <v>187.57</v>
      </c>
      <c r="Q101" s="52">
        <f>'окт 2018'!V101</f>
        <v>0</v>
      </c>
      <c r="R101" s="57">
        <f>P101+P101*3%-Q101</f>
        <v>193.19710000000001</v>
      </c>
      <c r="S101" s="76">
        <f>'окт 2018'!W101</f>
        <v>-1012.0239999999999</v>
      </c>
      <c r="T101" s="72">
        <f t="shared" si="13"/>
        <v>-818.82689999999991</v>
      </c>
      <c r="U101" s="55"/>
      <c r="V101" s="52"/>
      <c r="W101" s="54">
        <f t="shared" si="12"/>
        <v>-818.82689999999991</v>
      </c>
    </row>
    <row r="102" spans="1:23" ht="27" thickBot="1">
      <c r="A102" s="34">
        <v>1898075</v>
      </c>
      <c r="B102" s="83">
        <v>43400</v>
      </c>
      <c r="C102" s="4" t="s">
        <v>18</v>
      </c>
      <c r="D102" s="3">
        <v>13472</v>
      </c>
      <c r="E102" s="3">
        <v>8405</v>
      </c>
      <c r="F102" s="3">
        <v>2547</v>
      </c>
      <c r="G102" s="36" t="s">
        <v>9</v>
      </c>
      <c r="H102" s="38">
        <f>E102-'май 2018'!E104</f>
        <v>46</v>
      </c>
      <c r="I102" s="39">
        <f>F102-'май 2018'!F104</f>
        <v>39</v>
      </c>
      <c r="J102" s="51">
        <f>'окт 2018'!E102</f>
        <v>8385</v>
      </c>
      <c r="K102" s="51">
        <f>'окт 2018'!F102</f>
        <v>2532</v>
      </c>
      <c r="L102">
        <f t="shared" si="9"/>
        <v>20</v>
      </c>
      <c r="M102">
        <f t="shared" si="9"/>
        <v>15</v>
      </c>
      <c r="N102" s="57">
        <f t="shared" si="10"/>
        <v>121.6</v>
      </c>
      <c r="O102" s="57">
        <f t="shared" si="11"/>
        <v>33.75</v>
      </c>
      <c r="P102" s="57">
        <f t="shared" si="14"/>
        <v>155.35</v>
      </c>
      <c r="Q102" s="52">
        <f>'окт 2018'!V102</f>
        <v>0</v>
      </c>
      <c r="R102" s="57">
        <f t="shared" si="15"/>
        <v>160.01050000000001</v>
      </c>
      <c r="S102" s="76">
        <f>'окт 2018'!W102</f>
        <v>317.65199999999999</v>
      </c>
      <c r="T102" s="77">
        <f t="shared" si="13"/>
        <v>477.66250000000002</v>
      </c>
      <c r="U102" s="55"/>
      <c r="V102" s="52"/>
      <c r="W102" s="52">
        <f t="shared" si="12"/>
        <v>477.66250000000002</v>
      </c>
    </row>
    <row r="103" spans="1:23" ht="15" thickBot="1">
      <c r="A103" s="3">
        <v>1740325</v>
      </c>
      <c r="B103" s="83">
        <v>43400</v>
      </c>
      <c r="C103" s="4">
        <v>93</v>
      </c>
      <c r="D103" s="3">
        <v>5628</v>
      </c>
      <c r="E103" s="3">
        <v>3812</v>
      </c>
      <c r="F103" s="3">
        <v>1249</v>
      </c>
      <c r="G103" s="4" t="s">
        <v>9</v>
      </c>
      <c r="H103" s="40">
        <f>E103-'май 2018'!E105</f>
        <v>491</v>
      </c>
      <c r="I103" s="42">
        <f>F103-'май 2018'!F105</f>
        <v>131</v>
      </c>
      <c r="J103" s="51">
        <f>'окт 2018'!E103</f>
        <v>3812</v>
      </c>
      <c r="K103" s="51">
        <f>'окт 2018'!F103</f>
        <v>1249</v>
      </c>
      <c r="L103">
        <f t="shared" si="9"/>
        <v>0</v>
      </c>
      <c r="M103">
        <f t="shared" si="9"/>
        <v>0</v>
      </c>
      <c r="N103" s="57">
        <f t="shared" si="10"/>
        <v>0</v>
      </c>
      <c r="O103" s="57">
        <f t="shared" si="11"/>
        <v>0</v>
      </c>
      <c r="P103" s="57">
        <f t="shared" si="14"/>
        <v>0</v>
      </c>
      <c r="Q103" s="52">
        <f>'окт 2018'!V103</f>
        <v>0</v>
      </c>
      <c r="R103" s="57">
        <f t="shared" si="15"/>
        <v>0</v>
      </c>
      <c r="S103" s="76">
        <f>'окт 2018'!W103</f>
        <v>1823.1412</v>
      </c>
      <c r="T103" s="88">
        <f t="shared" si="13"/>
        <v>1823.1412</v>
      </c>
      <c r="U103" s="55"/>
      <c r="V103" s="52"/>
      <c r="W103" s="52">
        <f t="shared" si="12"/>
        <v>1823.1412</v>
      </c>
    </row>
    <row r="104" spans="1:23" ht="15" thickBot="1">
      <c r="A104" s="3">
        <v>1832541</v>
      </c>
      <c r="B104" s="83">
        <v>43400</v>
      </c>
      <c r="C104" s="4">
        <v>94</v>
      </c>
      <c r="D104" s="3">
        <v>4283</v>
      </c>
      <c r="E104" s="3">
        <v>1885</v>
      </c>
      <c r="F104" s="3">
        <v>658</v>
      </c>
      <c r="G104" s="4" t="s">
        <v>9</v>
      </c>
      <c r="H104" s="40">
        <f>E104-'май 2018'!E106</f>
        <v>3</v>
      </c>
      <c r="I104" s="42">
        <f>F104-'май 2018'!F106</f>
        <v>0</v>
      </c>
      <c r="J104" s="51">
        <f>'окт 2018'!E104</f>
        <v>1884</v>
      </c>
      <c r="K104" s="51">
        <f>'окт 2018'!F104</f>
        <v>658</v>
      </c>
      <c r="L104">
        <f t="shared" si="9"/>
        <v>1</v>
      </c>
      <c r="M104">
        <f t="shared" si="9"/>
        <v>0</v>
      </c>
      <c r="N104" s="57">
        <f t="shared" si="10"/>
        <v>6.08</v>
      </c>
      <c r="O104" s="57">
        <f t="shared" si="11"/>
        <v>0</v>
      </c>
      <c r="P104" s="57">
        <f t="shared" si="14"/>
        <v>6.08</v>
      </c>
      <c r="Q104" s="52">
        <f>'окт 2018'!V104</f>
        <v>0</v>
      </c>
      <c r="R104" s="57">
        <f t="shared" si="15"/>
        <v>6.2624000000000004</v>
      </c>
      <c r="S104" s="76">
        <f>'окт 2018'!W104</f>
        <v>12.524800000000001</v>
      </c>
      <c r="T104" s="77">
        <f t="shared" si="13"/>
        <v>18.787200000000002</v>
      </c>
      <c r="U104" s="55"/>
      <c r="V104" s="52"/>
      <c r="W104" s="52">
        <f t="shared" si="12"/>
        <v>18.787200000000002</v>
      </c>
    </row>
    <row r="105" spans="1:23" ht="15" thickBot="1">
      <c r="A105" s="3">
        <v>1848195</v>
      </c>
      <c r="B105" s="83">
        <v>43400</v>
      </c>
      <c r="C105" s="4">
        <v>95</v>
      </c>
      <c r="D105" s="3">
        <v>7699</v>
      </c>
      <c r="E105" s="3">
        <v>5771</v>
      </c>
      <c r="F105" s="3">
        <v>1845</v>
      </c>
      <c r="G105" s="4" t="s">
        <v>9</v>
      </c>
      <c r="H105" s="40">
        <f>E105-'май 2018'!E107</f>
        <v>726</v>
      </c>
      <c r="I105" s="42">
        <f>F105-'май 2018'!F107</f>
        <v>253</v>
      </c>
      <c r="J105" s="51">
        <f>'окт 2018'!E105</f>
        <v>5771</v>
      </c>
      <c r="K105" s="51">
        <f>'окт 2018'!F105</f>
        <v>1845</v>
      </c>
      <c r="L105">
        <f t="shared" si="9"/>
        <v>0</v>
      </c>
      <c r="M105">
        <f t="shared" si="9"/>
        <v>0</v>
      </c>
      <c r="N105" s="57">
        <f t="shared" si="10"/>
        <v>0</v>
      </c>
      <c r="O105" s="57">
        <f t="shared" si="11"/>
        <v>0</v>
      </c>
      <c r="P105" s="57">
        <f t="shared" si="14"/>
        <v>0</v>
      </c>
      <c r="Q105" s="52">
        <f>'окт 2018'!V105</f>
        <v>0</v>
      </c>
      <c r="R105" s="57">
        <f t="shared" si="15"/>
        <v>0</v>
      </c>
      <c r="S105" s="76">
        <f>'окт 2018'!W105</f>
        <v>2423.0956000000001</v>
      </c>
      <c r="T105" s="89">
        <f t="shared" si="13"/>
        <v>2423.0956000000001</v>
      </c>
      <c r="U105" s="89">
        <f>T105</f>
        <v>2423.0956000000001</v>
      </c>
      <c r="V105" s="52"/>
      <c r="W105" s="52"/>
    </row>
    <row r="106" spans="1:23" ht="15" thickBot="1">
      <c r="A106" s="3">
        <v>1743508</v>
      </c>
      <c r="B106" s="83">
        <v>43400</v>
      </c>
      <c r="C106" s="4">
        <v>96</v>
      </c>
      <c r="D106" s="3">
        <v>4485</v>
      </c>
      <c r="E106" s="3">
        <v>2988</v>
      </c>
      <c r="F106" s="3">
        <v>1443</v>
      </c>
      <c r="G106" s="4" t="s">
        <v>9</v>
      </c>
      <c r="H106" s="40">
        <f>E106-'май 2018'!E108</f>
        <v>217</v>
      </c>
      <c r="I106" s="42">
        <f>F106-'май 2018'!F108</f>
        <v>104</v>
      </c>
      <c r="J106" s="51">
        <f>'окт 2018'!E106</f>
        <v>2988</v>
      </c>
      <c r="K106" s="51">
        <f>'окт 2018'!F106</f>
        <v>1443</v>
      </c>
      <c r="L106">
        <f t="shared" si="9"/>
        <v>0</v>
      </c>
      <c r="M106">
        <f t="shared" si="9"/>
        <v>0</v>
      </c>
      <c r="N106" s="57">
        <f t="shared" si="10"/>
        <v>0</v>
      </c>
      <c r="O106" s="57">
        <f t="shared" si="11"/>
        <v>0</v>
      </c>
      <c r="P106" s="57">
        <f t="shared" si="14"/>
        <v>0</v>
      </c>
      <c r="Q106" s="52">
        <f>'окт 2018'!V106</f>
        <v>0</v>
      </c>
      <c r="R106" s="57">
        <f t="shared" si="15"/>
        <v>0</v>
      </c>
      <c r="S106" s="76">
        <f>'окт 2018'!W106</f>
        <v>-53.422900000000055</v>
      </c>
      <c r="T106" s="72">
        <f t="shared" si="13"/>
        <v>-53.422900000000055</v>
      </c>
      <c r="U106" s="55"/>
      <c r="V106" s="52"/>
      <c r="W106" s="54">
        <f t="shared" si="12"/>
        <v>-53.422900000000055</v>
      </c>
    </row>
    <row r="107" spans="1:23" ht="15" thickBot="1">
      <c r="A107" s="3">
        <v>3832789</v>
      </c>
      <c r="B107" s="83">
        <v>43400</v>
      </c>
      <c r="C107" s="4" t="s">
        <v>19</v>
      </c>
      <c r="D107" s="3">
        <v>5</v>
      </c>
      <c r="E107" s="3">
        <v>3</v>
      </c>
      <c r="F107" s="3">
        <v>0</v>
      </c>
      <c r="G107" s="4" t="s">
        <v>9</v>
      </c>
      <c r="H107" s="40">
        <f>E107-'май 2018'!E110</f>
        <v>3</v>
      </c>
      <c r="I107" s="42">
        <f>F107-'май 2018'!F110</f>
        <v>0</v>
      </c>
      <c r="J107" s="51">
        <f>'окт 2018'!E107</f>
        <v>3</v>
      </c>
      <c r="K107" s="51">
        <f>'окт 2018'!F107</f>
        <v>0</v>
      </c>
      <c r="L107">
        <f t="shared" si="9"/>
        <v>0</v>
      </c>
      <c r="M107">
        <f t="shared" si="9"/>
        <v>0</v>
      </c>
      <c r="N107" s="57">
        <f t="shared" si="10"/>
        <v>0</v>
      </c>
      <c r="O107" s="57">
        <f t="shared" si="11"/>
        <v>0</v>
      </c>
      <c r="P107" s="57">
        <f t="shared" si="14"/>
        <v>0</v>
      </c>
      <c r="Q107" s="52">
        <f>'окт 2018'!V107</f>
        <v>0</v>
      </c>
      <c r="R107" s="57">
        <f t="shared" si="15"/>
        <v>0</v>
      </c>
      <c r="S107" s="76">
        <f>'окт 2018'!W107</f>
        <v>147.34150000000002</v>
      </c>
      <c r="T107" s="87">
        <f t="shared" si="13"/>
        <v>147.34150000000002</v>
      </c>
      <c r="U107" s="55"/>
      <c r="V107" s="52"/>
      <c r="W107" s="52">
        <f t="shared" si="12"/>
        <v>147.34150000000002</v>
      </c>
    </row>
    <row r="108" spans="1:23" ht="15" thickBot="1">
      <c r="A108" s="3">
        <v>3835219</v>
      </c>
      <c r="B108" s="83">
        <v>43400</v>
      </c>
      <c r="C108" s="4" t="s">
        <v>20</v>
      </c>
      <c r="D108" s="3">
        <v>2946</v>
      </c>
      <c r="E108" s="3">
        <v>2122</v>
      </c>
      <c r="F108" s="3">
        <v>815</v>
      </c>
      <c r="G108" s="4" t="s">
        <v>9</v>
      </c>
      <c r="H108" s="40">
        <f>E108-'май 2018'!E112</f>
        <v>952</v>
      </c>
      <c r="I108" s="42">
        <f>F108-'май 2018'!F112</f>
        <v>351</v>
      </c>
      <c r="J108" s="51">
        <f>'окт 2018'!E108</f>
        <v>2122</v>
      </c>
      <c r="K108" s="51">
        <f>'окт 2018'!F108</f>
        <v>815</v>
      </c>
      <c r="L108">
        <f t="shared" si="9"/>
        <v>0</v>
      </c>
      <c r="M108">
        <f t="shared" si="9"/>
        <v>0</v>
      </c>
      <c r="N108" s="57">
        <f t="shared" si="10"/>
        <v>0</v>
      </c>
      <c r="O108" s="57">
        <f t="shared" si="11"/>
        <v>0</v>
      </c>
      <c r="P108" s="57">
        <f t="shared" si="14"/>
        <v>0</v>
      </c>
      <c r="Q108" s="52">
        <f>'окт 2018'!V108</f>
        <v>0</v>
      </c>
      <c r="R108" s="57">
        <f t="shared" si="15"/>
        <v>0</v>
      </c>
      <c r="S108" s="76">
        <f>'окт 2018'!W108</f>
        <v>2705.3465000000001</v>
      </c>
      <c r="T108" s="89">
        <f t="shared" si="13"/>
        <v>2705.3465000000001</v>
      </c>
      <c r="U108" s="89">
        <f>T108</f>
        <v>2705.3465000000001</v>
      </c>
      <c r="V108" s="52"/>
      <c r="W108" s="52">
        <f t="shared" si="12"/>
        <v>0</v>
      </c>
    </row>
    <row r="109" spans="1:23" ht="15" thickBot="1">
      <c r="A109" s="3">
        <v>1899042</v>
      </c>
      <c r="B109" s="83">
        <v>43400</v>
      </c>
      <c r="C109" s="4">
        <v>99</v>
      </c>
      <c r="D109" s="3">
        <v>30853</v>
      </c>
      <c r="E109" s="3">
        <v>15773</v>
      </c>
      <c r="F109" s="3">
        <v>8962</v>
      </c>
      <c r="G109" s="4" t="s">
        <v>9</v>
      </c>
      <c r="H109" s="40">
        <f>E109-'май 2018'!E113</f>
        <v>1104</v>
      </c>
      <c r="I109" s="42">
        <f>F109-'май 2018'!F113</f>
        <v>671</v>
      </c>
      <c r="J109" s="51">
        <f>'окт 2018'!E109</f>
        <v>15639</v>
      </c>
      <c r="K109" s="51">
        <f>'окт 2018'!F109</f>
        <v>8882</v>
      </c>
      <c r="L109">
        <f t="shared" si="9"/>
        <v>134</v>
      </c>
      <c r="M109">
        <f t="shared" si="9"/>
        <v>80</v>
      </c>
      <c r="N109" s="57">
        <f t="shared" si="10"/>
        <v>814.72</v>
      </c>
      <c r="O109" s="57">
        <f t="shared" si="11"/>
        <v>180</v>
      </c>
      <c r="P109" s="57">
        <f t="shared" si="14"/>
        <v>994.72</v>
      </c>
      <c r="Q109" s="52">
        <f>'окт 2018'!V109</f>
        <v>3024</v>
      </c>
      <c r="R109" s="72">
        <f t="shared" si="15"/>
        <v>-1999.4384</v>
      </c>
      <c r="S109" s="76">
        <f>'окт 2018'!W109</f>
        <v>0</v>
      </c>
      <c r="T109" s="72">
        <f t="shared" si="13"/>
        <v>-1999.4384</v>
      </c>
      <c r="U109" s="71"/>
      <c r="V109" s="52"/>
      <c r="W109" s="54">
        <f t="shared" si="12"/>
        <v>-1999.4384</v>
      </c>
    </row>
    <row r="110" spans="1:23" ht="15" thickBot="1">
      <c r="A110" s="3">
        <v>1740317</v>
      </c>
      <c r="B110" s="83">
        <v>43274</v>
      </c>
      <c r="C110" s="4">
        <v>100</v>
      </c>
      <c r="D110" s="3">
        <v>8213</v>
      </c>
      <c r="E110" s="3">
        <v>3649</v>
      </c>
      <c r="F110" s="3">
        <v>1236</v>
      </c>
      <c r="G110" s="4" t="s">
        <v>9</v>
      </c>
      <c r="H110" s="40">
        <f>E110-'май 2018'!E114</f>
        <v>127</v>
      </c>
      <c r="I110" s="42">
        <f>F110-'май 2018'!F114</f>
        <v>30</v>
      </c>
      <c r="J110" s="51">
        <f>'окт 2018'!E110</f>
        <v>3649</v>
      </c>
      <c r="K110" s="51">
        <f>'окт 2018'!F110</f>
        <v>1236</v>
      </c>
      <c r="L110">
        <f t="shared" si="9"/>
        <v>0</v>
      </c>
      <c r="M110">
        <f t="shared" si="9"/>
        <v>0</v>
      </c>
      <c r="N110" s="57">
        <f t="shared" si="10"/>
        <v>0</v>
      </c>
      <c r="O110" s="57">
        <f t="shared" si="11"/>
        <v>0</v>
      </c>
      <c r="P110" s="57">
        <f t="shared" si="14"/>
        <v>0</v>
      </c>
      <c r="Q110" s="52">
        <f>'окт 2018'!V110</f>
        <v>0</v>
      </c>
      <c r="R110" s="57">
        <f t="shared" si="15"/>
        <v>0</v>
      </c>
      <c r="S110" s="76">
        <f>'окт 2018'!W110</f>
        <v>0</v>
      </c>
      <c r="T110" s="71">
        <f t="shared" si="13"/>
        <v>0</v>
      </c>
      <c r="U110" s="55"/>
      <c r="V110" s="52"/>
      <c r="W110" s="52"/>
    </row>
    <row r="111" spans="1:23" ht="27" thickBot="1">
      <c r="A111" s="3">
        <v>3855924</v>
      </c>
      <c r="B111" s="83">
        <v>43400</v>
      </c>
      <c r="C111" s="4" t="s">
        <v>39</v>
      </c>
      <c r="D111" s="3">
        <v>520</v>
      </c>
      <c r="E111" s="3">
        <v>380</v>
      </c>
      <c r="F111" s="3">
        <v>73</v>
      </c>
      <c r="G111" s="4" t="s">
        <v>9</v>
      </c>
      <c r="H111" s="40">
        <f>E111-'май 2018'!E115</f>
        <v>380</v>
      </c>
      <c r="I111" s="42">
        <f>F111-'май 2018'!F115</f>
        <v>73</v>
      </c>
      <c r="J111" s="51">
        <f>'окт 2018'!E111</f>
        <v>380</v>
      </c>
      <c r="K111" s="51">
        <f>'окт 2018'!F111</f>
        <v>73</v>
      </c>
      <c r="L111">
        <f t="shared" si="9"/>
        <v>0</v>
      </c>
      <c r="M111">
        <f t="shared" si="9"/>
        <v>0</v>
      </c>
      <c r="N111" s="57">
        <f t="shared" si="10"/>
        <v>0</v>
      </c>
      <c r="O111" s="57">
        <f t="shared" si="11"/>
        <v>0</v>
      </c>
      <c r="P111" s="57">
        <f t="shared" si="14"/>
        <v>0</v>
      </c>
      <c r="Q111" s="52">
        <f>'окт 2018'!V111</f>
        <v>0</v>
      </c>
      <c r="R111" s="57">
        <f t="shared" si="15"/>
        <v>0</v>
      </c>
      <c r="S111" s="76">
        <f>'окт 2018'!W111</f>
        <v>265.83590000000004</v>
      </c>
      <c r="T111" s="71">
        <f t="shared" si="13"/>
        <v>265.83590000000004</v>
      </c>
      <c r="U111" s="71"/>
      <c r="V111" s="52"/>
      <c r="W111" s="52">
        <f t="shared" si="12"/>
        <v>265.83590000000004</v>
      </c>
    </row>
    <row r="112" spans="1:23" ht="15" thickBot="1">
      <c r="A112" s="6">
        <v>1893330</v>
      </c>
      <c r="B112" s="83">
        <v>43400</v>
      </c>
      <c r="C112" s="4">
        <v>101</v>
      </c>
      <c r="D112" s="3">
        <v>4913</v>
      </c>
      <c r="E112" s="3">
        <v>3551</v>
      </c>
      <c r="F112" s="3">
        <v>1275</v>
      </c>
      <c r="G112" s="8" t="s">
        <v>9</v>
      </c>
      <c r="H112" s="40">
        <f>E112-'май 2018'!E116</f>
        <v>124</v>
      </c>
      <c r="I112" s="42">
        <f>F112-'май 2018'!F116</f>
        <v>40</v>
      </c>
      <c r="J112" s="51">
        <f>'окт 2018'!E112</f>
        <v>3550</v>
      </c>
      <c r="K112" s="51">
        <f>'окт 2018'!F112</f>
        <v>1275</v>
      </c>
      <c r="L112">
        <f t="shared" si="9"/>
        <v>1</v>
      </c>
      <c r="M112">
        <f t="shared" si="9"/>
        <v>0</v>
      </c>
      <c r="N112" s="57">
        <f t="shared" si="10"/>
        <v>6.08</v>
      </c>
      <c r="O112" s="57">
        <f t="shared" si="11"/>
        <v>0</v>
      </c>
      <c r="P112" s="57">
        <f t="shared" si="14"/>
        <v>6.08</v>
      </c>
      <c r="Q112" s="52">
        <f>'окт 2018'!V112</f>
        <v>0</v>
      </c>
      <c r="R112" s="57">
        <f t="shared" si="15"/>
        <v>6.2624000000000004</v>
      </c>
      <c r="S112" s="76">
        <f>'окт 2018'!W112</f>
        <v>35.946999999999996</v>
      </c>
      <c r="T112" s="71">
        <f t="shared" si="13"/>
        <v>42.209399999999995</v>
      </c>
      <c r="U112" s="71"/>
      <c r="V112" s="52"/>
      <c r="W112" s="52">
        <f t="shared" si="12"/>
        <v>42.209399999999995</v>
      </c>
    </row>
    <row r="113" spans="1:23" ht="15" thickBot="1">
      <c r="A113" s="3">
        <v>1896381</v>
      </c>
      <c r="B113" s="83">
        <v>43400</v>
      </c>
      <c r="C113" s="4">
        <v>102</v>
      </c>
      <c r="D113" s="3">
        <v>3662</v>
      </c>
      <c r="E113" s="3">
        <v>2265</v>
      </c>
      <c r="F113" s="3">
        <v>920</v>
      </c>
      <c r="G113" s="4" t="s">
        <v>9</v>
      </c>
      <c r="H113" s="40">
        <f>E113-'май 2018'!E117</f>
        <v>127</v>
      </c>
      <c r="I113" s="42">
        <f>F113-'май 2018'!F117</f>
        <v>54</v>
      </c>
      <c r="J113" s="51">
        <f>'окт 2018'!E113</f>
        <v>2265</v>
      </c>
      <c r="K113" s="51">
        <f>'окт 2018'!F113</f>
        <v>920</v>
      </c>
      <c r="L113">
        <f t="shared" si="9"/>
        <v>0</v>
      </c>
      <c r="M113">
        <f t="shared" si="9"/>
        <v>0</v>
      </c>
      <c r="N113" s="57">
        <f t="shared" si="10"/>
        <v>0</v>
      </c>
      <c r="O113" s="57">
        <f t="shared" si="11"/>
        <v>0</v>
      </c>
      <c r="P113" s="57">
        <f t="shared" si="14"/>
        <v>0</v>
      </c>
      <c r="Q113" s="52">
        <f>'окт 2018'!V113</f>
        <v>0</v>
      </c>
      <c r="R113" s="57">
        <f t="shared" si="15"/>
        <v>0</v>
      </c>
      <c r="S113" s="76">
        <f>'окт 2018'!W113</f>
        <v>63.046499999999995</v>
      </c>
      <c r="T113" s="71">
        <f t="shared" si="13"/>
        <v>63.046499999999995</v>
      </c>
      <c r="U113" s="55"/>
      <c r="V113" s="52"/>
      <c r="W113" s="52">
        <f t="shared" si="12"/>
        <v>63.046499999999995</v>
      </c>
    </row>
    <row r="114" spans="1:23" ht="15" thickBot="1">
      <c r="A114" s="3">
        <v>1898961</v>
      </c>
      <c r="B114" s="83">
        <v>43400</v>
      </c>
      <c r="C114" s="4">
        <v>103</v>
      </c>
      <c r="D114" s="3">
        <v>77</v>
      </c>
      <c r="E114" s="3">
        <v>62</v>
      </c>
      <c r="F114" s="3">
        <v>15</v>
      </c>
      <c r="G114" s="4" t="s">
        <v>9</v>
      </c>
      <c r="H114" s="40">
        <f>E114-'май 2018'!E118</f>
        <v>2</v>
      </c>
      <c r="I114" s="42">
        <f>F114-'май 2018'!F118</f>
        <v>0</v>
      </c>
      <c r="J114" s="51">
        <f>'окт 2018'!E114</f>
        <v>62</v>
      </c>
      <c r="K114" s="51">
        <f>'окт 2018'!F114</f>
        <v>15</v>
      </c>
      <c r="L114">
        <f t="shared" si="9"/>
        <v>0</v>
      </c>
      <c r="M114">
        <f t="shared" si="9"/>
        <v>0</v>
      </c>
      <c r="N114" s="57">
        <f t="shared" si="10"/>
        <v>0</v>
      </c>
      <c r="O114" s="57">
        <f t="shared" si="11"/>
        <v>0</v>
      </c>
      <c r="P114" s="57">
        <f t="shared" si="14"/>
        <v>0</v>
      </c>
      <c r="Q114" s="52">
        <f>'окт 2018'!V114</f>
        <v>0</v>
      </c>
      <c r="R114" s="57">
        <f t="shared" si="15"/>
        <v>0</v>
      </c>
      <c r="S114" s="76">
        <f>'окт 2018'!W114</f>
        <v>12.524800000000001</v>
      </c>
      <c r="T114" s="77">
        <f t="shared" si="13"/>
        <v>12.524800000000001</v>
      </c>
      <c r="U114" s="55"/>
      <c r="V114" s="52"/>
      <c r="W114" s="52">
        <f t="shared" si="12"/>
        <v>12.524800000000001</v>
      </c>
    </row>
    <row r="115" spans="1:23" ht="15" thickBot="1">
      <c r="A115" s="3">
        <v>1897205</v>
      </c>
      <c r="B115" s="83">
        <v>43400</v>
      </c>
      <c r="C115" s="4">
        <v>104</v>
      </c>
      <c r="D115" s="3">
        <v>4813</v>
      </c>
      <c r="E115" s="3">
        <v>2694</v>
      </c>
      <c r="F115" s="3">
        <v>1964</v>
      </c>
      <c r="G115" s="4" t="s">
        <v>9</v>
      </c>
      <c r="H115" s="40">
        <f>E115-'май 2018'!E119</f>
        <v>1</v>
      </c>
      <c r="I115" s="42">
        <f>F115-'май 2018'!F119</f>
        <v>1</v>
      </c>
      <c r="J115" s="51">
        <f>'окт 2018'!E115</f>
        <v>2694</v>
      </c>
      <c r="K115" s="51">
        <f>'окт 2018'!F115</f>
        <v>1964</v>
      </c>
      <c r="L115">
        <f t="shared" si="9"/>
        <v>0</v>
      </c>
      <c r="M115">
        <f t="shared" si="9"/>
        <v>0</v>
      </c>
      <c r="N115" s="57">
        <f t="shared" si="10"/>
        <v>0</v>
      </c>
      <c r="O115" s="57">
        <f t="shared" si="11"/>
        <v>0</v>
      </c>
      <c r="P115" s="57">
        <f t="shared" si="14"/>
        <v>0</v>
      </c>
      <c r="Q115" s="52">
        <f>'окт 2018'!V115</f>
        <v>0</v>
      </c>
      <c r="R115" s="57">
        <f t="shared" si="15"/>
        <v>0</v>
      </c>
      <c r="S115" s="76">
        <f>'окт 2018'!W115</f>
        <v>56.258600000000001</v>
      </c>
      <c r="T115" s="62">
        <f t="shared" si="13"/>
        <v>56.258600000000001</v>
      </c>
      <c r="U115" s="62">
        <f>T115</f>
        <v>56.258600000000001</v>
      </c>
      <c r="V115" s="52"/>
      <c r="W115" s="52"/>
    </row>
    <row r="116" spans="1:23" ht="15" thickBot="1">
      <c r="A116" s="3">
        <v>1897116</v>
      </c>
      <c r="B116" s="83">
        <v>43400</v>
      </c>
      <c r="C116" s="4">
        <v>105</v>
      </c>
      <c r="D116" s="3">
        <v>30270</v>
      </c>
      <c r="E116" s="3">
        <v>20072</v>
      </c>
      <c r="F116" s="3">
        <v>9981</v>
      </c>
      <c r="G116" s="4" t="s">
        <v>9</v>
      </c>
      <c r="H116" s="40">
        <f>E116-'май 2018'!E120</f>
        <v>512</v>
      </c>
      <c r="I116" s="42">
        <f>F116-'май 2018'!F120</f>
        <v>482</v>
      </c>
      <c r="J116" s="51">
        <f>'окт 2018'!E116</f>
        <v>20071</v>
      </c>
      <c r="K116" s="51">
        <f>'окт 2018'!F116</f>
        <v>9980</v>
      </c>
      <c r="L116">
        <f t="shared" si="9"/>
        <v>1</v>
      </c>
      <c r="M116">
        <f t="shared" si="9"/>
        <v>1</v>
      </c>
      <c r="N116" s="57">
        <f t="shared" si="10"/>
        <v>6.08</v>
      </c>
      <c r="O116" s="57">
        <f t="shared" si="11"/>
        <v>2.25</v>
      </c>
      <c r="P116" s="57">
        <f t="shared" si="14"/>
        <v>8.33</v>
      </c>
      <c r="Q116" s="52">
        <f>'окт 2018'!V116</f>
        <v>0</v>
      </c>
      <c r="R116" s="57">
        <f t="shared" si="15"/>
        <v>8.5799000000000003</v>
      </c>
      <c r="S116" s="76">
        <f>'окт 2018'!W116</f>
        <v>0</v>
      </c>
      <c r="T116" s="77">
        <f t="shared" si="13"/>
        <v>8.5799000000000003</v>
      </c>
      <c r="U116" s="77"/>
      <c r="V116" s="52"/>
      <c r="W116" s="52">
        <f t="shared" si="12"/>
        <v>8.5799000000000003</v>
      </c>
    </row>
    <row r="117" spans="1:23" ht="15" thickBot="1">
      <c r="A117" s="3">
        <v>1899053</v>
      </c>
      <c r="B117" s="83">
        <v>43400</v>
      </c>
      <c r="C117" s="4">
        <v>106</v>
      </c>
      <c r="D117" s="3">
        <v>8745</v>
      </c>
      <c r="E117" s="3">
        <v>6448</v>
      </c>
      <c r="F117" s="3">
        <v>2259</v>
      </c>
      <c r="G117" s="4" t="s">
        <v>9</v>
      </c>
      <c r="H117" s="40">
        <f>E117-'май 2018'!E121</f>
        <v>1318</v>
      </c>
      <c r="I117" s="42">
        <f>F117-'май 2018'!F121</f>
        <v>651</v>
      </c>
      <c r="J117" s="51">
        <f>'окт 2018'!E117</f>
        <v>6423</v>
      </c>
      <c r="K117" s="51">
        <f>'окт 2018'!F117</f>
        <v>2235</v>
      </c>
      <c r="L117">
        <f t="shared" si="9"/>
        <v>25</v>
      </c>
      <c r="M117">
        <f t="shared" si="9"/>
        <v>24</v>
      </c>
      <c r="N117" s="57">
        <f t="shared" si="10"/>
        <v>152</v>
      </c>
      <c r="O117" s="57">
        <f t="shared" si="11"/>
        <v>54</v>
      </c>
      <c r="P117" s="57">
        <f t="shared" si="14"/>
        <v>206</v>
      </c>
      <c r="Q117" s="52">
        <f>'окт 2018'!V117</f>
        <v>162</v>
      </c>
      <c r="R117" s="57">
        <f t="shared" si="15"/>
        <v>50.180000000000007</v>
      </c>
      <c r="S117" s="76">
        <f>'окт 2018'!W117</f>
        <v>0</v>
      </c>
      <c r="T117" s="77">
        <f t="shared" si="13"/>
        <v>50.180000000000007</v>
      </c>
      <c r="U117" s="77"/>
      <c r="V117" s="52"/>
      <c r="W117" s="52">
        <f t="shared" si="12"/>
        <v>50.180000000000007</v>
      </c>
    </row>
    <row r="118" spans="1:23" ht="15" thickBot="1">
      <c r="A118" s="3">
        <v>1893680</v>
      </c>
      <c r="B118" s="83">
        <v>43400</v>
      </c>
      <c r="C118" s="4">
        <v>107</v>
      </c>
      <c r="D118" s="3">
        <v>9881</v>
      </c>
      <c r="E118" s="3">
        <v>4276</v>
      </c>
      <c r="F118" s="3">
        <v>5107</v>
      </c>
      <c r="G118" s="4" t="s">
        <v>9</v>
      </c>
      <c r="H118" s="40">
        <f>E118-'май 2018'!E122</f>
        <v>463</v>
      </c>
      <c r="I118" s="42">
        <f>F118-'май 2018'!F122</f>
        <v>567</v>
      </c>
      <c r="J118" s="51">
        <f>'окт 2018'!E118</f>
        <v>4276</v>
      </c>
      <c r="K118" s="51">
        <f>'окт 2018'!F118</f>
        <v>5107</v>
      </c>
      <c r="L118">
        <f t="shared" si="9"/>
        <v>0</v>
      </c>
      <c r="M118">
        <f t="shared" si="9"/>
        <v>0</v>
      </c>
      <c r="N118" s="57">
        <f t="shared" si="10"/>
        <v>0</v>
      </c>
      <c r="O118" s="57">
        <f t="shared" si="11"/>
        <v>0</v>
      </c>
      <c r="P118" s="57">
        <f t="shared" si="14"/>
        <v>0</v>
      </c>
      <c r="Q118" s="52">
        <f>'окт 2018'!V118</f>
        <v>0</v>
      </c>
      <c r="R118" s="57">
        <f t="shared" si="15"/>
        <v>0</v>
      </c>
      <c r="S118" s="76">
        <f>'окт 2018'!W118</f>
        <v>269.6746</v>
      </c>
      <c r="T118" s="77">
        <f t="shared" si="13"/>
        <v>269.6746</v>
      </c>
      <c r="U118" s="77"/>
      <c r="V118" s="52"/>
      <c r="W118" s="52">
        <f t="shared" si="12"/>
        <v>269.6746</v>
      </c>
    </row>
    <row r="119" spans="1:23" ht="15" thickBot="1">
      <c r="A119" s="3">
        <v>1897160</v>
      </c>
      <c r="B119" s="83">
        <v>43400</v>
      </c>
      <c r="C119" s="4" t="s">
        <v>21</v>
      </c>
      <c r="D119" s="3">
        <v>6113</v>
      </c>
      <c r="E119" s="3">
        <v>4793</v>
      </c>
      <c r="F119" s="3">
        <v>1308</v>
      </c>
      <c r="G119" s="4" t="s">
        <v>9</v>
      </c>
      <c r="H119" s="40">
        <f>E119-'май 2018'!E123</f>
        <v>2373</v>
      </c>
      <c r="I119" s="42">
        <f>F119-'май 2018'!F123</f>
        <v>330</v>
      </c>
      <c r="J119" s="51">
        <f>'окт 2018'!E119</f>
        <v>4743</v>
      </c>
      <c r="K119" s="51">
        <f>'окт 2018'!F119</f>
        <v>1302</v>
      </c>
      <c r="L119">
        <f t="shared" si="9"/>
        <v>50</v>
      </c>
      <c r="M119">
        <f t="shared" si="9"/>
        <v>6</v>
      </c>
      <c r="N119" s="57">
        <f t="shared" si="10"/>
        <v>304</v>
      </c>
      <c r="O119" s="57">
        <f t="shared" si="11"/>
        <v>13.5</v>
      </c>
      <c r="P119" s="57">
        <f t="shared" si="14"/>
        <v>317.5</v>
      </c>
      <c r="Q119" s="52">
        <f>'окт 2018'!V119</f>
        <v>0</v>
      </c>
      <c r="R119" s="57">
        <f t="shared" si="15"/>
        <v>327.02499999999998</v>
      </c>
      <c r="S119" s="76">
        <f>'окт 2018'!W119</f>
        <v>272.73369999999994</v>
      </c>
      <c r="T119" s="77">
        <f t="shared" si="13"/>
        <v>599.75869999999986</v>
      </c>
      <c r="U119" s="77"/>
      <c r="V119" s="52"/>
      <c r="W119" s="52">
        <f t="shared" si="12"/>
        <v>599.75869999999986</v>
      </c>
    </row>
    <row r="120" spans="1:23" ht="15" thickBot="1">
      <c r="A120" s="3">
        <v>1899649</v>
      </c>
      <c r="B120" s="83">
        <v>43400</v>
      </c>
      <c r="C120" s="4">
        <v>108</v>
      </c>
      <c r="D120" s="3">
        <v>4040</v>
      </c>
      <c r="E120" s="3">
        <v>2671</v>
      </c>
      <c r="F120" s="3">
        <v>1080</v>
      </c>
      <c r="G120" s="4" t="s">
        <v>9</v>
      </c>
      <c r="H120" s="40">
        <f>E120-'май 2018'!E124</f>
        <v>-1748</v>
      </c>
      <c r="I120" s="42">
        <f>F120-'май 2018'!F124</f>
        <v>-111</v>
      </c>
      <c r="J120" s="51">
        <f>'окт 2018'!E120</f>
        <v>2671</v>
      </c>
      <c r="K120" s="51">
        <f>'окт 2018'!F120</f>
        <v>1080</v>
      </c>
      <c r="L120">
        <f t="shared" si="9"/>
        <v>0</v>
      </c>
      <c r="M120">
        <f t="shared" si="9"/>
        <v>0</v>
      </c>
      <c r="N120" s="57">
        <f t="shared" si="10"/>
        <v>0</v>
      </c>
      <c r="O120" s="57">
        <f t="shared" si="11"/>
        <v>0</v>
      </c>
      <c r="P120" s="57">
        <f t="shared" si="14"/>
        <v>0</v>
      </c>
      <c r="Q120" s="52">
        <f>'окт 2018'!V120</f>
        <v>0</v>
      </c>
      <c r="R120" s="57">
        <f t="shared" si="15"/>
        <v>0</v>
      </c>
      <c r="S120" s="76">
        <f>'окт 2018'!W120</f>
        <v>157.2501</v>
      </c>
      <c r="T120" s="77">
        <f t="shared" si="13"/>
        <v>157.2501</v>
      </c>
      <c r="U120" s="77"/>
      <c r="V120" s="52"/>
      <c r="W120" s="52">
        <f t="shared" si="12"/>
        <v>157.2501</v>
      </c>
    </row>
    <row r="121" spans="1:23" ht="15" thickBot="1">
      <c r="A121" s="3">
        <v>1853060</v>
      </c>
      <c r="B121" s="83">
        <v>43400</v>
      </c>
      <c r="C121" s="4">
        <v>109</v>
      </c>
      <c r="D121" s="3">
        <v>4516</v>
      </c>
      <c r="E121" s="3">
        <v>3224</v>
      </c>
      <c r="F121" s="3">
        <v>1048</v>
      </c>
      <c r="G121" s="4" t="s">
        <v>9</v>
      </c>
      <c r="H121" s="40">
        <f>E121-'май 2018'!E125</f>
        <v>408</v>
      </c>
      <c r="I121" s="42">
        <f>F121-'май 2018'!F125</f>
        <v>119</v>
      </c>
      <c r="J121" s="51">
        <f>'окт 2018'!E121</f>
        <v>3222</v>
      </c>
      <c r="K121" s="51">
        <f>'окт 2018'!F121</f>
        <v>1048</v>
      </c>
      <c r="L121">
        <f t="shared" si="9"/>
        <v>2</v>
      </c>
      <c r="M121">
        <f t="shared" si="9"/>
        <v>0</v>
      </c>
      <c r="N121" s="57">
        <f t="shared" si="10"/>
        <v>12.16</v>
      </c>
      <c r="O121" s="57">
        <f t="shared" si="11"/>
        <v>0</v>
      </c>
      <c r="P121" s="57">
        <f t="shared" si="14"/>
        <v>12.16</v>
      </c>
      <c r="Q121" s="52">
        <f>'окт 2018'!V121</f>
        <v>0</v>
      </c>
      <c r="R121" s="57">
        <f t="shared" si="15"/>
        <v>12.524800000000001</v>
      </c>
      <c r="S121" s="76">
        <f>'окт 2018'!W121</f>
        <v>555.67470000000003</v>
      </c>
      <c r="T121" s="77">
        <f t="shared" si="13"/>
        <v>568.19950000000006</v>
      </c>
      <c r="U121" s="55"/>
      <c r="V121" s="52"/>
      <c r="W121" s="52">
        <f t="shared" si="12"/>
        <v>568.19950000000006</v>
      </c>
    </row>
    <row r="122" spans="1:23" ht="15" thickBot="1">
      <c r="A122" s="3">
        <v>1740051</v>
      </c>
      <c r="B122" s="83">
        <v>43400</v>
      </c>
      <c r="C122" s="4">
        <v>110</v>
      </c>
      <c r="D122" s="3">
        <v>2969</v>
      </c>
      <c r="E122" s="3">
        <v>2285</v>
      </c>
      <c r="F122" s="3">
        <v>656</v>
      </c>
      <c r="G122" s="4" t="s">
        <v>9</v>
      </c>
      <c r="H122" s="40">
        <f>E122-'май 2018'!E126</f>
        <v>211</v>
      </c>
      <c r="I122" s="42">
        <f>F122-'май 2018'!F126</f>
        <v>62</v>
      </c>
      <c r="J122" s="51">
        <f>'окт 2018'!E122</f>
        <v>2282</v>
      </c>
      <c r="K122" s="51">
        <f>'окт 2018'!F122</f>
        <v>656</v>
      </c>
      <c r="L122">
        <f t="shared" si="9"/>
        <v>3</v>
      </c>
      <c r="M122">
        <f t="shared" si="9"/>
        <v>0</v>
      </c>
      <c r="N122" s="57">
        <f t="shared" si="10"/>
        <v>18.240000000000002</v>
      </c>
      <c r="O122" s="57">
        <f t="shared" si="11"/>
        <v>0</v>
      </c>
      <c r="P122" s="57">
        <f t="shared" si="14"/>
        <v>18.240000000000002</v>
      </c>
      <c r="Q122" s="52">
        <f>'окт 2018'!V122</f>
        <v>0</v>
      </c>
      <c r="R122" s="57">
        <f t="shared" si="15"/>
        <v>18.787200000000002</v>
      </c>
      <c r="S122" s="76">
        <f>'окт 2018'!W122</f>
        <v>3937.6369999999997</v>
      </c>
      <c r="T122" s="87">
        <f t="shared" si="13"/>
        <v>3956.4241999999999</v>
      </c>
      <c r="U122" s="55"/>
      <c r="V122" s="52"/>
      <c r="W122" s="52">
        <f t="shared" si="12"/>
        <v>3956.4241999999999</v>
      </c>
    </row>
    <row r="123" spans="1:23" ht="15" thickBot="1">
      <c r="A123" s="3">
        <v>1844087</v>
      </c>
      <c r="B123" s="83">
        <v>43400</v>
      </c>
      <c r="C123" s="4">
        <v>111</v>
      </c>
      <c r="D123" s="3">
        <v>16404</v>
      </c>
      <c r="E123" s="3">
        <v>11045</v>
      </c>
      <c r="F123" s="3">
        <v>3929</v>
      </c>
      <c r="G123" s="4" t="s">
        <v>9</v>
      </c>
      <c r="H123" s="40">
        <f>E123-'май 2018'!E127</f>
        <v>1744</v>
      </c>
      <c r="I123" s="42">
        <f>F123-'май 2018'!F127</f>
        <v>489</v>
      </c>
      <c r="J123" s="51">
        <f>'окт 2018'!E123</f>
        <v>10918</v>
      </c>
      <c r="K123" s="51">
        <f>'окт 2018'!F123</f>
        <v>3887</v>
      </c>
      <c r="L123">
        <f t="shared" si="9"/>
        <v>127</v>
      </c>
      <c r="M123">
        <f t="shared" si="9"/>
        <v>42</v>
      </c>
      <c r="N123" s="57">
        <f t="shared" si="10"/>
        <v>772.16</v>
      </c>
      <c r="O123" s="57">
        <f t="shared" si="11"/>
        <v>94.5</v>
      </c>
      <c r="P123" s="57">
        <f t="shared" si="14"/>
        <v>866.66</v>
      </c>
      <c r="Q123" s="52">
        <f>'окт 2018'!V123</f>
        <v>0</v>
      </c>
      <c r="R123" s="57">
        <f t="shared" si="15"/>
        <v>892.65980000000002</v>
      </c>
      <c r="S123" s="76">
        <f>'окт 2018'!W123</f>
        <v>-527.23869999999988</v>
      </c>
      <c r="T123" s="71">
        <f t="shared" si="13"/>
        <v>365.42110000000014</v>
      </c>
      <c r="U123" s="77"/>
      <c r="V123" s="52"/>
      <c r="W123" s="52">
        <f t="shared" si="12"/>
        <v>365.42110000000014</v>
      </c>
    </row>
    <row r="124" spans="1:23" ht="15" thickBot="1">
      <c r="A124" s="3">
        <v>1740041</v>
      </c>
      <c r="B124" s="83">
        <v>43400</v>
      </c>
      <c r="C124" s="4">
        <v>112</v>
      </c>
      <c r="D124" s="3">
        <v>14838</v>
      </c>
      <c r="E124" s="3">
        <v>7834</v>
      </c>
      <c r="F124" s="3">
        <v>6780</v>
      </c>
      <c r="G124" s="4" t="s">
        <v>9</v>
      </c>
      <c r="H124" s="40">
        <f>E124-'май 2018'!E128</f>
        <v>1130</v>
      </c>
      <c r="I124" s="42">
        <f>F124-'май 2018'!F128</f>
        <v>929</v>
      </c>
      <c r="J124" s="51">
        <f>'окт 2018'!E124</f>
        <v>7609</v>
      </c>
      <c r="K124" s="51">
        <f>'окт 2018'!F124</f>
        <v>6615</v>
      </c>
      <c r="L124">
        <f t="shared" si="9"/>
        <v>225</v>
      </c>
      <c r="M124">
        <f t="shared" si="9"/>
        <v>165</v>
      </c>
      <c r="N124" s="57">
        <f t="shared" si="10"/>
        <v>1368</v>
      </c>
      <c r="O124" s="57">
        <f t="shared" si="11"/>
        <v>371.25</v>
      </c>
      <c r="P124" s="57">
        <f t="shared" si="14"/>
        <v>1739.25</v>
      </c>
      <c r="Q124" s="52">
        <f>'окт 2018'!V124</f>
        <v>0</v>
      </c>
      <c r="R124" s="57">
        <f t="shared" si="15"/>
        <v>1791.4275</v>
      </c>
      <c r="S124" s="76">
        <f>'окт 2018'!W124</f>
        <v>3566.8797000000004</v>
      </c>
      <c r="T124" s="62">
        <f t="shared" si="13"/>
        <v>5358.3072000000002</v>
      </c>
      <c r="U124" s="62">
        <v>3000</v>
      </c>
      <c r="V124" s="52"/>
      <c r="W124" s="52">
        <f t="shared" si="12"/>
        <v>2358.3072000000002</v>
      </c>
    </row>
    <row r="125" spans="1:23" ht="27" thickBot="1">
      <c r="A125" s="3">
        <v>2824151</v>
      </c>
      <c r="B125" s="83">
        <v>43400</v>
      </c>
      <c r="C125" s="4" t="s">
        <v>22</v>
      </c>
      <c r="D125" s="3">
        <v>3315</v>
      </c>
      <c r="E125" s="3">
        <v>1938</v>
      </c>
      <c r="F125" s="3">
        <v>1377</v>
      </c>
      <c r="G125" s="56" t="s">
        <v>9</v>
      </c>
      <c r="H125" s="65">
        <f>E125-'май 2018'!E130</f>
        <v>730</v>
      </c>
      <c r="I125" s="66">
        <f>F125-'май 2018'!F130</f>
        <v>571</v>
      </c>
      <c r="J125" s="51">
        <f>'окт 2018'!E125</f>
        <v>1937</v>
      </c>
      <c r="K125" s="51">
        <f>'окт 2018'!F125</f>
        <v>1377</v>
      </c>
      <c r="L125">
        <f t="shared" si="9"/>
        <v>1</v>
      </c>
      <c r="M125">
        <f t="shared" si="9"/>
        <v>0</v>
      </c>
      <c r="N125" s="57">
        <f t="shared" si="10"/>
        <v>6.08</v>
      </c>
      <c r="O125" s="57">
        <f t="shared" si="11"/>
        <v>0</v>
      </c>
      <c r="P125" s="57">
        <f t="shared" si="14"/>
        <v>6.08</v>
      </c>
      <c r="Q125" s="52">
        <f>'окт 2018'!V125</f>
        <v>0</v>
      </c>
      <c r="R125" s="57">
        <f t="shared" si="15"/>
        <v>6.2624000000000004</v>
      </c>
      <c r="S125" s="76">
        <f>'окт 2018'!W125</f>
        <v>244.04600000000005</v>
      </c>
      <c r="T125" s="77">
        <f t="shared" si="13"/>
        <v>250.30840000000006</v>
      </c>
      <c r="U125" s="77"/>
      <c r="V125" s="52"/>
      <c r="W125" s="52">
        <f t="shared" si="12"/>
        <v>250.30840000000006</v>
      </c>
    </row>
    <row r="126" spans="1:23" ht="15" thickBot="1">
      <c r="A126" s="3">
        <v>1828071</v>
      </c>
      <c r="B126" s="83">
        <v>43400</v>
      </c>
      <c r="C126" s="4">
        <v>114</v>
      </c>
      <c r="D126" s="3">
        <v>8146</v>
      </c>
      <c r="E126" s="3">
        <v>5430</v>
      </c>
      <c r="F126" s="3">
        <v>2495</v>
      </c>
      <c r="G126" s="4" t="s">
        <v>9</v>
      </c>
      <c r="H126" s="40">
        <f>E126-'май 2018'!E131</f>
        <v>524</v>
      </c>
      <c r="I126" s="42">
        <f>F126-'май 2018'!F131</f>
        <v>281</v>
      </c>
      <c r="J126" s="51">
        <f>'окт 2018'!E126</f>
        <v>5430</v>
      </c>
      <c r="K126" s="51">
        <f>'окт 2018'!F126</f>
        <v>2495</v>
      </c>
      <c r="L126">
        <f t="shared" si="9"/>
        <v>0</v>
      </c>
      <c r="M126">
        <f t="shared" si="9"/>
        <v>0</v>
      </c>
      <c r="N126" s="57">
        <f t="shared" si="10"/>
        <v>0</v>
      </c>
      <c r="O126" s="57">
        <f t="shared" si="11"/>
        <v>0</v>
      </c>
      <c r="P126" s="57">
        <f t="shared" si="14"/>
        <v>0</v>
      </c>
      <c r="Q126" s="52">
        <f>'окт 2018'!V126</f>
        <v>0</v>
      </c>
      <c r="R126" s="57">
        <f t="shared" si="15"/>
        <v>0</v>
      </c>
      <c r="S126" s="76">
        <f>'окт 2018'!W126</f>
        <v>1041.6569</v>
      </c>
      <c r="T126" s="77">
        <f t="shared" si="13"/>
        <v>1041.6569</v>
      </c>
      <c r="U126" s="55"/>
      <c r="V126" s="52"/>
      <c r="W126" s="52">
        <f t="shared" si="12"/>
        <v>1041.6569</v>
      </c>
    </row>
    <row r="127" spans="1:23" ht="15" thickBot="1">
      <c r="A127" s="3">
        <v>1893485</v>
      </c>
      <c r="B127" s="83">
        <v>43400</v>
      </c>
      <c r="C127" s="4">
        <v>115</v>
      </c>
      <c r="D127" s="3">
        <v>11326</v>
      </c>
      <c r="E127" s="3">
        <v>7652</v>
      </c>
      <c r="F127" s="3">
        <v>3585</v>
      </c>
      <c r="G127" s="4" t="s">
        <v>9</v>
      </c>
      <c r="H127" s="40">
        <f>E127-'май 2018'!E132</f>
        <v>717</v>
      </c>
      <c r="I127" s="42">
        <f>F127-'май 2018'!F132</f>
        <v>324</v>
      </c>
      <c r="J127" s="51">
        <f>'окт 2018'!E127</f>
        <v>7463</v>
      </c>
      <c r="K127" s="51">
        <f>'окт 2018'!F127</f>
        <v>3488</v>
      </c>
      <c r="L127">
        <f t="shared" si="9"/>
        <v>189</v>
      </c>
      <c r="M127">
        <f t="shared" si="9"/>
        <v>97</v>
      </c>
      <c r="N127" s="57">
        <f t="shared" si="10"/>
        <v>1149.1200000000001</v>
      </c>
      <c r="O127" s="57">
        <f t="shared" si="11"/>
        <v>218.25</v>
      </c>
      <c r="P127" s="57">
        <f t="shared" si="14"/>
        <v>1367.3700000000001</v>
      </c>
      <c r="Q127" s="52">
        <f>'окт 2018'!V127</f>
        <v>0</v>
      </c>
      <c r="R127" s="57">
        <f t="shared" si="15"/>
        <v>1408.3911000000001</v>
      </c>
      <c r="S127" s="76">
        <f>'окт 2018'!W127</f>
        <v>0</v>
      </c>
      <c r="T127" s="62">
        <f t="shared" si="13"/>
        <v>1408.3911000000001</v>
      </c>
      <c r="U127" s="62">
        <f t="shared" si="13"/>
        <v>1408.3911000000001</v>
      </c>
      <c r="V127" s="52"/>
      <c r="W127" s="52"/>
    </row>
    <row r="128" spans="1:23" ht="15" thickBot="1">
      <c r="A128" s="3">
        <v>1898971</v>
      </c>
      <c r="B128" s="83">
        <v>43400</v>
      </c>
      <c r="C128" s="4">
        <v>116</v>
      </c>
      <c r="D128" s="3">
        <v>5135</v>
      </c>
      <c r="E128" s="3">
        <v>3712</v>
      </c>
      <c r="F128" s="3">
        <v>1344</v>
      </c>
      <c r="G128" s="4" t="s">
        <v>9</v>
      </c>
      <c r="H128" s="40">
        <f>E128-'май 2018'!E133</f>
        <v>458</v>
      </c>
      <c r="I128" s="42">
        <f>F128-'май 2018'!F133</f>
        <v>150</v>
      </c>
      <c r="J128" s="51">
        <f>'окт 2018'!E128</f>
        <v>3707</v>
      </c>
      <c r="K128" s="51">
        <f>'окт 2018'!F128</f>
        <v>1342</v>
      </c>
      <c r="L128">
        <f t="shared" si="9"/>
        <v>5</v>
      </c>
      <c r="M128">
        <f t="shared" si="9"/>
        <v>2</v>
      </c>
      <c r="N128" s="57">
        <f t="shared" si="10"/>
        <v>30.4</v>
      </c>
      <c r="O128" s="57">
        <f t="shared" si="11"/>
        <v>4.5</v>
      </c>
      <c r="P128" s="57">
        <f t="shared" si="14"/>
        <v>34.9</v>
      </c>
      <c r="Q128" s="52">
        <f>'окт 2018'!V128</f>
        <v>0</v>
      </c>
      <c r="R128" s="57">
        <f t="shared" si="15"/>
        <v>35.946999999999996</v>
      </c>
      <c r="S128" s="76">
        <f>'окт 2018'!W128</f>
        <v>0</v>
      </c>
      <c r="T128" s="77">
        <f t="shared" si="13"/>
        <v>35.946999999999996</v>
      </c>
      <c r="U128" s="77"/>
      <c r="V128" s="52"/>
      <c r="W128" s="52">
        <f t="shared" si="12"/>
        <v>35.946999999999996</v>
      </c>
    </row>
    <row r="129" spans="1:23" ht="15" thickBot="1">
      <c r="A129" s="3">
        <v>1853943</v>
      </c>
      <c r="B129" s="83">
        <v>43400</v>
      </c>
      <c r="C129" s="4">
        <v>117</v>
      </c>
      <c r="D129" s="3">
        <v>2798</v>
      </c>
      <c r="E129" s="3">
        <v>1592</v>
      </c>
      <c r="F129" s="3">
        <v>934</v>
      </c>
      <c r="G129" s="4" t="s">
        <v>9</v>
      </c>
      <c r="H129" s="40">
        <f>E129-'май 2018'!E134</f>
        <v>524</v>
      </c>
      <c r="I129" s="42">
        <f>F129-'май 2018'!F134</f>
        <v>349</v>
      </c>
      <c r="J129" s="51">
        <f>'окт 2018'!E129</f>
        <v>1250</v>
      </c>
      <c r="K129" s="51">
        <f>'окт 2018'!F129</f>
        <v>664</v>
      </c>
      <c r="L129">
        <f t="shared" si="9"/>
        <v>342</v>
      </c>
      <c r="M129">
        <f t="shared" si="9"/>
        <v>270</v>
      </c>
      <c r="N129" s="57">
        <f t="shared" si="10"/>
        <v>2079.36</v>
      </c>
      <c r="O129" s="57">
        <f t="shared" si="11"/>
        <v>607.5</v>
      </c>
      <c r="P129" s="57">
        <f t="shared" si="14"/>
        <v>2686.86</v>
      </c>
      <c r="Q129" s="52">
        <f>'окт 2018'!V129</f>
        <v>0</v>
      </c>
      <c r="R129" s="57">
        <f t="shared" si="15"/>
        <v>2767.4657999999999</v>
      </c>
      <c r="S129" s="76">
        <f>'окт 2018'!W129</f>
        <v>0</v>
      </c>
      <c r="T129" s="62">
        <f t="shared" si="13"/>
        <v>2767.4657999999999</v>
      </c>
      <c r="U129" s="62">
        <f t="shared" si="13"/>
        <v>2767.4657999999999</v>
      </c>
      <c r="V129" s="52">
        <v>233</v>
      </c>
      <c r="W129" s="52"/>
    </row>
    <row r="130" spans="1:23" ht="15" thickBot="1">
      <c r="A130" s="3">
        <v>1893475</v>
      </c>
      <c r="B130" s="83">
        <v>43400</v>
      </c>
      <c r="C130" s="4">
        <v>118</v>
      </c>
      <c r="D130" s="3">
        <v>4231</v>
      </c>
      <c r="E130" s="3">
        <v>2535</v>
      </c>
      <c r="F130" s="3">
        <v>1595</v>
      </c>
      <c r="G130" s="4" t="s">
        <v>9</v>
      </c>
      <c r="H130" s="40">
        <f>E130-'май 2018'!E135</f>
        <v>201</v>
      </c>
      <c r="I130" s="42">
        <f>F130-'май 2018'!F135</f>
        <v>129</v>
      </c>
      <c r="J130" s="51">
        <f>'окт 2018'!E130</f>
        <v>2529</v>
      </c>
      <c r="K130" s="51">
        <f>'окт 2018'!F130</f>
        <v>1595</v>
      </c>
      <c r="L130">
        <f t="shared" ref="L130:M192" si="16">E130-J130</f>
        <v>6</v>
      </c>
      <c r="M130">
        <f t="shared" si="16"/>
        <v>0</v>
      </c>
      <c r="N130" s="57">
        <f t="shared" si="10"/>
        <v>36.480000000000004</v>
      </c>
      <c r="O130" s="57">
        <f t="shared" si="11"/>
        <v>0</v>
      </c>
      <c r="P130" s="57">
        <f t="shared" si="14"/>
        <v>36.480000000000004</v>
      </c>
      <c r="Q130" s="52">
        <f>'окт 2018'!V130</f>
        <v>0</v>
      </c>
      <c r="R130" s="57">
        <f t="shared" si="15"/>
        <v>37.574400000000004</v>
      </c>
      <c r="S130" s="76">
        <f>'окт 2018'!W130</f>
        <v>117.77959999999996</v>
      </c>
      <c r="T130" s="77">
        <f t="shared" si="13"/>
        <v>155.35399999999996</v>
      </c>
      <c r="U130" s="77"/>
      <c r="V130" s="52"/>
      <c r="W130" s="52">
        <f t="shared" si="12"/>
        <v>155.35399999999996</v>
      </c>
    </row>
    <row r="131" spans="1:23" ht="15" thickBot="1">
      <c r="A131" s="3">
        <v>1897276</v>
      </c>
      <c r="B131" s="83">
        <v>43400</v>
      </c>
      <c r="C131" s="4">
        <v>119</v>
      </c>
      <c r="D131" s="3">
        <v>18917</v>
      </c>
      <c r="E131" s="3">
        <v>10838</v>
      </c>
      <c r="F131" s="3">
        <v>5559</v>
      </c>
      <c r="G131" s="4" t="s">
        <v>9</v>
      </c>
      <c r="H131" s="40">
        <f>E131-'май 2018'!E136</f>
        <v>846</v>
      </c>
      <c r="I131" s="42">
        <f>F131-'май 2018'!F136</f>
        <v>365</v>
      </c>
      <c r="J131" s="51">
        <f>'окт 2018'!E131</f>
        <v>10458</v>
      </c>
      <c r="K131" s="51">
        <f>'окт 2018'!F131</f>
        <v>5340</v>
      </c>
      <c r="L131">
        <f t="shared" si="16"/>
        <v>380</v>
      </c>
      <c r="M131">
        <f t="shared" si="16"/>
        <v>219</v>
      </c>
      <c r="N131" s="57">
        <f t="shared" si="10"/>
        <v>2310.4</v>
      </c>
      <c r="O131" s="57">
        <f t="shared" si="11"/>
        <v>492.75</v>
      </c>
      <c r="P131" s="57">
        <f t="shared" si="14"/>
        <v>2803.15</v>
      </c>
      <c r="Q131" s="52">
        <f>'окт 2018'!V131</f>
        <v>0</v>
      </c>
      <c r="R131" s="57">
        <f t="shared" si="15"/>
        <v>2887.2445000000002</v>
      </c>
      <c r="S131" s="76">
        <f>'окт 2018'!W131</f>
        <v>0</v>
      </c>
      <c r="T131" s="62">
        <f t="shared" si="13"/>
        <v>2887.2445000000002</v>
      </c>
      <c r="U131" s="62">
        <f t="shared" si="13"/>
        <v>2887.2445000000002</v>
      </c>
      <c r="V131" s="52"/>
      <c r="W131" s="52"/>
    </row>
    <row r="132" spans="1:23" ht="15" thickBot="1">
      <c r="A132" s="3">
        <v>1899038</v>
      </c>
      <c r="B132" s="83">
        <v>43400</v>
      </c>
      <c r="C132" s="4">
        <v>120</v>
      </c>
      <c r="D132" s="3">
        <v>2673</v>
      </c>
      <c r="E132" s="3">
        <v>2024</v>
      </c>
      <c r="F132" s="3">
        <v>647</v>
      </c>
      <c r="G132" s="4" t="s">
        <v>9</v>
      </c>
      <c r="H132" s="40">
        <f>E132-'май 2018'!E137</f>
        <v>111</v>
      </c>
      <c r="I132" s="42">
        <f>F132-'май 2018'!F137</f>
        <v>36</v>
      </c>
      <c r="J132" s="51">
        <f>'окт 2018'!E132</f>
        <v>2017</v>
      </c>
      <c r="K132" s="51">
        <f>'окт 2018'!F132</f>
        <v>647</v>
      </c>
      <c r="L132">
        <f t="shared" si="16"/>
        <v>7</v>
      </c>
      <c r="M132">
        <f t="shared" si="16"/>
        <v>0</v>
      </c>
      <c r="N132" s="57">
        <f t="shared" si="10"/>
        <v>42.56</v>
      </c>
      <c r="O132" s="57">
        <f t="shared" si="11"/>
        <v>0</v>
      </c>
      <c r="P132" s="57">
        <f t="shared" si="14"/>
        <v>42.56</v>
      </c>
      <c r="Q132" s="52">
        <f>'окт 2018'!V132</f>
        <v>0</v>
      </c>
      <c r="R132" s="57">
        <f t="shared" si="15"/>
        <v>43.836800000000004</v>
      </c>
      <c r="S132" s="76">
        <f>'окт 2018'!W132</f>
        <v>125.93809999999999</v>
      </c>
      <c r="T132" s="77">
        <f t="shared" si="13"/>
        <v>169.7749</v>
      </c>
      <c r="U132" s="77"/>
      <c r="V132" s="52"/>
      <c r="W132" s="52">
        <f t="shared" si="12"/>
        <v>169.7749</v>
      </c>
    </row>
    <row r="133" spans="1:23" ht="15" thickBot="1">
      <c r="A133" s="3">
        <v>1897322</v>
      </c>
      <c r="B133" s="83">
        <v>43400</v>
      </c>
      <c r="C133" s="4">
        <v>121</v>
      </c>
      <c r="D133" s="3">
        <v>3353</v>
      </c>
      <c r="E133" s="3">
        <v>2320</v>
      </c>
      <c r="F133" s="3">
        <v>982</v>
      </c>
      <c r="G133" s="4" t="s">
        <v>9</v>
      </c>
      <c r="H133" s="40">
        <f>E133-'май 2018'!E138</f>
        <v>349</v>
      </c>
      <c r="I133" s="42">
        <f>F133-'май 2018'!F138</f>
        <v>163</v>
      </c>
      <c r="J133" s="51">
        <f>'окт 2018'!E133</f>
        <v>2320</v>
      </c>
      <c r="K133" s="51">
        <f>'окт 2018'!F133</f>
        <v>982</v>
      </c>
      <c r="L133">
        <f t="shared" si="16"/>
        <v>0</v>
      </c>
      <c r="M133">
        <f t="shared" si="16"/>
        <v>0</v>
      </c>
      <c r="N133" s="57">
        <f t="shared" si="10"/>
        <v>0</v>
      </c>
      <c r="O133" s="57">
        <f t="shared" si="11"/>
        <v>0</v>
      </c>
      <c r="P133" s="57">
        <f t="shared" si="14"/>
        <v>0</v>
      </c>
      <c r="Q133" s="52">
        <f>'окт 2018'!V133</f>
        <v>0</v>
      </c>
      <c r="R133" s="57">
        <f t="shared" si="15"/>
        <v>0</v>
      </c>
      <c r="S133" s="76">
        <f>'окт 2018'!W133</f>
        <v>0</v>
      </c>
      <c r="T133" s="77">
        <f t="shared" si="13"/>
        <v>0</v>
      </c>
      <c r="U133" s="77"/>
      <c r="V133" s="52"/>
      <c r="W133" s="52"/>
    </row>
    <row r="134" spans="1:23" ht="15" thickBot="1">
      <c r="A134" s="3">
        <v>1898412</v>
      </c>
      <c r="B134" s="83">
        <v>43400</v>
      </c>
      <c r="C134" s="4" t="s">
        <v>23</v>
      </c>
      <c r="D134" s="3">
        <v>1924</v>
      </c>
      <c r="E134" s="3">
        <v>1461</v>
      </c>
      <c r="F134" s="3">
        <v>390</v>
      </c>
      <c r="G134" s="4" t="s">
        <v>9</v>
      </c>
      <c r="H134" s="40">
        <f>E134-'май 2018'!E139</f>
        <v>-6452</v>
      </c>
      <c r="I134" s="42">
        <f>F134-'май 2018'!F139</f>
        <v>-3027</v>
      </c>
      <c r="J134" s="51">
        <f>'окт 2018'!E134</f>
        <v>1461</v>
      </c>
      <c r="K134" s="51">
        <f>'окт 2018'!F134</f>
        <v>390</v>
      </c>
      <c r="L134">
        <f t="shared" si="16"/>
        <v>0</v>
      </c>
      <c r="M134">
        <f t="shared" si="16"/>
        <v>0</v>
      </c>
      <c r="N134" s="57">
        <f t="shared" si="10"/>
        <v>0</v>
      </c>
      <c r="O134" s="57">
        <f t="shared" si="11"/>
        <v>0</v>
      </c>
      <c r="P134" s="57">
        <f t="shared" si="14"/>
        <v>0</v>
      </c>
      <c r="Q134" s="52">
        <f>'окт 2018'!V134</f>
        <v>0</v>
      </c>
      <c r="R134" s="57">
        <f t="shared" si="15"/>
        <v>0</v>
      </c>
      <c r="S134" s="76">
        <f>'окт 2018'!W134</f>
        <v>185.3073</v>
      </c>
      <c r="T134" s="77">
        <f t="shared" si="13"/>
        <v>185.3073</v>
      </c>
      <c r="U134" s="77"/>
      <c r="V134" s="52"/>
      <c r="W134" s="52">
        <f t="shared" si="12"/>
        <v>185.3073</v>
      </c>
    </row>
    <row r="135" spans="1:23" ht="15" thickBot="1">
      <c r="A135" s="3">
        <v>1899090</v>
      </c>
      <c r="B135" s="83">
        <v>43400</v>
      </c>
      <c r="C135" s="4">
        <v>122</v>
      </c>
      <c r="D135" s="3">
        <v>12775</v>
      </c>
      <c r="E135" s="3">
        <v>8839</v>
      </c>
      <c r="F135" s="3">
        <v>3837</v>
      </c>
      <c r="G135" s="4" t="s">
        <v>9</v>
      </c>
      <c r="H135" s="40">
        <f>E135-'май 2018'!E140</f>
        <v>7437</v>
      </c>
      <c r="I135" s="42">
        <f>F135-'май 2018'!F140</f>
        <v>3459</v>
      </c>
      <c r="J135" s="51">
        <f>'окт 2018'!E135</f>
        <v>8826</v>
      </c>
      <c r="K135" s="51">
        <f>'окт 2018'!F135</f>
        <v>3813</v>
      </c>
      <c r="L135">
        <f t="shared" si="16"/>
        <v>13</v>
      </c>
      <c r="M135">
        <f t="shared" si="16"/>
        <v>24</v>
      </c>
      <c r="N135" s="57">
        <f t="shared" si="10"/>
        <v>79.040000000000006</v>
      </c>
      <c r="O135" s="57">
        <f t="shared" si="11"/>
        <v>54</v>
      </c>
      <c r="P135" s="57">
        <f t="shared" si="14"/>
        <v>133.04000000000002</v>
      </c>
      <c r="Q135" s="52">
        <f>'окт 2018'!V135</f>
        <v>0</v>
      </c>
      <c r="R135" s="57">
        <f>P135+P135*3%</f>
        <v>137.03120000000001</v>
      </c>
      <c r="S135" s="76">
        <f>'окт 2018'!W135</f>
        <v>0</v>
      </c>
      <c r="T135" s="77">
        <f t="shared" si="13"/>
        <v>137.03120000000001</v>
      </c>
      <c r="U135" s="77"/>
      <c r="V135" s="52"/>
      <c r="W135" s="52">
        <f t="shared" si="12"/>
        <v>137.03120000000001</v>
      </c>
    </row>
    <row r="136" spans="1:23" ht="15" thickBot="1">
      <c r="A136" s="3">
        <v>1893707</v>
      </c>
      <c r="B136" s="83">
        <v>43400</v>
      </c>
      <c r="C136" s="4">
        <v>123</v>
      </c>
      <c r="D136" s="3">
        <v>8828</v>
      </c>
      <c r="E136" s="3">
        <v>4197</v>
      </c>
      <c r="F136" s="3">
        <v>3934</v>
      </c>
      <c r="G136" s="4" t="s">
        <v>9</v>
      </c>
      <c r="H136" s="40">
        <f>E136-'май 2018'!E141</f>
        <v>548</v>
      </c>
      <c r="I136" s="42">
        <f>F136-'май 2018'!F141</f>
        <v>468</v>
      </c>
      <c r="J136" s="51">
        <f>'окт 2018'!E136</f>
        <v>4197</v>
      </c>
      <c r="K136" s="51">
        <f>'окт 2018'!F136</f>
        <v>3934</v>
      </c>
      <c r="L136">
        <f t="shared" si="16"/>
        <v>0</v>
      </c>
      <c r="M136">
        <f t="shared" si="16"/>
        <v>0</v>
      </c>
      <c r="N136" s="57">
        <f t="shared" ref="N136:N199" si="17">L136*6.08</f>
        <v>0</v>
      </c>
      <c r="O136" s="57">
        <f t="shared" ref="O136:O199" si="18">M136*2.25</f>
        <v>0</v>
      </c>
      <c r="P136" s="57">
        <f t="shared" si="14"/>
        <v>0</v>
      </c>
      <c r="Q136" s="52">
        <f>'окт 2018'!V136</f>
        <v>0</v>
      </c>
      <c r="R136" s="57">
        <f t="shared" si="15"/>
        <v>0</v>
      </c>
      <c r="S136" s="76">
        <f>'окт 2018'!W136</f>
        <v>389.84469999999999</v>
      </c>
      <c r="T136" s="77">
        <f t="shared" si="13"/>
        <v>389.84469999999999</v>
      </c>
      <c r="U136" s="77"/>
      <c r="V136" s="52"/>
      <c r="W136" s="52">
        <f t="shared" ref="W136:W199" si="19">T136-U136</f>
        <v>389.84469999999999</v>
      </c>
    </row>
    <row r="137" spans="1:23" ht="15" thickBot="1">
      <c r="A137" s="3">
        <v>1897603</v>
      </c>
      <c r="B137" s="83">
        <v>43400</v>
      </c>
      <c r="C137" s="4" t="s">
        <v>24</v>
      </c>
      <c r="D137" s="3">
        <v>146</v>
      </c>
      <c r="E137" s="3">
        <v>72</v>
      </c>
      <c r="F137" s="3">
        <v>28</v>
      </c>
      <c r="G137" s="4" t="s">
        <v>9</v>
      </c>
      <c r="H137" s="40">
        <f>E137-'май 2018'!E142</f>
        <v>0</v>
      </c>
      <c r="I137" s="42">
        <f>F137-'май 2018'!F142</f>
        <v>0</v>
      </c>
      <c r="J137" s="51">
        <f>'окт 2018'!E137</f>
        <v>72</v>
      </c>
      <c r="K137" s="51">
        <f>'окт 2018'!F137</f>
        <v>28</v>
      </c>
      <c r="L137">
        <f t="shared" si="16"/>
        <v>0</v>
      </c>
      <c r="M137">
        <f t="shared" si="16"/>
        <v>0</v>
      </c>
      <c r="N137" s="57">
        <f t="shared" si="17"/>
        <v>0</v>
      </c>
      <c r="O137" s="57">
        <f t="shared" si="18"/>
        <v>0</v>
      </c>
      <c r="P137" s="57">
        <f t="shared" si="14"/>
        <v>0</v>
      </c>
      <c r="Q137" s="52">
        <f>'окт 2018'!V137</f>
        <v>0</v>
      </c>
      <c r="R137" s="57">
        <f t="shared" si="15"/>
        <v>0</v>
      </c>
      <c r="S137" s="76">
        <f>'окт 2018'!W137</f>
        <v>0</v>
      </c>
      <c r="T137" s="77">
        <f t="shared" ref="T137:T200" si="20">R137+S137</f>
        <v>0</v>
      </c>
      <c r="U137" s="55"/>
      <c r="V137" s="52"/>
      <c r="W137" s="52"/>
    </row>
    <row r="138" spans="1:23" ht="15" thickBot="1">
      <c r="A138" s="3">
        <v>1899008</v>
      </c>
      <c r="B138" s="83">
        <v>43400</v>
      </c>
      <c r="C138" s="4">
        <v>124</v>
      </c>
      <c r="D138" s="3">
        <v>24877</v>
      </c>
      <c r="E138" s="3">
        <v>11869</v>
      </c>
      <c r="F138" s="3">
        <v>9236</v>
      </c>
      <c r="G138" s="4" t="s">
        <v>9</v>
      </c>
      <c r="H138" s="40">
        <f>E138-'май 2018'!E143</f>
        <v>377</v>
      </c>
      <c r="I138" s="42">
        <f>F138-'май 2018'!F143</f>
        <v>359</v>
      </c>
      <c r="J138" s="51">
        <f>'окт 2018'!E138</f>
        <v>11868</v>
      </c>
      <c r="K138" s="51">
        <f>'окт 2018'!F138</f>
        <v>9236</v>
      </c>
      <c r="L138">
        <f t="shared" si="16"/>
        <v>1</v>
      </c>
      <c r="M138">
        <f t="shared" si="16"/>
        <v>0</v>
      </c>
      <c r="N138" s="57">
        <f t="shared" si="17"/>
        <v>6.08</v>
      </c>
      <c r="O138" s="57">
        <f t="shared" si="18"/>
        <v>0</v>
      </c>
      <c r="P138" s="57">
        <f t="shared" si="14"/>
        <v>6.08</v>
      </c>
      <c r="Q138" s="52">
        <f>'окт 2018'!V138</f>
        <v>0</v>
      </c>
      <c r="R138" s="57">
        <f t="shared" si="15"/>
        <v>6.2624000000000004</v>
      </c>
      <c r="S138" s="76">
        <f>'окт 2018'!W138</f>
        <v>557.05250000000012</v>
      </c>
      <c r="T138" s="77">
        <f t="shared" si="20"/>
        <v>563.31490000000008</v>
      </c>
      <c r="U138" s="55"/>
      <c r="V138" s="52"/>
      <c r="W138" s="52">
        <f t="shared" si="19"/>
        <v>563.31490000000008</v>
      </c>
    </row>
    <row r="139" spans="1:23" ht="15" thickBot="1">
      <c r="A139" s="3">
        <v>1832288</v>
      </c>
      <c r="B139" s="83">
        <v>43400</v>
      </c>
      <c r="C139" s="4">
        <v>125</v>
      </c>
      <c r="D139" s="3">
        <v>1211</v>
      </c>
      <c r="E139" s="3">
        <v>966</v>
      </c>
      <c r="F139" s="3">
        <v>223</v>
      </c>
      <c r="G139" s="64" t="s">
        <v>9</v>
      </c>
      <c r="H139" s="40">
        <f>E139-'май 2018'!E144</f>
        <v>6</v>
      </c>
      <c r="I139" s="42">
        <f>F139-'май 2018'!F144</f>
        <v>0</v>
      </c>
      <c r="J139" s="51">
        <f>'окт 2018'!E139</f>
        <v>965</v>
      </c>
      <c r="K139" s="51">
        <f>'окт 2018'!F139</f>
        <v>223</v>
      </c>
      <c r="L139">
        <f t="shared" si="16"/>
        <v>1</v>
      </c>
      <c r="M139">
        <f t="shared" si="16"/>
        <v>0</v>
      </c>
      <c r="N139" s="57">
        <f t="shared" si="17"/>
        <v>6.08</v>
      </c>
      <c r="O139" s="57">
        <f t="shared" si="18"/>
        <v>0</v>
      </c>
      <c r="P139" s="57">
        <f t="shared" ref="P139:P202" si="21">N139+O139</f>
        <v>6.08</v>
      </c>
      <c r="Q139" s="52">
        <f>'окт 2018'!V139</f>
        <v>0</v>
      </c>
      <c r="R139" s="57">
        <f t="shared" ref="R139:R202" si="22">P139+P139*3%-Q139</f>
        <v>6.2624000000000004</v>
      </c>
      <c r="S139" s="76">
        <f>'окт 2018'!W139</f>
        <v>6.2624000000000004</v>
      </c>
      <c r="T139" s="77">
        <f t="shared" si="20"/>
        <v>12.524800000000001</v>
      </c>
      <c r="U139" s="55"/>
      <c r="V139" s="52"/>
      <c r="W139" s="52">
        <f t="shared" si="19"/>
        <v>12.524800000000001</v>
      </c>
    </row>
    <row r="140" spans="1:23" ht="15" thickBot="1">
      <c r="A140" s="3">
        <v>1897580</v>
      </c>
      <c r="B140" s="83">
        <v>43400</v>
      </c>
      <c r="C140" s="4">
        <v>126</v>
      </c>
      <c r="D140" s="3">
        <v>3</v>
      </c>
      <c r="E140" s="3">
        <v>2</v>
      </c>
      <c r="F140" s="3">
        <v>0</v>
      </c>
      <c r="G140" s="4" t="s">
        <v>9</v>
      </c>
      <c r="H140" s="40">
        <f>E140-'май 2018'!E145</f>
        <v>0</v>
      </c>
      <c r="I140" s="42">
        <f>F140-'май 2018'!F145</f>
        <v>0</v>
      </c>
      <c r="J140" s="51">
        <f>'окт 2018'!E140</f>
        <v>2</v>
      </c>
      <c r="K140" s="51">
        <f>'окт 2018'!F140</f>
        <v>0</v>
      </c>
      <c r="L140">
        <f t="shared" si="16"/>
        <v>0</v>
      </c>
      <c r="M140">
        <f t="shared" si="16"/>
        <v>0</v>
      </c>
      <c r="N140" s="57">
        <f t="shared" si="17"/>
        <v>0</v>
      </c>
      <c r="O140" s="57">
        <f t="shared" si="18"/>
        <v>0</v>
      </c>
      <c r="P140" s="57">
        <f t="shared" si="21"/>
        <v>0</v>
      </c>
      <c r="Q140" s="52">
        <f>'окт 2018'!V140</f>
        <v>0</v>
      </c>
      <c r="R140" s="57">
        <f t="shared" si="22"/>
        <v>0</v>
      </c>
      <c r="S140" s="76">
        <f>'окт 2018'!W140</f>
        <v>0</v>
      </c>
      <c r="T140" s="87">
        <f t="shared" si="20"/>
        <v>0</v>
      </c>
      <c r="U140" s="55"/>
      <c r="V140" s="52"/>
      <c r="W140" s="52"/>
    </row>
    <row r="141" spans="1:23" ht="27" thickBot="1">
      <c r="A141" s="3">
        <v>2826458</v>
      </c>
      <c r="B141" s="83">
        <v>43400</v>
      </c>
      <c r="C141" s="4" t="s">
        <v>25</v>
      </c>
      <c r="D141" s="3">
        <v>674</v>
      </c>
      <c r="E141" s="3">
        <v>542</v>
      </c>
      <c r="F141" s="3">
        <v>131</v>
      </c>
      <c r="G141" s="4" t="s">
        <v>9</v>
      </c>
      <c r="H141" s="40">
        <f>E141-'май 2018'!E147</f>
        <v>497</v>
      </c>
      <c r="I141" s="42">
        <f>F141-'май 2018'!F147</f>
        <v>128</v>
      </c>
      <c r="J141" s="51">
        <f>'окт 2018'!E141</f>
        <v>536</v>
      </c>
      <c r="K141" s="51">
        <f>'окт 2018'!F141</f>
        <v>131</v>
      </c>
      <c r="L141">
        <f t="shared" si="16"/>
        <v>6</v>
      </c>
      <c r="M141">
        <f t="shared" si="16"/>
        <v>0</v>
      </c>
      <c r="N141" s="57">
        <f t="shared" si="17"/>
        <v>36.480000000000004</v>
      </c>
      <c r="O141" s="57">
        <f t="shared" si="18"/>
        <v>0</v>
      </c>
      <c r="P141" s="57">
        <f t="shared" si="21"/>
        <v>36.480000000000004</v>
      </c>
      <c r="Q141" s="52">
        <f>'окт 2018'!V141</f>
        <v>0</v>
      </c>
      <c r="R141" s="57">
        <f t="shared" si="22"/>
        <v>37.574400000000004</v>
      </c>
      <c r="S141" s="76">
        <f>'окт 2018'!W141</f>
        <v>31.311999999999998</v>
      </c>
      <c r="T141" s="77">
        <f t="shared" si="20"/>
        <v>68.886400000000009</v>
      </c>
      <c r="U141" s="77"/>
      <c r="V141" s="52"/>
      <c r="W141" s="52">
        <f t="shared" si="19"/>
        <v>68.886400000000009</v>
      </c>
    </row>
    <row r="142" spans="1:23" ht="15" thickBot="1">
      <c r="A142" s="3">
        <v>1793478</v>
      </c>
      <c r="B142" s="83">
        <v>43400</v>
      </c>
      <c r="C142" s="4">
        <v>128</v>
      </c>
      <c r="D142" s="3">
        <v>7785</v>
      </c>
      <c r="E142" s="3">
        <v>3417</v>
      </c>
      <c r="F142" s="3">
        <v>3205</v>
      </c>
      <c r="G142" s="4" t="s">
        <v>9</v>
      </c>
      <c r="H142" s="40">
        <f>E142-'май 2018'!E148</f>
        <v>42</v>
      </c>
      <c r="I142" s="42">
        <f>F142-'май 2018'!F148</f>
        <v>48</v>
      </c>
      <c r="J142" s="51">
        <f>'окт 2018'!E142</f>
        <v>3417</v>
      </c>
      <c r="K142" s="51">
        <f>'окт 2018'!F142</f>
        <v>3205</v>
      </c>
      <c r="L142">
        <f t="shared" si="16"/>
        <v>0</v>
      </c>
      <c r="M142">
        <f t="shared" si="16"/>
        <v>0</v>
      </c>
      <c r="N142" s="57">
        <f t="shared" si="17"/>
        <v>0</v>
      </c>
      <c r="O142" s="57">
        <f t="shared" si="18"/>
        <v>0</v>
      </c>
      <c r="P142" s="57">
        <f t="shared" si="21"/>
        <v>0</v>
      </c>
      <c r="Q142" s="52">
        <f>'окт 2018'!V142</f>
        <v>0</v>
      </c>
      <c r="R142" s="57">
        <f t="shared" si="22"/>
        <v>0</v>
      </c>
      <c r="S142" s="76">
        <f>'окт 2018'!W142</f>
        <v>211.4622</v>
      </c>
      <c r="T142" s="71">
        <f t="shared" si="20"/>
        <v>211.4622</v>
      </c>
      <c r="U142" s="55"/>
      <c r="V142" s="52"/>
      <c r="W142" s="52">
        <f t="shared" si="19"/>
        <v>211.4622</v>
      </c>
    </row>
    <row r="143" spans="1:23" ht="15" thickBot="1">
      <c r="A143" s="3">
        <v>1895482</v>
      </c>
      <c r="B143" s="83">
        <v>43400</v>
      </c>
      <c r="C143" s="4">
        <v>129</v>
      </c>
      <c r="D143" s="3">
        <v>3946</v>
      </c>
      <c r="E143" s="3">
        <v>2614</v>
      </c>
      <c r="F143" s="3">
        <v>894</v>
      </c>
      <c r="G143" s="4" t="s">
        <v>9</v>
      </c>
      <c r="H143" s="40">
        <f>E143-'май 2018'!E149</f>
        <v>363</v>
      </c>
      <c r="I143" s="42">
        <f>F143-'май 2018'!F149</f>
        <v>130</v>
      </c>
      <c r="J143" s="51">
        <f>'окт 2018'!E143</f>
        <v>2614</v>
      </c>
      <c r="K143" s="51">
        <f>'окт 2018'!F143</f>
        <v>894</v>
      </c>
      <c r="L143">
        <f t="shared" si="16"/>
        <v>0</v>
      </c>
      <c r="M143">
        <f t="shared" si="16"/>
        <v>0</v>
      </c>
      <c r="N143" s="57">
        <f t="shared" si="17"/>
        <v>0</v>
      </c>
      <c r="O143" s="57">
        <f t="shared" si="18"/>
        <v>0</v>
      </c>
      <c r="P143" s="57">
        <f t="shared" si="21"/>
        <v>0</v>
      </c>
      <c r="Q143" s="52">
        <f>'окт 2018'!V143</f>
        <v>0</v>
      </c>
      <c r="R143" s="57">
        <f t="shared" si="22"/>
        <v>0</v>
      </c>
      <c r="S143" s="76">
        <f>'окт 2018'!W143</f>
        <v>-933.98460000000034</v>
      </c>
      <c r="T143" s="72">
        <f t="shared" si="20"/>
        <v>-933.98460000000034</v>
      </c>
      <c r="U143" s="55"/>
      <c r="V143" s="52"/>
      <c r="W143" s="54">
        <f t="shared" si="19"/>
        <v>-933.98460000000034</v>
      </c>
    </row>
    <row r="144" spans="1:23" ht="15" thickBot="1">
      <c r="A144" s="3">
        <v>1895484</v>
      </c>
      <c r="B144" s="83">
        <v>43400</v>
      </c>
      <c r="C144" s="4">
        <v>130</v>
      </c>
      <c r="D144" s="3">
        <v>87</v>
      </c>
      <c r="E144" s="3">
        <v>86</v>
      </c>
      <c r="F144" s="3">
        <v>0</v>
      </c>
      <c r="G144" s="4" t="s">
        <v>9</v>
      </c>
      <c r="H144" s="40">
        <f>E144-'май 2018'!E150</f>
        <v>52</v>
      </c>
      <c r="I144" s="42">
        <f>F144-'май 2018'!F150</f>
        <v>0</v>
      </c>
      <c r="J144" s="51">
        <f>'окт 2018'!E144</f>
        <v>86</v>
      </c>
      <c r="K144" s="51">
        <f>'окт 2018'!F144</f>
        <v>0</v>
      </c>
      <c r="L144">
        <f t="shared" si="16"/>
        <v>0</v>
      </c>
      <c r="M144">
        <f t="shared" si="16"/>
        <v>0</v>
      </c>
      <c r="N144" s="57">
        <f t="shared" si="17"/>
        <v>0</v>
      </c>
      <c r="O144" s="57">
        <f t="shared" si="18"/>
        <v>0</v>
      </c>
      <c r="P144" s="57">
        <f t="shared" si="21"/>
        <v>0</v>
      </c>
      <c r="Q144" s="52">
        <f>'окт 2018'!V144</f>
        <v>0</v>
      </c>
      <c r="R144" s="57">
        <f t="shared" si="22"/>
        <v>0</v>
      </c>
      <c r="S144" s="76">
        <f>'окт 2018'!W144</f>
        <v>206.6592</v>
      </c>
      <c r="T144" s="77">
        <f t="shared" si="20"/>
        <v>206.6592</v>
      </c>
      <c r="U144" s="55"/>
      <c r="V144" s="52"/>
      <c r="W144" s="52">
        <f t="shared" si="19"/>
        <v>206.6592</v>
      </c>
    </row>
    <row r="145" spans="1:23" ht="15" thickBot="1">
      <c r="A145" s="3">
        <v>1740042</v>
      </c>
      <c r="B145" s="83">
        <v>43400</v>
      </c>
      <c r="C145" s="4">
        <v>131</v>
      </c>
      <c r="D145" s="3">
        <v>3546</v>
      </c>
      <c r="E145" s="3">
        <v>1792</v>
      </c>
      <c r="F145" s="3">
        <v>1329</v>
      </c>
      <c r="G145" s="4" t="s">
        <v>9</v>
      </c>
      <c r="H145" s="40">
        <f>E145-'май 2018'!E151</f>
        <v>169</v>
      </c>
      <c r="I145" s="42">
        <f>F145-'май 2018'!F151</f>
        <v>199</v>
      </c>
      <c r="J145" s="51">
        <f>'окт 2018'!E145</f>
        <v>1791</v>
      </c>
      <c r="K145" s="51">
        <f>'окт 2018'!F145</f>
        <v>1329</v>
      </c>
      <c r="L145">
        <f t="shared" si="16"/>
        <v>1</v>
      </c>
      <c r="M145">
        <f t="shared" si="16"/>
        <v>0</v>
      </c>
      <c r="N145" s="57">
        <f t="shared" si="17"/>
        <v>6.08</v>
      </c>
      <c r="O145" s="57">
        <f t="shared" si="18"/>
        <v>0</v>
      </c>
      <c r="P145" s="57">
        <f t="shared" si="21"/>
        <v>6.08</v>
      </c>
      <c r="Q145" s="52">
        <f>'окт 2018'!V145</f>
        <v>0</v>
      </c>
      <c r="R145" s="57">
        <f t="shared" si="22"/>
        <v>6.2624000000000004</v>
      </c>
      <c r="S145" s="76">
        <f>'окт 2018'!W145</f>
        <v>753.15660000000003</v>
      </c>
      <c r="T145" s="77">
        <f t="shared" si="20"/>
        <v>759.41899999999998</v>
      </c>
      <c r="U145" s="55"/>
      <c r="V145" s="52"/>
      <c r="W145" s="52">
        <f t="shared" si="19"/>
        <v>759.41899999999998</v>
      </c>
    </row>
    <row r="146" spans="1:23" ht="15" thickBot="1">
      <c r="A146" s="3">
        <v>1886448</v>
      </c>
      <c r="B146" s="83">
        <v>43400</v>
      </c>
      <c r="C146" s="4">
        <v>132</v>
      </c>
      <c r="D146" s="3">
        <v>4554</v>
      </c>
      <c r="E146" s="3">
        <v>2955</v>
      </c>
      <c r="F146" s="3">
        <v>1489</v>
      </c>
      <c r="G146" s="4" t="s">
        <v>9</v>
      </c>
      <c r="H146" s="40">
        <f>E146-'май 2018'!E152</f>
        <v>3</v>
      </c>
      <c r="I146" s="42">
        <f>F146-'май 2018'!F152</f>
        <v>0</v>
      </c>
      <c r="J146" s="51">
        <f>'окт 2018'!E146</f>
        <v>2955</v>
      </c>
      <c r="K146" s="51">
        <f>'окт 2018'!F146</f>
        <v>1489</v>
      </c>
      <c r="L146">
        <f t="shared" si="16"/>
        <v>0</v>
      </c>
      <c r="M146">
        <f t="shared" si="16"/>
        <v>0</v>
      </c>
      <c r="N146" s="57">
        <f t="shared" si="17"/>
        <v>0</v>
      </c>
      <c r="O146" s="57">
        <f t="shared" si="18"/>
        <v>0</v>
      </c>
      <c r="P146" s="57">
        <f t="shared" si="21"/>
        <v>0</v>
      </c>
      <c r="Q146" s="52">
        <f>'окт 2018'!V146</f>
        <v>0</v>
      </c>
      <c r="R146" s="57">
        <f t="shared" si="22"/>
        <v>0</v>
      </c>
      <c r="S146" s="76">
        <f>'окт 2018'!W146</f>
        <v>0</v>
      </c>
      <c r="T146" s="77">
        <f t="shared" si="20"/>
        <v>0</v>
      </c>
      <c r="U146" s="55"/>
      <c r="V146" s="52"/>
      <c r="W146" s="52"/>
    </row>
    <row r="147" spans="1:23" ht="15" thickBot="1">
      <c r="A147" s="3">
        <v>1829521</v>
      </c>
      <c r="B147" s="83">
        <v>43400</v>
      </c>
      <c r="C147" s="4">
        <v>133</v>
      </c>
      <c r="D147" s="3">
        <v>338</v>
      </c>
      <c r="E147" s="3">
        <v>262</v>
      </c>
      <c r="F147" s="3">
        <v>60</v>
      </c>
      <c r="G147" s="4" t="s">
        <v>9</v>
      </c>
      <c r="H147" s="40">
        <f>E147-'май 2018'!E153</f>
        <v>28</v>
      </c>
      <c r="I147" s="42">
        <f>F147-'май 2018'!F153</f>
        <v>7</v>
      </c>
      <c r="J147" s="51">
        <f>'окт 2018'!E147</f>
        <v>262</v>
      </c>
      <c r="K147" s="51">
        <f>'окт 2018'!F147</f>
        <v>60</v>
      </c>
      <c r="L147">
        <f t="shared" si="16"/>
        <v>0</v>
      </c>
      <c r="M147">
        <f t="shared" si="16"/>
        <v>0</v>
      </c>
      <c r="N147" s="57">
        <f t="shared" si="17"/>
        <v>0</v>
      </c>
      <c r="O147" s="57">
        <f t="shared" si="18"/>
        <v>0</v>
      </c>
      <c r="P147" s="57">
        <f t="shared" si="21"/>
        <v>0</v>
      </c>
      <c r="Q147" s="52">
        <f>'окт 2018'!V147</f>
        <v>0</v>
      </c>
      <c r="R147" s="57">
        <f t="shared" si="22"/>
        <v>0</v>
      </c>
      <c r="S147" s="76">
        <f>'окт 2018'!W147</f>
        <v>0</v>
      </c>
      <c r="T147" s="71">
        <f t="shared" si="20"/>
        <v>0</v>
      </c>
      <c r="U147" s="71"/>
      <c r="V147" s="52"/>
      <c r="W147" s="52"/>
    </row>
    <row r="148" spans="1:23" ht="15" thickBot="1">
      <c r="A148" s="3">
        <v>1853926</v>
      </c>
      <c r="B148" s="83">
        <v>43400</v>
      </c>
      <c r="C148" s="4">
        <v>134</v>
      </c>
      <c r="D148" s="3">
        <v>134</v>
      </c>
      <c r="E148" s="3">
        <v>92</v>
      </c>
      <c r="F148" s="3">
        <v>41</v>
      </c>
      <c r="G148" s="4" t="s">
        <v>9</v>
      </c>
      <c r="H148" s="40">
        <f>E148-'май 2018'!E154</f>
        <v>55</v>
      </c>
      <c r="I148" s="42">
        <f>F148-'май 2018'!F154</f>
        <v>29</v>
      </c>
      <c r="J148" s="51">
        <f>'окт 2018'!E148</f>
        <v>91</v>
      </c>
      <c r="K148" s="51">
        <f>'окт 2018'!F148</f>
        <v>41</v>
      </c>
      <c r="L148">
        <f t="shared" si="16"/>
        <v>1</v>
      </c>
      <c r="M148">
        <f t="shared" si="16"/>
        <v>0</v>
      </c>
      <c r="N148" s="57">
        <f t="shared" si="17"/>
        <v>6.08</v>
      </c>
      <c r="O148" s="57">
        <f t="shared" si="18"/>
        <v>0</v>
      </c>
      <c r="P148" s="57">
        <f t="shared" si="21"/>
        <v>6.08</v>
      </c>
      <c r="Q148" s="52">
        <f>'окт 2018'!V148</f>
        <v>0</v>
      </c>
      <c r="R148" s="57">
        <f t="shared" si="22"/>
        <v>6.2624000000000004</v>
      </c>
      <c r="S148" s="76">
        <f>'окт 2018'!W148</f>
        <v>331.16559999999998</v>
      </c>
      <c r="T148" s="77">
        <f t="shared" si="20"/>
        <v>337.428</v>
      </c>
      <c r="U148" s="55"/>
      <c r="V148" s="52"/>
      <c r="W148" s="52">
        <f t="shared" si="19"/>
        <v>337.428</v>
      </c>
    </row>
    <row r="149" spans="1:23" ht="15" thickBot="1">
      <c r="A149" s="3">
        <v>1897133</v>
      </c>
      <c r="B149" s="83">
        <v>43400</v>
      </c>
      <c r="C149" s="4">
        <v>135</v>
      </c>
      <c r="D149" s="3">
        <v>1394</v>
      </c>
      <c r="E149" s="3">
        <v>906</v>
      </c>
      <c r="F149" s="3">
        <v>366</v>
      </c>
      <c r="G149" s="4" t="s">
        <v>9</v>
      </c>
      <c r="H149" s="40">
        <f>E149-'май 2018'!E155</f>
        <v>45</v>
      </c>
      <c r="I149" s="42">
        <f>F149-'май 2018'!F155</f>
        <v>45</v>
      </c>
      <c r="J149" s="51">
        <f>'окт 2018'!E149</f>
        <v>898</v>
      </c>
      <c r="K149" s="51">
        <f>'окт 2018'!F149</f>
        <v>361</v>
      </c>
      <c r="L149">
        <f t="shared" si="16"/>
        <v>8</v>
      </c>
      <c r="M149">
        <f t="shared" si="16"/>
        <v>5</v>
      </c>
      <c r="N149" s="57">
        <f t="shared" si="17"/>
        <v>48.64</v>
      </c>
      <c r="O149" s="57">
        <f t="shared" si="18"/>
        <v>11.25</v>
      </c>
      <c r="P149" s="57">
        <f t="shared" si="21"/>
        <v>59.89</v>
      </c>
      <c r="Q149" s="52">
        <f>'окт 2018'!V149</f>
        <v>0</v>
      </c>
      <c r="R149" s="57">
        <f t="shared" si="22"/>
        <v>61.686700000000002</v>
      </c>
      <c r="S149" s="76">
        <f>'окт 2018'!W149</f>
        <v>197.09050000000002</v>
      </c>
      <c r="T149" s="77">
        <f t="shared" si="20"/>
        <v>258.77719999999999</v>
      </c>
      <c r="U149" s="55"/>
      <c r="V149" s="52"/>
      <c r="W149" s="52">
        <f t="shared" si="19"/>
        <v>258.77719999999999</v>
      </c>
    </row>
    <row r="150" spans="1:23" ht="15" thickBot="1">
      <c r="A150" s="3">
        <v>1844030</v>
      </c>
      <c r="B150" s="83">
        <v>43400</v>
      </c>
      <c r="C150" s="4">
        <v>136</v>
      </c>
      <c r="D150" s="3">
        <v>9942</v>
      </c>
      <c r="E150" s="3">
        <v>6287</v>
      </c>
      <c r="F150" s="3">
        <v>3293</v>
      </c>
      <c r="G150" s="4" t="s">
        <v>9</v>
      </c>
      <c r="H150" s="40">
        <f>E150-'май 2018'!E156</f>
        <v>1002</v>
      </c>
      <c r="I150" s="42">
        <f>F150-'май 2018'!F156</f>
        <v>524</v>
      </c>
      <c r="J150" s="51">
        <f>'окт 2018'!E150</f>
        <v>6280</v>
      </c>
      <c r="K150" s="51">
        <f>'окт 2018'!F150</f>
        <v>3293</v>
      </c>
      <c r="L150">
        <f t="shared" si="16"/>
        <v>7</v>
      </c>
      <c r="M150">
        <f t="shared" si="16"/>
        <v>0</v>
      </c>
      <c r="N150" s="57">
        <f t="shared" si="17"/>
        <v>42.56</v>
      </c>
      <c r="O150" s="57">
        <f t="shared" si="18"/>
        <v>0</v>
      </c>
      <c r="P150" s="57">
        <f t="shared" si="21"/>
        <v>42.56</v>
      </c>
      <c r="Q150" s="52">
        <f>'окт 2018'!V150</f>
        <v>0</v>
      </c>
      <c r="R150" s="57">
        <f t="shared" si="22"/>
        <v>43.836800000000004</v>
      </c>
      <c r="S150" s="76">
        <f>'окт 2018'!W150</f>
        <v>-658.65239999999994</v>
      </c>
      <c r="T150" s="72">
        <f t="shared" si="20"/>
        <v>-614.8155999999999</v>
      </c>
      <c r="U150" s="55"/>
      <c r="V150" s="52"/>
      <c r="W150" s="54">
        <f t="shared" si="19"/>
        <v>-614.8155999999999</v>
      </c>
    </row>
    <row r="151" spans="1:23" ht="15" thickBot="1">
      <c r="A151" s="3">
        <v>1851816</v>
      </c>
      <c r="B151" s="83">
        <v>43400</v>
      </c>
      <c r="C151" s="4">
        <v>137</v>
      </c>
      <c r="D151" s="3">
        <v>5341</v>
      </c>
      <c r="E151" s="3">
        <v>2473</v>
      </c>
      <c r="F151" s="3">
        <v>2864</v>
      </c>
      <c r="G151" s="4" t="s">
        <v>9</v>
      </c>
      <c r="H151" s="40">
        <f>E151-'май 2018'!E157</f>
        <v>1</v>
      </c>
      <c r="I151" s="42">
        <f>F151-'май 2018'!F157</f>
        <v>0</v>
      </c>
      <c r="J151" s="51">
        <f>'окт 2018'!E151</f>
        <v>2473</v>
      </c>
      <c r="K151" s="51">
        <f>'окт 2018'!F151</f>
        <v>2864</v>
      </c>
      <c r="L151">
        <f t="shared" si="16"/>
        <v>0</v>
      </c>
      <c r="M151">
        <f t="shared" si="16"/>
        <v>0</v>
      </c>
      <c r="N151" s="57">
        <f t="shared" si="17"/>
        <v>0</v>
      </c>
      <c r="O151" s="57">
        <f t="shared" si="18"/>
        <v>0</v>
      </c>
      <c r="P151" s="57">
        <f t="shared" si="21"/>
        <v>0</v>
      </c>
      <c r="Q151" s="52">
        <f>'окт 2018'!V151</f>
        <v>0</v>
      </c>
      <c r="R151" s="57">
        <f t="shared" si="22"/>
        <v>0</v>
      </c>
      <c r="S151" s="76">
        <f>'окт 2018'!W151</f>
        <v>6.2624000000000004</v>
      </c>
      <c r="T151" s="77">
        <f t="shared" si="20"/>
        <v>6.2624000000000004</v>
      </c>
      <c r="U151" s="55"/>
      <c r="V151" s="52"/>
      <c r="W151" s="52">
        <f t="shared" si="19"/>
        <v>6.2624000000000004</v>
      </c>
    </row>
    <row r="152" spans="1:23" ht="15" thickBot="1">
      <c r="A152" s="3">
        <v>1896619</v>
      </c>
      <c r="B152" s="83">
        <v>43400</v>
      </c>
      <c r="C152" s="4">
        <v>138</v>
      </c>
      <c r="D152" s="3">
        <v>2343</v>
      </c>
      <c r="E152" s="3">
        <v>1458</v>
      </c>
      <c r="F152" s="3">
        <v>859</v>
      </c>
      <c r="G152" s="4" t="s">
        <v>9</v>
      </c>
      <c r="H152" s="40">
        <f>E152-'май 2018'!E158</f>
        <v>193</v>
      </c>
      <c r="I152" s="42">
        <f>F152-'май 2018'!F158</f>
        <v>118</v>
      </c>
      <c r="J152" s="51">
        <f>'окт 2018'!E152</f>
        <v>1458</v>
      </c>
      <c r="K152" s="51">
        <f>'окт 2018'!F152</f>
        <v>859</v>
      </c>
      <c r="L152">
        <f t="shared" si="16"/>
        <v>0</v>
      </c>
      <c r="M152">
        <f t="shared" si="16"/>
        <v>0</v>
      </c>
      <c r="N152" s="57">
        <f t="shared" si="17"/>
        <v>0</v>
      </c>
      <c r="O152" s="57">
        <f t="shared" si="18"/>
        <v>0</v>
      </c>
      <c r="P152" s="57">
        <f t="shared" si="21"/>
        <v>0</v>
      </c>
      <c r="Q152" s="52">
        <f>'окт 2018'!V152</f>
        <v>0</v>
      </c>
      <c r="R152" s="57">
        <f t="shared" si="22"/>
        <v>0</v>
      </c>
      <c r="S152" s="76">
        <f>'окт 2018'!W152</f>
        <v>214.05459999999999</v>
      </c>
      <c r="T152" s="77">
        <f t="shared" si="20"/>
        <v>214.05459999999999</v>
      </c>
      <c r="U152" s="77"/>
      <c r="V152" s="52"/>
      <c r="W152" s="52">
        <f t="shared" si="19"/>
        <v>214.05459999999999</v>
      </c>
    </row>
    <row r="153" spans="1:23" ht="15" thickBot="1">
      <c r="A153" s="3">
        <v>1897179</v>
      </c>
      <c r="B153" s="83">
        <v>43400</v>
      </c>
      <c r="C153" s="4">
        <v>139</v>
      </c>
      <c r="D153" s="3">
        <v>3788</v>
      </c>
      <c r="E153" s="3">
        <v>2266</v>
      </c>
      <c r="F153" s="3">
        <v>1194</v>
      </c>
      <c r="G153" s="4" t="s">
        <v>9</v>
      </c>
      <c r="H153" s="40">
        <f>E153-'май 2018'!E159</f>
        <v>492</v>
      </c>
      <c r="I153" s="42">
        <f>F153-'май 2018'!F159</f>
        <v>456</v>
      </c>
      <c r="J153" s="51">
        <f>'окт 2018'!E153</f>
        <v>2266</v>
      </c>
      <c r="K153" s="51">
        <f>'окт 2018'!F153</f>
        <v>1194</v>
      </c>
      <c r="L153">
        <f t="shared" si="16"/>
        <v>0</v>
      </c>
      <c r="M153">
        <f t="shared" si="16"/>
        <v>0</v>
      </c>
      <c r="N153" s="57">
        <f t="shared" si="17"/>
        <v>0</v>
      </c>
      <c r="O153" s="57">
        <f t="shared" si="18"/>
        <v>0</v>
      </c>
      <c r="P153" s="57">
        <f t="shared" si="21"/>
        <v>0</v>
      </c>
      <c r="Q153" s="52">
        <f>'окт 2018'!V153</f>
        <v>0</v>
      </c>
      <c r="R153" s="57">
        <f t="shared" si="22"/>
        <v>0</v>
      </c>
      <c r="S153" s="76">
        <f>'окт 2018'!W153</f>
        <v>621.94489999999996</v>
      </c>
      <c r="T153" s="77">
        <f t="shared" si="20"/>
        <v>621.94489999999996</v>
      </c>
      <c r="U153" s="55"/>
      <c r="V153" s="52"/>
      <c r="W153" s="52">
        <f t="shared" si="19"/>
        <v>621.94489999999996</v>
      </c>
    </row>
    <row r="154" spans="1:23" ht="15" thickBot="1">
      <c r="A154" s="3">
        <v>1739235</v>
      </c>
      <c r="B154" s="83">
        <v>43400</v>
      </c>
      <c r="C154" s="4">
        <v>140</v>
      </c>
      <c r="D154" s="3">
        <v>31938</v>
      </c>
      <c r="E154" s="3">
        <v>13867</v>
      </c>
      <c r="F154" s="3">
        <v>17368</v>
      </c>
      <c r="G154" s="4" t="s">
        <v>9</v>
      </c>
      <c r="H154" s="40">
        <f>E154-'май 2018'!E160</f>
        <v>579</v>
      </c>
      <c r="I154" s="42">
        <f>F154-'май 2018'!F160</f>
        <v>860</v>
      </c>
      <c r="J154" s="51">
        <f>'окт 2018'!E154</f>
        <v>13752</v>
      </c>
      <c r="K154" s="51">
        <f>'окт 2018'!F154</f>
        <v>17214</v>
      </c>
      <c r="L154">
        <f t="shared" si="16"/>
        <v>115</v>
      </c>
      <c r="M154">
        <f t="shared" si="16"/>
        <v>154</v>
      </c>
      <c r="N154" s="57">
        <f t="shared" si="17"/>
        <v>699.2</v>
      </c>
      <c r="O154" s="57">
        <f t="shared" si="18"/>
        <v>346.5</v>
      </c>
      <c r="P154" s="57">
        <f t="shared" si="21"/>
        <v>1045.7</v>
      </c>
      <c r="Q154" s="52">
        <f>'окт 2018'!V154</f>
        <v>0</v>
      </c>
      <c r="R154" s="57">
        <f t="shared" si="22"/>
        <v>1077.0710000000001</v>
      </c>
      <c r="S154" s="76">
        <f>'окт 2018'!W154</f>
        <v>1953.7451999999998</v>
      </c>
      <c r="T154" s="62">
        <f t="shared" si="20"/>
        <v>3030.8162000000002</v>
      </c>
      <c r="U154" s="62">
        <f>T154</f>
        <v>3030.8162000000002</v>
      </c>
      <c r="V154" s="52"/>
      <c r="W154" s="52"/>
    </row>
    <row r="155" spans="1:23" ht="15" thickBot="1">
      <c r="A155" s="3">
        <v>1899119</v>
      </c>
      <c r="B155" s="83">
        <v>43400</v>
      </c>
      <c r="C155" s="4" t="s">
        <v>26</v>
      </c>
      <c r="D155" s="3">
        <v>12607</v>
      </c>
      <c r="E155" s="3">
        <v>8203</v>
      </c>
      <c r="F155" s="3">
        <v>4175</v>
      </c>
      <c r="G155" s="4" t="s">
        <v>9</v>
      </c>
      <c r="H155" s="40">
        <f>E155-'май 2018'!E161</f>
        <v>1247</v>
      </c>
      <c r="I155" s="42">
        <f>F155-'май 2018'!F161</f>
        <v>714</v>
      </c>
      <c r="J155" s="51">
        <f>'окт 2018'!E155</f>
        <v>8024</v>
      </c>
      <c r="K155" s="51">
        <f>'окт 2018'!F155</f>
        <v>4074</v>
      </c>
      <c r="L155">
        <f t="shared" si="16"/>
        <v>179</v>
      </c>
      <c r="M155">
        <f t="shared" si="16"/>
        <v>101</v>
      </c>
      <c r="N155" s="57">
        <f t="shared" si="17"/>
        <v>1088.32</v>
      </c>
      <c r="O155" s="57">
        <f t="shared" si="18"/>
        <v>227.25</v>
      </c>
      <c r="P155" s="57">
        <f t="shared" si="21"/>
        <v>1315.57</v>
      </c>
      <c r="Q155" s="52">
        <f>'окт 2018'!V155</f>
        <v>0</v>
      </c>
      <c r="R155" s="57">
        <f t="shared" si="22"/>
        <v>1355.0371</v>
      </c>
      <c r="S155" s="76">
        <f>'окт 2018'!W155</f>
        <v>0</v>
      </c>
      <c r="T155" s="62">
        <f>R155+S155</f>
        <v>1355.0371</v>
      </c>
      <c r="U155" s="62">
        <f>S155+T155</f>
        <v>1355.0371</v>
      </c>
      <c r="V155" s="52"/>
      <c r="W155" s="52"/>
    </row>
    <row r="156" spans="1:23" ht="15" thickBot="1">
      <c r="A156" s="3">
        <v>1896362</v>
      </c>
      <c r="B156" s="83">
        <v>43400</v>
      </c>
      <c r="C156" s="4">
        <v>141</v>
      </c>
      <c r="D156" s="3">
        <v>7986</v>
      </c>
      <c r="E156" s="3">
        <v>5204</v>
      </c>
      <c r="F156" s="3">
        <v>2714</v>
      </c>
      <c r="G156" s="4" t="s">
        <v>9</v>
      </c>
      <c r="H156" s="40">
        <f>E156-'май 2018'!E162</f>
        <v>14</v>
      </c>
      <c r="I156" s="42">
        <f>F156-'май 2018'!F162</f>
        <v>1</v>
      </c>
      <c r="J156" s="51">
        <f>'окт 2018'!E156</f>
        <v>5195</v>
      </c>
      <c r="K156" s="51">
        <f>'окт 2018'!F156</f>
        <v>2714</v>
      </c>
      <c r="L156">
        <f t="shared" si="16"/>
        <v>9</v>
      </c>
      <c r="M156">
        <f t="shared" si="16"/>
        <v>0</v>
      </c>
      <c r="N156" s="57">
        <f t="shared" si="17"/>
        <v>54.72</v>
      </c>
      <c r="O156" s="57">
        <f t="shared" si="18"/>
        <v>0</v>
      </c>
      <c r="P156" s="57">
        <f t="shared" si="21"/>
        <v>54.72</v>
      </c>
      <c r="Q156" s="52">
        <f>'окт 2018'!V156</f>
        <v>0</v>
      </c>
      <c r="R156" s="57">
        <f t="shared" si="22"/>
        <v>56.361599999999996</v>
      </c>
      <c r="S156" s="76">
        <f>'окт 2018'!W156</f>
        <v>31.312000000000001</v>
      </c>
      <c r="T156" s="77">
        <f t="shared" si="20"/>
        <v>87.673599999999993</v>
      </c>
      <c r="U156" s="55"/>
      <c r="V156" s="52"/>
      <c r="W156" s="52">
        <f t="shared" si="19"/>
        <v>87.673599999999993</v>
      </c>
    </row>
    <row r="157" spans="1:23" ht="15" thickBot="1">
      <c r="A157" s="3">
        <v>1893444</v>
      </c>
      <c r="B157" s="83">
        <v>43400</v>
      </c>
      <c r="C157" s="4">
        <v>142</v>
      </c>
      <c r="D157" s="3">
        <v>14815</v>
      </c>
      <c r="E157" s="3">
        <v>9406</v>
      </c>
      <c r="F157" s="3">
        <v>4386</v>
      </c>
      <c r="G157" s="4" t="s">
        <v>9</v>
      </c>
      <c r="H157" s="40">
        <f>E157-'май 2018'!E163</f>
        <v>1524</v>
      </c>
      <c r="I157" s="42">
        <f>F157-'май 2018'!F163</f>
        <v>614</v>
      </c>
      <c r="J157" s="51">
        <f>'окт 2018'!E157</f>
        <v>9406</v>
      </c>
      <c r="K157" s="51">
        <f>'окт 2018'!F157</f>
        <v>4386</v>
      </c>
      <c r="L157">
        <f t="shared" si="16"/>
        <v>0</v>
      </c>
      <c r="M157">
        <f t="shared" si="16"/>
        <v>0</v>
      </c>
      <c r="N157" s="57">
        <f t="shared" si="17"/>
        <v>0</v>
      </c>
      <c r="O157" s="57">
        <f t="shared" si="18"/>
        <v>0</v>
      </c>
      <c r="P157" s="57">
        <f t="shared" si="21"/>
        <v>0</v>
      </c>
      <c r="Q157" s="52">
        <f>'окт 2018'!V157</f>
        <v>0</v>
      </c>
      <c r="R157" s="57">
        <f t="shared" si="22"/>
        <v>0</v>
      </c>
      <c r="S157" s="76">
        <f>'окт 2018'!W157</f>
        <v>0</v>
      </c>
      <c r="T157" s="77">
        <f t="shared" si="20"/>
        <v>0</v>
      </c>
      <c r="U157" s="77"/>
      <c r="V157" s="52"/>
      <c r="W157" s="52"/>
    </row>
    <row r="158" spans="1:23" ht="15" thickBot="1">
      <c r="A158" s="3">
        <v>1900250</v>
      </c>
      <c r="B158" s="83">
        <v>43400</v>
      </c>
      <c r="C158" s="4">
        <v>143</v>
      </c>
      <c r="D158" s="3">
        <v>4528</v>
      </c>
      <c r="E158" s="3">
        <v>2343</v>
      </c>
      <c r="F158" s="3">
        <v>1458</v>
      </c>
      <c r="G158" s="4" t="s">
        <v>9</v>
      </c>
      <c r="H158" s="40">
        <f>E158-'май 2018'!E164</f>
        <v>434</v>
      </c>
      <c r="I158" s="42">
        <f>F158-'май 2018'!F164</f>
        <v>207</v>
      </c>
      <c r="J158" s="51">
        <f>'окт 2018'!E158</f>
        <v>2343</v>
      </c>
      <c r="K158" s="51">
        <f>'окт 2018'!F158</f>
        <v>1458</v>
      </c>
      <c r="L158">
        <f t="shared" si="16"/>
        <v>0</v>
      </c>
      <c r="M158">
        <f t="shared" si="16"/>
        <v>0</v>
      </c>
      <c r="N158" s="57">
        <f t="shared" si="17"/>
        <v>0</v>
      </c>
      <c r="O158" s="57">
        <f t="shared" si="18"/>
        <v>0</v>
      </c>
      <c r="P158" s="57">
        <f t="shared" si="21"/>
        <v>0</v>
      </c>
      <c r="Q158" s="52">
        <f>'окт 2018'!V158</f>
        <v>0</v>
      </c>
      <c r="R158" s="57">
        <f t="shared" si="22"/>
        <v>0</v>
      </c>
      <c r="S158" s="76">
        <f>'окт 2018'!W158</f>
        <v>551.92550000000006</v>
      </c>
      <c r="T158" s="77">
        <f t="shared" si="20"/>
        <v>551.92550000000006</v>
      </c>
      <c r="U158" s="55"/>
      <c r="V158" s="52"/>
      <c r="W158" s="52">
        <f t="shared" si="19"/>
        <v>551.92550000000006</v>
      </c>
    </row>
    <row r="159" spans="1:23" ht="15" thickBot="1">
      <c r="A159" s="3">
        <v>1770770</v>
      </c>
      <c r="B159" s="83">
        <v>43400</v>
      </c>
      <c r="C159" s="4">
        <v>144</v>
      </c>
      <c r="D159" s="3">
        <v>1113</v>
      </c>
      <c r="E159" s="3">
        <v>741</v>
      </c>
      <c r="F159" s="3">
        <v>371</v>
      </c>
      <c r="G159" s="4" t="s">
        <v>9</v>
      </c>
      <c r="H159" s="40">
        <f>E159-'май 2018'!E165</f>
        <v>60</v>
      </c>
      <c r="I159" s="42">
        <f>F159-'май 2018'!F165</f>
        <v>14</v>
      </c>
      <c r="J159" s="51">
        <f>'окт 2018'!E159</f>
        <v>741</v>
      </c>
      <c r="K159" s="51">
        <f>'окт 2018'!F159</f>
        <v>371</v>
      </c>
      <c r="L159">
        <f t="shared" si="16"/>
        <v>0</v>
      </c>
      <c r="M159">
        <f t="shared" si="16"/>
        <v>0</v>
      </c>
      <c r="N159" s="57">
        <f t="shared" si="17"/>
        <v>0</v>
      </c>
      <c r="O159" s="57">
        <f t="shared" si="18"/>
        <v>0</v>
      </c>
      <c r="P159" s="57">
        <f t="shared" si="21"/>
        <v>0</v>
      </c>
      <c r="Q159" s="52">
        <f>'окт 2018'!V159</f>
        <v>0</v>
      </c>
      <c r="R159" s="57">
        <f t="shared" si="22"/>
        <v>0</v>
      </c>
      <c r="S159" s="76">
        <f>'окт 2018'!W159</f>
        <v>0</v>
      </c>
      <c r="T159" s="77">
        <f t="shared" si="20"/>
        <v>0</v>
      </c>
      <c r="U159" s="55"/>
      <c r="V159" s="52"/>
      <c r="W159" s="52"/>
    </row>
    <row r="160" spans="1:23" ht="15" thickBot="1">
      <c r="A160" s="3">
        <v>1740112</v>
      </c>
      <c r="B160" s="83">
        <v>43400</v>
      </c>
      <c r="C160" s="4">
        <v>145</v>
      </c>
      <c r="D160" s="3">
        <v>4187</v>
      </c>
      <c r="E160" s="3">
        <v>2919</v>
      </c>
      <c r="F160" s="3">
        <v>890</v>
      </c>
      <c r="G160" s="4" t="s">
        <v>9</v>
      </c>
      <c r="H160" s="40">
        <f>E160-'май 2018'!E166</f>
        <v>292</v>
      </c>
      <c r="I160" s="42">
        <f>F160-'май 2018'!F166</f>
        <v>86</v>
      </c>
      <c r="J160" s="51">
        <f>'окт 2018'!E160</f>
        <v>2917</v>
      </c>
      <c r="K160" s="51">
        <f>'окт 2018'!F160</f>
        <v>890</v>
      </c>
      <c r="L160">
        <f t="shared" si="16"/>
        <v>2</v>
      </c>
      <c r="M160">
        <f t="shared" si="16"/>
        <v>0</v>
      </c>
      <c r="N160" s="57">
        <f t="shared" si="17"/>
        <v>12.16</v>
      </c>
      <c r="O160" s="57">
        <f t="shared" si="18"/>
        <v>0</v>
      </c>
      <c r="P160" s="57">
        <f t="shared" si="21"/>
        <v>12.16</v>
      </c>
      <c r="Q160" s="52">
        <f>'окт 2018'!V160</f>
        <v>0</v>
      </c>
      <c r="R160" s="57">
        <f t="shared" si="22"/>
        <v>12.524800000000001</v>
      </c>
      <c r="S160" s="76">
        <f>'окт 2018'!W160</f>
        <v>261.39339999999999</v>
      </c>
      <c r="T160" s="77">
        <f t="shared" si="20"/>
        <v>273.91820000000001</v>
      </c>
      <c r="U160" s="77"/>
      <c r="V160" s="52"/>
      <c r="W160" s="52">
        <f t="shared" si="19"/>
        <v>273.91820000000001</v>
      </c>
    </row>
    <row r="161" spans="1:23" ht="15" thickBot="1">
      <c r="A161" s="3">
        <v>1899173</v>
      </c>
      <c r="B161" s="83">
        <v>43400</v>
      </c>
      <c r="C161" s="4" t="s">
        <v>27</v>
      </c>
      <c r="D161" s="3">
        <v>13175</v>
      </c>
      <c r="E161" s="3">
        <v>8834</v>
      </c>
      <c r="F161" s="3">
        <v>4008</v>
      </c>
      <c r="G161" s="4" t="s">
        <v>9</v>
      </c>
      <c r="H161" s="40">
        <f>E161-'май 2018'!E167</f>
        <v>4046</v>
      </c>
      <c r="I161" s="42">
        <f>F161-'май 2018'!F167</f>
        <v>1989</v>
      </c>
      <c r="J161" s="51">
        <f>'окт 2018'!E161</f>
        <v>8791</v>
      </c>
      <c r="K161" s="51">
        <f>'окт 2018'!F161</f>
        <v>3978</v>
      </c>
      <c r="L161">
        <f t="shared" si="16"/>
        <v>43</v>
      </c>
      <c r="M161">
        <f t="shared" si="16"/>
        <v>30</v>
      </c>
      <c r="N161" s="57">
        <f t="shared" si="17"/>
        <v>261.44</v>
      </c>
      <c r="O161" s="57">
        <f t="shared" si="18"/>
        <v>67.5</v>
      </c>
      <c r="P161" s="57">
        <f t="shared" si="21"/>
        <v>328.94</v>
      </c>
      <c r="Q161" s="52">
        <f>'окт 2018'!V161</f>
        <v>0</v>
      </c>
      <c r="R161" s="57">
        <f t="shared" si="22"/>
        <v>338.8082</v>
      </c>
      <c r="S161" s="76">
        <f>'окт 2018'!W161</f>
        <v>1902.1731</v>
      </c>
      <c r="T161" s="62">
        <f t="shared" si="20"/>
        <v>2240.9812999999999</v>
      </c>
      <c r="U161" s="62">
        <f>T161</f>
        <v>2240.9812999999999</v>
      </c>
      <c r="V161" s="52"/>
      <c r="W161" s="52"/>
    </row>
    <row r="162" spans="1:23" ht="15" thickBot="1">
      <c r="A162" s="3">
        <v>1898859</v>
      </c>
      <c r="B162" s="83">
        <v>43400</v>
      </c>
      <c r="C162" s="4">
        <v>146</v>
      </c>
      <c r="D162" s="3">
        <v>8479</v>
      </c>
      <c r="E162" s="3">
        <v>5064</v>
      </c>
      <c r="F162" s="3">
        <v>2203</v>
      </c>
      <c r="G162" s="4" t="s">
        <v>9</v>
      </c>
      <c r="H162" s="40">
        <f>E162-'май 2018'!E168</f>
        <v>-2748</v>
      </c>
      <c r="I162" s="42">
        <f>F162-'май 2018'!F168</f>
        <v>-1273</v>
      </c>
      <c r="J162" s="51">
        <f>'окт 2018'!E162</f>
        <v>5064</v>
      </c>
      <c r="K162" s="51">
        <f>'окт 2018'!F162</f>
        <v>2203</v>
      </c>
      <c r="L162">
        <f t="shared" si="16"/>
        <v>0</v>
      </c>
      <c r="M162">
        <f t="shared" si="16"/>
        <v>0</v>
      </c>
      <c r="N162" s="57">
        <f t="shared" si="17"/>
        <v>0</v>
      </c>
      <c r="O162" s="57">
        <f t="shared" si="18"/>
        <v>0</v>
      </c>
      <c r="P162" s="57">
        <f t="shared" si="21"/>
        <v>0</v>
      </c>
      <c r="Q162" s="52">
        <f>'окт 2018'!V162</f>
        <v>0</v>
      </c>
      <c r="R162" s="57">
        <f t="shared" si="22"/>
        <v>0</v>
      </c>
      <c r="S162" s="76">
        <f>'окт 2018'!W162</f>
        <v>1154.3931</v>
      </c>
      <c r="T162" s="77">
        <f t="shared" si="20"/>
        <v>1154.3931</v>
      </c>
      <c r="U162" s="55"/>
      <c r="V162" s="52"/>
      <c r="W162" s="52">
        <f t="shared" si="19"/>
        <v>1154.3931</v>
      </c>
    </row>
    <row r="163" spans="1:23" ht="27" thickBot="1">
      <c r="A163" s="3">
        <v>1852606</v>
      </c>
      <c r="B163" s="83">
        <v>43400</v>
      </c>
      <c r="C163" s="4" t="s">
        <v>28</v>
      </c>
      <c r="D163" s="3">
        <v>22027</v>
      </c>
      <c r="E163" s="3">
        <v>14459</v>
      </c>
      <c r="F163" s="3">
        <v>7557</v>
      </c>
      <c r="G163" s="56" t="s">
        <v>9</v>
      </c>
      <c r="H163" s="65">
        <f>E163-'май 2018'!E169</f>
        <v>1341</v>
      </c>
      <c r="I163" s="66">
        <f>F163-'май 2018'!F169</f>
        <v>782</v>
      </c>
      <c r="J163" s="51">
        <f>'окт 2018'!E163</f>
        <v>14242</v>
      </c>
      <c r="K163" s="51">
        <f>'окт 2018'!F163</f>
        <v>7460</v>
      </c>
      <c r="L163" s="55">
        <f t="shared" si="16"/>
        <v>217</v>
      </c>
      <c r="M163" s="55">
        <f t="shared" si="16"/>
        <v>97</v>
      </c>
      <c r="N163" s="57">
        <f t="shared" si="17"/>
        <v>1319.3600000000001</v>
      </c>
      <c r="O163" s="57">
        <f t="shared" si="18"/>
        <v>218.25</v>
      </c>
      <c r="P163" s="71">
        <f t="shared" si="21"/>
        <v>1537.6100000000001</v>
      </c>
      <c r="Q163" s="52">
        <f>'окт 2018'!V163</f>
        <v>0</v>
      </c>
      <c r="R163" s="71">
        <f t="shared" si="22"/>
        <v>1583.7383000000002</v>
      </c>
      <c r="S163" s="76">
        <f>'окт 2018'!W163</f>
        <v>0</v>
      </c>
      <c r="T163" s="62">
        <f t="shared" si="20"/>
        <v>1583.7383000000002</v>
      </c>
      <c r="U163" s="62">
        <f>T163</f>
        <v>1583.7383000000002</v>
      </c>
      <c r="V163" s="52">
        <v>1</v>
      </c>
      <c r="W163" s="52"/>
    </row>
    <row r="164" spans="1:23" ht="15" thickBot="1">
      <c r="A164" s="3">
        <v>1844503</v>
      </c>
      <c r="B164" s="83">
        <v>43400</v>
      </c>
      <c r="C164" s="4">
        <v>148</v>
      </c>
      <c r="D164" s="3">
        <v>9124</v>
      </c>
      <c r="E164" s="3">
        <v>7122</v>
      </c>
      <c r="F164" s="3">
        <v>1983</v>
      </c>
      <c r="G164" s="4" t="s">
        <v>9</v>
      </c>
      <c r="H164" s="40">
        <f>E164-'май 2018'!E170</f>
        <v>889</v>
      </c>
      <c r="I164" s="42">
        <f>F164-'май 2018'!F170</f>
        <v>255</v>
      </c>
      <c r="J164" s="51">
        <f>'окт 2018'!E164</f>
        <v>7122</v>
      </c>
      <c r="K164" s="51">
        <f>'окт 2018'!F164</f>
        <v>1983</v>
      </c>
      <c r="L164">
        <f t="shared" si="16"/>
        <v>0</v>
      </c>
      <c r="M164">
        <f t="shared" si="16"/>
        <v>0</v>
      </c>
      <c r="N164" s="57">
        <f t="shared" si="17"/>
        <v>0</v>
      </c>
      <c r="O164" s="57">
        <f t="shared" si="18"/>
        <v>0</v>
      </c>
      <c r="P164" s="57">
        <f t="shared" si="21"/>
        <v>0</v>
      </c>
      <c r="Q164" s="52">
        <f>'окт 2018'!V164</f>
        <v>0</v>
      </c>
      <c r="R164" s="57">
        <f t="shared" si="22"/>
        <v>0</v>
      </c>
      <c r="S164" s="76">
        <f>'окт 2018'!W164</f>
        <v>331.96510000000012</v>
      </c>
      <c r="T164" s="77">
        <f t="shared" si="20"/>
        <v>331.96510000000012</v>
      </c>
      <c r="U164" s="55"/>
      <c r="V164" s="52"/>
      <c r="W164" s="52">
        <f t="shared" si="19"/>
        <v>331.96510000000012</v>
      </c>
    </row>
    <row r="165" spans="1:23" ht="15" thickBot="1">
      <c r="A165" s="3">
        <v>1894449</v>
      </c>
      <c r="B165" s="83">
        <v>43400</v>
      </c>
      <c r="C165" s="4">
        <v>149</v>
      </c>
      <c r="D165" s="3">
        <v>1024</v>
      </c>
      <c r="E165" s="3">
        <v>729</v>
      </c>
      <c r="F165" s="3">
        <v>232</v>
      </c>
      <c r="G165" s="4" t="s">
        <v>9</v>
      </c>
      <c r="H165" s="40">
        <f>E165-'май 2018'!E171</f>
        <v>10</v>
      </c>
      <c r="I165" s="42">
        <f>F165-'май 2018'!F171</f>
        <v>1</v>
      </c>
      <c r="J165" s="51">
        <f>'окт 2018'!E165</f>
        <v>729</v>
      </c>
      <c r="K165" s="51">
        <f>'окт 2018'!F165</f>
        <v>232</v>
      </c>
      <c r="L165">
        <f t="shared" si="16"/>
        <v>0</v>
      </c>
      <c r="M165">
        <f t="shared" si="16"/>
        <v>0</v>
      </c>
      <c r="N165" s="57">
        <f t="shared" si="17"/>
        <v>0</v>
      </c>
      <c r="O165" s="57">
        <f t="shared" si="18"/>
        <v>0</v>
      </c>
      <c r="P165" s="57">
        <f t="shared" si="21"/>
        <v>0</v>
      </c>
      <c r="Q165" s="52">
        <f>'окт 2018'!V165</f>
        <v>0</v>
      </c>
      <c r="R165" s="57">
        <f t="shared" si="22"/>
        <v>0</v>
      </c>
      <c r="S165" s="76">
        <f>'окт 2018'!W165</f>
        <v>18.787200000000002</v>
      </c>
      <c r="T165" s="77">
        <f t="shared" si="20"/>
        <v>18.787200000000002</v>
      </c>
      <c r="U165" s="55"/>
      <c r="V165" s="52"/>
      <c r="W165" s="52">
        <f t="shared" si="19"/>
        <v>18.787200000000002</v>
      </c>
    </row>
    <row r="166" spans="1:23" ht="15" thickBot="1">
      <c r="A166" s="3">
        <v>1897134</v>
      </c>
      <c r="B166" s="83">
        <v>43400</v>
      </c>
      <c r="C166" s="4">
        <v>150</v>
      </c>
      <c r="D166" s="3">
        <v>4166</v>
      </c>
      <c r="E166" s="3">
        <v>3116</v>
      </c>
      <c r="F166" s="3">
        <v>961</v>
      </c>
      <c r="G166" s="4" t="s">
        <v>9</v>
      </c>
      <c r="H166" s="40">
        <f>E166-'май 2018'!E172</f>
        <v>2</v>
      </c>
      <c r="I166" s="42">
        <f>F166-'май 2018'!F172</f>
        <v>1</v>
      </c>
      <c r="J166" s="51">
        <f>'окт 2018'!E166</f>
        <v>3116</v>
      </c>
      <c r="K166" s="51">
        <f>'окт 2018'!F166</f>
        <v>961</v>
      </c>
      <c r="L166">
        <f t="shared" si="16"/>
        <v>0</v>
      </c>
      <c r="M166">
        <f t="shared" si="16"/>
        <v>0</v>
      </c>
      <c r="N166" s="57">
        <f t="shared" si="17"/>
        <v>0</v>
      </c>
      <c r="O166" s="57">
        <f t="shared" si="18"/>
        <v>0</v>
      </c>
      <c r="P166" s="57">
        <f t="shared" si="21"/>
        <v>0</v>
      </c>
      <c r="Q166" s="52">
        <f>'окт 2018'!V166</f>
        <v>0</v>
      </c>
      <c r="R166" s="57">
        <f t="shared" si="22"/>
        <v>0</v>
      </c>
      <c r="S166" s="76">
        <f>'окт 2018'!W166</f>
        <v>364.16679999999997</v>
      </c>
      <c r="T166" s="87">
        <f t="shared" si="20"/>
        <v>364.16679999999997</v>
      </c>
      <c r="U166" s="55"/>
      <c r="V166" s="52"/>
      <c r="W166" s="52">
        <f t="shared" si="19"/>
        <v>364.16679999999997</v>
      </c>
    </row>
    <row r="167" spans="1:23" ht="15" thickBot="1">
      <c r="A167" s="3">
        <v>1899097</v>
      </c>
      <c r="B167" s="83">
        <v>43400</v>
      </c>
      <c r="C167" s="4">
        <v>151</v>
      </c>
      <c r="D167" s="3">
        <v>4449</v>
      </c>
      <c r="E167" s="3">
        <v>2897</v>
      </c>
      <c r="F167" s="3">
        <v>1224</v>
      </c>
      <c r="G167" s="4" t="s">
        <v>9</v>
      </c>
      <c r="H167" s="40">
        <f>E167-'май 2018'!E173</f>
        <v>453</v>
      </c>
      <c r="I167" s="42">
        <f>F167-'май 2018'!F173</f>
        <v>237</v>
      </c>
      <c r="J167" s="51">
        <f>'окт 2018'!E167</f>
        <v>2897</v>
      </c>
      <c r="K167" s="51">
        <f>'окт 2018'!F167</f>
        <v>1224</v>
      </c>
      <c r="L167">
        <f t="shared" si="16"/>
        <v>0</v>
      </c>
      <c r="M167">
        <f t="shared" si="16"/>
        <v>0</v>
      </c>
      <c r="N167" s="57">
        <f t="shared" si="17"/>
        <v>0</v>
      </c>
      <c r="O167" s="57">
        <f t="shared" si="18"/>
        <v>0</v>
      </c>
      <c r="P167" s="57">
        <f t="shared" si="21"/>
        <v>0</v>
      </c>
      <c r="Q167" s="52">
        <f>'окт 2018'!V167</f>
        <v>0</v>
      </c>
      <c r="R167" s="57">
        <f t="shared" si="22"/>
        <v>0</v>
      </c>
      <c r="S167" s="76">
        <f>'окт 2018'!W167</f>
        <v>-640.06629999999996</v>
      </c>
      <c r="T167" s="72">
        <f t="shared" si="20"/>
        <v>-640.06629999999996</v>
      </c>
      <c r="U167" s="55"/>
      <c r="V167" s="52"/>
      <c r="W167" s="54">
        <f t="shared" si="19"/>
        <v>-640.06629999999996</v>
      </c>
    </row>
    <row r="168" spans="1:23" ht="15" thickBot="1">
      <c r="A168" s="3">
        <v>1853571</v>
      </c>
      <c r="B168" s="83">
        <v>43400</v>
      </c>
      <c r="C168" s="4">
        <v>152</v>
      </c>
      <c r="D168" s="3">
        <v>22849</v>
      </c>
      <c r="E168" s="3">
        <v>15097</v>
      </c>
      <c r="F168" s="3">
        <v>5498</v>
      </c>
      <c r="G168" s="4" t="s">
        <v>9</v>
      </c>
      <c r="H168" s="40">
        <f>E168-'май 2018'!E174</f>
        <v>1325</v>
      </c>
      <c r="I168" s="42">
        <f>F168-'май 2018'!F174</f>
        <v>617</v>
      </c>
      <c r="J168" s="51">
        <f>'окт 2018'!E168</f>
        <v>15095</v>
      </c>
      <c r="K168" s="51">
        <f>'окт 2018'!F168</f>
        <v>5498</v>
      </c>
      <c r="L168">
        <f t="shared" si="16"/>
        <v>2</v>
      </c>
      <c r="M168">
        <f t="shared" si="16"/>
        <v>0</v>
      </c>
      <c r="N168" s="57">
        <f t="shared" si="17"/>
        <v>12.16</v>
      </c>
      <c r="O168" s="57">
        <f t="shared" si="18"/>
        <v>0</v>
      </c>
      <c r="P168" s="57">
        <f t="shared" si="21"/>
        <v>12.16</v>
      </c>
      <c r="Q168" s="52">
        <f>'окт 2018'!V168</f>
        <v>0</v>
      </c>
      <c r="R168" s="57">
        <f t="shared" si="22"/>
        <v>12.524800000000001</v>
      </c>
      <c r="S168" s="76">
        <f>'окт 2018'!W168</f>
        <v>2808.8924000000002</v>
      </c>
      <c r="T168" s="88">
        <f t="shared" si="20"/>
        <v>2821.4172000000003</v>
      </c>
      <c r="U168" s="55"/>
      <c r="V168" s="52"/>
      <c r="W168" s="52">
        <f t="shared" si="19"/>
        <v>2821.4172000000003</v>
      </c>
    </row>
    <row r="169" spans="1:23" ht="15" thickBot="1">
      <c r="A169" s="3">
        <v>1741005</v>
      </c>
      <c r="B169" s="83">
        <v>43400</v>
      </c>
      <c r="C169" s="4">
        <v>153</v>
      </c>
      <c r="D169" s="3">
        <v>50862</v>
      </c>
      <c r="E169" s="3">
        <v>27496</v>
      </c>
      <c r="F169" s="3">
        <v>16481</v>
      </c>
      <c r="G169" s="4" t="s">
        <v>9</v>
      </c>
      <c r="H169" s="40">
        <f>E169-'май 2018'!E175</f>
        <v>439</v>
      </c>
      <c r="I169" s="42">
        <f>F169-'май 2018'!F175</f>
        <v>205</v>
      </c>
      <c r="J169" s="51">
        <f>'окт 2018'!E169</f>
        <v>27468</v>
      </c>
      <c r="K169" s="51">
        <f>'окт 2018'!F169</f>
        <v>16475</v>
      </c>
      <c r="L169">
        <f t="shared" si="16"/>
        <v>28</v>
      </c>
      <c r="M169">
        <f t="shared" si="16"/>
        <v>6</v>
      </c>
      <c r="N169" s="57">
        <f t="shared" si="17"/>
        <v>170.24</v>
      </c>
      <c r="O169" s="57">
        <f t="shared" si="18"/>
        <v>13.5</v>
      </c>
      <c r="P169" s="57">
        <f t="shared" si="21"/>
        <v>183.74</v>
      </c>
      <c r="Q169" s="52">
        <f>'окт 2018'!V169</f>
        <v>0</v>
      </c>
      <c r="R169" s="57">
        <f t="shared" si="22"/>
        <v>189.25220000000002</v>
      </c>
      <c r="S169" s="76">
        <f>'окт 2018'!W169</f>
        <v>1278.0652</v>
      </c>
      <c r="T169" s="77">
        <f t="shared" si="20"/>
        <v>1467.3173999999999</v>
      </c>
      <c r="U169" s="55"/>
      <c r="V169" s="52"/>
      <c r="W169" s="52">
        <f t="shared" si="19"/>
        <v>1467.3173999999999</v>
      </c>
    </row>
    <row r="170" spans="1:23" ht="15" thickBot="1">
      <c r="A170" s="6">
        <v>1897507</v>
      </c>
      <c r="B170" s="83">
        <v>43400</v>
      </c>
      <c r="C170" s="4">
        <v>154</v>
      </c>
      <c r="D170" s="3">
        <v>9918</v>
      </c>
      <c r="E170" s="3">
        <v>6654</v>
      </c>
      <c r="F170" s="3">
        <v>3261</v>
      </c>
      <c r="G170" s="8" t="s">
        <v>9</v>
      </c>
      <c r="H170" s="40">
        <f>E170-'май 2018'!E176</f>
        <v>259</v>
      </c>
      <c r="I170" s="42">
        <f>F170-'май 2018'!F176</f>
        <v>82</v>
      </c>
      <c r="J170" s="51">
        <f>'окт 2018'!E170</f>
        <v>6653</v>
      </c>
      <c r="K170" s="51">
        <f>'окт 2018'!F170</f>
        <v>3261</v>
      </c>
      <c r="L170">
        <f t="shared" si="16"/>
        <v>1</v>
      </c>
      <c r="M170">
        <f t="shared" si="16"/>
        <v>0</v>
      </c>
      <c r="N170" s="57">
        <f t="shared" si="17"/>
        <v>6.08</v>
      </c>
      <c r="O170" s="57">
        <f t="shared" si="18"/>
        <v>0</v>
      </c>
      <c r="P170" s="57">
        <f t="shared" si="21"/>
        <v>6.08</v>
      </c>
      <c r="Q170" s="52">
        <f>'окт 2018'!V170</f>
        <v>0</v>
      </c>
      <c r="R170" s="57">
        <f t="shared" si="22"/>
        <v>6.2624000000000004</v>
      </c>
      <c r="S170" s="76">
        <f>'окт 2018'!W170</f>
        <v>-331.6859</v>
      </c>
      <c r="T170" s="72">
        <f t="shared" si="20"/>
        <v>-325.42349999999999</v>
      </c>
      <c r="U170" s="77"/>
      <c r="V170" s="52"/>
      <c r="W170" s="54">
        <f t="shared" si="19"/>
        <v>-325.42349999999999</v>
      </c>
    </row>
    <row r="171" spans="1:23" ht="15" thickBot="1">
      <c r="A171" s="3">
        <v>1892309</v>
      </c>
      <c r="B171" s="83">
        <v>43400</v>
      </c>
      <c r="C171" s="4">
        <v>155</v>
      </c>
      <c r="D171" s="3">
        <v>3308</v>
      </c>
      <c r="E171" s="3">
        <v>2617</v>
      </c>
      <c r="F171" s="3">
        <v>632</v>
      </c>
      <c r="G171" s="4" t="s">
        <v>9</v>
      </c>
      <c r="H171" s="40">
        <f>E171-'май 2018'!E177</f>
        <v>360</v>
      </c>
      <c r="I171" s="42">
        <f>F171-'май 2018'!F177</f>
        <v>87</v>
      </c>
      <c r="J171" s="51">
        <f>'окт 2018'!E171</f>
        <v>2617</v>
      </c>
      <c r="K171" s="51">
        <f>'окт 2018'!F171</f>
        <v>632</v>
      </c>
      <c r="L171">
        <f t="shared" si="16"/>
        <v>0</v>
      </c>
      <c r="M171">
        <f t="shared" si="16"/>
        <v>0</v>
      </c>
      <c r="N171" s="57">
        <f t="shared" si="17"/>
        <v>0</v>
      </c>
      <c r="O171" s="57">
        <f t="shared" si="18"/>
        <v>0</v>
      </c>
      <c r="P171" s="57">
        <f t="shared" si="21"/>
        <v>0</v>
      </c>
      <c r="Q171" s="52">
        <f>'окт 2018'!V171</f>
        <v>0</v>
      </c>
      <c r="R171" s="57">
        <f t="shared" si="22"/>
        <v>0</v>
      </c>
      <c r="S171" s="76">
        <f>'окт 2018'!W171</f>
        <v>1788.1315000000002</v>
      </c>
      <c r="T171" s="62">
        <f t="shared" si="20"/>
        <v>1788.1315000000002</v>
      </c>
      <c r="U171" s="62">
        <f>T171</f>
        <v>1788.1315000000002</v>
      </c>
      <c r="V171" s="52"/>
      <c r="W171" s="52"/>
    </row>
    <row r="172" spans="1:23" ht="15" thickBot="1">
      <c r="A172" s="3">
        <v>1899011</v>
      </c>
      <c r="B172" s="83">
        <v>43400</v>
      </c>
      <c r="C172" s="4">
        <v>156</v>
      </c>
      <c r="D172" s="3">
        <v>18132</v>
      </c>
      <c r="E172" s="3">
        <v>12837</v>
      </c>
      <c r="F172" s="3">
        <v>4749</v>
      </c>
      <c r="G172" s="4" t="s">
        <v>9</v>
      </c>
      <c r="H172" s="40">
        <f>E172-'май 2018'!E178</f>
        <v>1269</v>
      </c>
      <c r="I172" s="42">
        <f>F172-'май 2018'!F178</f>
        <v>394</v>
      </c>
      <c r="J172" s="51">
        <f>'окт 2018'!E172</f>
        <v>12819</v>
      </c>
      <c r="K172" s="51">
        <f>'окт 2018'!F172</f>
        <v>4745</v>
      </c>
      <c r="L172">
        <f t="shared" si="16"/>
        <v>18</v>
      </c>
      <c r="M172">
        <f t="shared" si="16"/>
        <v>4</v>
      </c>
      <c r="N172" s="57">
        <f t="shared" si="17"/>
        <v>109.44</v>
      </c>
      <c r="O172" s="57">
        <f t="shared" si="18"/>
        <v>9</v>
      </c>
      <c r="P172" s="57">
        <f t="shared" si="21"/>
        <v>118.44</v>
      </c>
      <c r="Q172" s="52">
        <f>'окт 2018'!V172</f>
        <v>0</v>
      </c>
      <c r="R172" s="57">
        <f t="shared" si="22"/>
        <v>121.9932</v>
      </c>
      <c r="S172" s="76">
        <f>'окт 2018'!W172</f>
        <v>0</v>
      </c>
      <c r="T172" s="77">
        <f t="shared" si="20"/>
        <v>121.9932</v>
      </c>
      <c r="U172" s="77"/>
      <c r="V172" s="52"/>
      <c r="W172" s="52">
        <f t="shared" si="19"/>
        <v>121.9932</v>
      </c>
    </row>
    <row r="173" spans="1:23" ht="15" thickBot="1">
      <c r="A173" s="3">
        <v>1898974</v>
      </c>
      <c r="B173" s="83">
        <v>43400</v>
      </c>
      <c r="C173" s="4">
        <v>157</v>
      </c>
      <c r="D173" s="3">
        <v>10496</v>
      </c>
      <c r="E173" s="3">
        <v>4179</v>
      </c>
      <c r="F173" s="3">
        <v>3343</v>
      </c>
      <c r="G173" s="4" t="s">
        <v>9</v>
      </c>
      <c r="H173" s="40">
        <f>E173-'май 2018'!E179</f>
        <v>1059</v>
      </c>
      <c r="I173" s="42">
        <f>F173-'май 2018'!F179</f>
        <v>987</v>
      </c>
      <c r="J173" s="51">
        <f>'окт 2018'!E173</f>
        <v>3456</v>
      </c>
      <c r="K173" s="51">
        <f>'окт 2018'!F173</f>
        <v>2731</v>
      </c>
      <c r="L173">
        <f t="shared" si="16"/>
        <v>723</v>
      </c>
      <c r="M173">
        <f t="shared" si="16"/>
        <v>612</v>
      </c>
      <c r="N173" s="57">
        <f t="shared" si="17"/>
        <v>4395.84</v>
      </c>
      <c r="O173" s="57">
        <f t="shared" si="18"/>
        <v>1377</v>
      </c>
      <c r="P173" s="57">
        <f t="shared" si="21"/>
        <v>5772.84</v>
      </c>
      <c r="Q173" s="52">
        <f>'окт 2018'!V173</f>
        <v>0</v>
      </c>
      <c r="R173" s="57">
        <f t="shared" si="22"/>
        <v>5946.0252</v>
      </c>
      <c r="S173" s="76">
        <f>'окт 2018'!W173</f>
        <v>831.19080000000008</v>
      </c>
      <c r="T173" s="71">
        <f t="shared" si="20"/>
        <v>6777.2160000000003</v>
      </c>
      <c r="U173" s="55"/>
      <c r="V173" s="52"/>
      <c r="W173" s="52">
        <f t="shared" si="19"/>
        <v>6777.2160000000003</v>
      </c>
    </row>
    <row r="174" spans="1:23" ht="15" thickBot="1">
      <c r="A174" s="3">
        <v>1899285</v>
      </c>
      <c r="B174" s="83">
        <v>43400</v>
      </c>
      <c r="C174" s="4">
        <v>158</v>
      </c>
      <c r="D174" s="3">
        <v>6944</v>
      </c>
      <c r="E174" s="3">
        <v>5063</v>
      </c>
      <c r="F174" s="3">
        <v>1798</v>
      </c>
      <c r="G174" s="4" t="s">
        <v>9</v>
      </c>
      <c r="H174" s="40">
        <f>E174-'май 2018'!E180</f>
        <v>628</v>
      </c>
      <c r="I174" s="42">
        <f>F174-'май 2018'!F180</f>
        <v>246</v>
      </c>
      <c r="J174" s="51">
        <f>'окт 2018'!E174</f>
        <v>5051</v>
      </c>
      <c r="K174" s="51">
        <f>'окт 2018'!F174</f>
        <v>1796</v>
      </c>
      <c r="L174">
        <f t="shared" si="16"/>
        <v>12</v>
      </c>
      <c r="M174">
        <f t="shared" si="16"/>
        <v>2</v>
      </c>
      <c r="N174" s="57">
        <f t="shared" si="17"/>
        <v>72.960000000000008</v>
      </c>
      <c r="O174" s="57">
        <f t="shared" si="18"/>
        <v>4.5</v>
      </c>
      <c r="P174" s="57">
        <f t="shared" si="21"/>
        <v>77.460000000000008</v>
      </c>
      <c r="Q174" s="52">
        <f>'окт 2018'!V174</f>
        <v>0</v>
      </c>
      <c r="R174" s="57">
        <f t="shared" si="22"/>
        <v>79.783800000000014</v>
      </c>
      <c r="S174" s="76">
        <f>'окт 2018'!W174</f>
        <v>-789.71969999999999</v>
      </c>
      <c r="T174" s="72">
        <f t="shared" si="20"/>
        <v>-709.93589999999995</v>
      </c>
      <c r="U174" s="77"/>
      <c r="V174" s="52"/>
      <c r="W174" s="54">
        <f t="shared" si="19"/>
        <v>-709.93589999999995</v>
      </c>
    </row>
    <row r="175" spans="1:23" ht="15" thickBot="1">
      <c r="A175" s="3">
        <v>1898973</v>
      </c>
      <c r="B175" s="83">
        <v>43400</v>
      </c>
      <c r="C175" s="4">
        <v>159</v>
      </c>
      <c r="D175" s="3">
        <v>10829</v>
      </c>
      <c r="E175" s="3">
        <v>7645</v>
      </c>
      <c r="F175" s="3">
        <v>2215</v>
      </c>
      <c r="G175" s="4" t="s">
        <v>9</v>
      </c>
      <c r="H175" s="40">
        <f>E175-'май 2018'!E181</f>
        <v>647</v>
      </c>
      <c r="I175" s="42">
        <f>F175-'май 2018'!F181</f>
        <v>185</v>
      </c>
      <c r="J175" s="51">
        <f>'окт 2018'!E175</f>
        <v>7645</v>
      </c>
      <c r="K175" s="51">
        <f>'окт 2018'!F175</f>
        <v>2215</v>
      </c>
      <c r="L175">
        <f t="shared" si="16"/>
        <v>0</v>
      </c>
      <c r="M175">
        <f t="shared" si="16"/>
        <v>0</v>
      </c>
      <c r="N175" s="57">
        <f t="shared" si="17"/>
        <v>0</v>
      </c>
      <c r="O175" s="57">
        <f t="shared" si="18"/>
        <v>0</v>
      </c>
      <c r="P175" s="57">
        <f t="shared" si="21"/>
        <v>0</v>
      </c>
      <c r="Q175" s="52">
        <f>'окт 2018'!V175</f>
        <v>0</v>
      </c>
      <c r="R175" s="57">
        <f t="shared" si="22"/>
        <v>0</v>
      </c>
      <c r="S175" s="76">
        <f>'окт 2018'!W175</f>
        <v>0</v>
      </c>
      <c r="T175" s="77">
        <f t="shared" si="20"/>
        <v>0</v>
      </c>
      <c r="U175" s="77"/>
      <c r="V175" s="52"/>
      <c r="W175" s="52"/>
    </row>
    <row r="176" spans="1:23" ht="15" thickBot="1">
      <c r="A176" s="3">
        <v>1851675</v>
      </c>
      <c r="B176" s="83">
        <v>43400</v>
      </c>
      <c r="C176" s="4">
        <v>160</v>
      </c>
      <c r="D176" s="3">
        <v>45671</v>
      </c>
      <c r="E176" s="3">
        <v>29722</v>
      </c>
      <c r="F176" s="3">
        <v>14668</v>
      </c>
      <c r="G176" s="4" t="s">
        <v>9</v>
      </c>
      <c r="H176" s="40">
        <f>E176-'май 2018'!E182</f>
        <v>2401</v>
      </c>
      <c r="I176" s="42">
        <f>F176-'май 2018'!F182</f>
        <v>1118</v>
      </c>
      <c r="J176" s="51">
        <f>'окт 2018'!E176</f>
        <v>29267</v>
      </c>
      <c r="K176" s="51">
        <f>'окт 2018'!F176</f>
        <v>14486</v>
      </c>
      <c r="L176">
        <f t="shared" si="16"/>
        <v>455</v>
      </c>
      <c r="M176">
        <f t="shared" si="16"/>
        <v>182</v>
      </c>
      <c r="N176" s="57">
        <f t="shared" si="17"/>
        <v>2766.4</v>
      </c>
      <c r="O176" s="57">
        <f t="shared" si="18"/>
        <v>409.5</v>
      </c>
      <c r="P176" s="57">
        <f t="shared" si="21"/>
        <v>3175.9</v>
      </c>
      <c r="Q176" s="52">
        <f>'окт 2018'!V176</f>
        <v>0</v>
      </c>
      <c r="R176" s="57">
        <f t="shared" si="22"/>
        <v>3271.1770000000001</v>
      </c>
      <c r="S176" s="76">
        <f>'окт 2018'!W176</f>
        <v>-349.96039999999994</v>
      </c>
      <c r="T176" s="73">
        <f t="shared" si="20"/>
        <v>2921.2166000000002</v>
      </c>
      <c r="U176" s="73">
        <f>T176</f>
        <v>2921.2166000000002</v>
      </c>
      <c r="V176" s="52">
        <v>2079</v>
      </c>
      <c r="W176" s="52"/>
    </row>
    <row r="177" spans="1:23" ht="15" thickBot="1">
      <c r="A177" s="3">
        <v>1899396</v>
      </c>
      <c r="B177" s="83">
        <v>43400</v>
      </c>
      <c r="C177" s="4">
        <v>161</v>
      </c>
      <c r="D177" s="3">
        <v>23398</v>
      </c>
      <c r="E177" s="3">
        <v>14169</v>
      </c>
      <c r="F177" s="3">
        <v>8556</v>
      </c>
      <c r="G177" s="4" t="s">
        <v>9</v>
      </c>
      <c r="H177" s="40">
        <f>E177-'май 2018'!E183</f>
        <v>1698</v>
      </c>
      <c r="I177" s="42">
        <f>F177-'май 2018'!F183</f>
        <v>1294</v>
      </c>
      <c r="J177" s="51">
        <f>'окт 2018'!E177</f>
        <v>13811</v>
      </c>
      <c r="K177" s="51">
        <f>'окт 2018'!F177</f>
        <v>8231</v>
      </c>
      <c r="L177">
        <f t="shared" si="16"/>
        <v>358</v>
      </c>
      <c r="M177">
        <f t="shared" si="16"/>
        <v>325</v>
      </c>
      <c r="N177" s="57">
        <f t="shared" si="17"/>
        <v>2176.64</v>
      </c>
      <c r="O177" s="57">
        <f t="shared" si="18"/>
        <v>731.25</v>
      </c>
      <c r="P177" s="57">
        <f t="shared" si="21"/>
        <v>2907.89</v>
      </c>
      <c r="Q177" s="52">
        <f>'окт 2018'!V177</f>
        <v>0</v>
      </c>
      <c r="R177" s="57">
        <f t="shared" si="22"/>
        <v>2995.1266999999998</v>
      </c>
      <c r="S177" s="76">
        <f>'окт 2018'!W177</f>
        <v>6387.6995000000006</v>
      </c>
      <c r="T177" s="62">
        <f t="shared" si="20"/>
        <v>9382.8261999999995</v>
      </c>
      <c r="U177" s="62">
        <f>T177</f>
        <v>9382.8261999999995</v>
      </c>
      <c r="V177" s="52"/>
      <c r="W177" s="52"/>
    </row>
    <row r="178" spans="1:23" ht="15" thickBot="1">
      <c r="A178" s="3">
        <v>1892485</v>
      </c>
      <c r="B178" s="83">
        <v>43400</v>
      </c>
      <c r="C178" s="4">
        <v>162</v>
      </c>
      <c r="D178" s="3">
        <v>4</v>
      </c>
      <c r="E178" s="3">
        <v>2</v>
      </c>
      <c r="F178" s="3">
        <v>0</v>
      </c>
      <c r="G178" s="4" t="s">
        <v>9</v>
      </c>
      <c r="H178" s="40">
        <f>E178-'май 2018'!E184</f>
        <v>0</v>
      </c>
      <c r="I178" s="42">
        <f>F178-'май 2018'!F184</f>
        <v>0</v>
      </c>
      <c r="J178" s="51">
        <f>'окт 2018'!E178</f>
        <v>2</v>
      </c>
      <c r="K178" s="51">
        <f>'окт 2018'!F178</f>
        <v>0</v>
      </c>
      <c r="L178">
        <f t="shared" si="16"/>
        <v>0</v>
      </c>
      <c r="M178">
        <f t="shared" si="16"/>
        <v>0</v>
      </c>
      <c r="N178" s="57">
        <f t="shared" si="17"/>
        <v>0</v>
      </c>
      <c r="O178" s="57">
        <f t="shared" si="18"/>
        <v>0</v>
      </c>
      <c r="P178" s="57">
        <f t="shared" si="21"/>
        <v>0</v>
      </c>
      <c r="Q178" s="52">
        <f>'окт 2018'!V178</f>
        <v>0</v>
      </c>
      <c r="R178" s="57">
        <f t="shared" si="22"/>
        <v>0</v>
      </c>
      <c r="S178" s="76">
        <f>'окт 2018'!W178</f>
        <v>0</v>
      </c>
      <c r="T178" s="77">
        <f t="shared" si="20"/>
        <v>0</v>
      </c>
      <c r="U178" s="77"/>
      <c r="V178" s="52"/>
      <c r="W178" s="52"/>
    </row>
    <row r="179" spans="1:23" ht="15" thickBot="1">
      <c r="A179" s="3">
        <v>1844150</v>
      </c>
      <c r="B179" s="83">
        <v>43400</v>
      </c>
      <c r="C179" s="4">
        <v>163</v>
      </c>
      <c r="D179" s="3">
        <v>9255</v>
      </c>
      <c r="E179" s="3">
        <v>5571</v>
      </c>
      <c r="F179" s="3">
        <v>3671</v>
      </c>
      <c r="G179" s="4" t="s">
        <v>9</v>
      </c>
      <c r="H179" s="40">
        <f>E179-'май 2018'!E185</f>
        <v>969</v>
      </c>
      <c r="I179" s="42">
        <f>F179-'май 2018'!F185</f>
        <v>693</v>
      </c>
      <c r="J179" s="51">
        <f>'окт 2018'!E179</f>
        <v>5571</v>
      </c>
      <c r="K179" s="51">
        <f>'окт 2018'!F179</f>
        <v>3671</v>
      </c>
      <c r="L179">
        <f t="shared" si="16"/>
        <v>0</v>
      </c>
      <c r="M179">
        <f t="shared" si="16"/>
        <v>0</v>
      </c>
      <c r="N179" s="57">
        <f t="shared" si="17"/>
        <v>0</v>
      </c>
      <c r="O179" s="57">
        <f t="shared" si="18"/>
        <v>0</v>
      </c>
      <c r="P179" s="57">
        <f t="shared" si="21"/>
        <v>0</v>
      </c>
      <c r="Q179" s="52">
        <f>'окт 2018'!V179</f>
        <v>0</v>
      </c>
      <c r="R179" s="57">
        <f t="shared" si="22"/>
        <v>0</v>
      </c>
      <c r="S179" s="76">
        <f>'окт 2018'!W179</f>
        <v>12.524800000000001</v>
      </c>
      <c r="T179" s="77">
        <f t="shared" si="20"/>
        <v>12.524800000000001</v>
      </c>
      <c r="U179" s="77"/>
      <c r="V179" s="52"/>
      <c r="W179" s="52">
        <f t="shared" si="19"/>
        <v>12.524800000000001</v>
      </c>
    </row>
    <row r="180" spans="1:23" ht="15" thickBot="1">
      <c r="A180" s="3">
        <v>1847550</v>
      </c>
      <c r="B180" s="83">
        <v>43400</v>
      </c>
      <c r="C180" s="4">
        <v>164</v>
      </c>
      <c r="D180" s="3">
        <v>10621</v>
      </c>
      <c r="E180" s="3">
        <v>6087</v>
      </c>
      <c r="F180" s="3">
        <v>4263</v>
      </c>
      <c r="G180" s="4" t="s">
        <v>9</v>
      </c>
      <c r="H180" s="40">
        <f>E180-'май 2018'!E186</f>
        <v>841</v>
      </c>
      <c r="I180" s="42">
        <f>F180-'май 2018'!F186</f>
        <v>656</v>
      </c>
      <c r="J180" s="51">
        <f>'окт 2018'!E180</f>
        <v>6081</v>
      </c>
      <c r="K180" s="51">
        <f>'окт 2018'!F180</f>
        <v>4253</v>
      </c>
      <c r="L180">
        <f t="shared" si="16"/>
        <v>6</v>
      </c>
      <c r="M180">
        <f t="shared" si="16"/>
        <v>10</v>
      </c>
      <c r="N180" s="57">
        <f t="shared" si="17"/>
        <v>36.480000000000004</v>
      </c>
      <c r="O180" s="57">
        <f t="shared" si="18"/>
        <v>22.5</v>
      </c>
      <c r="P180" s="57">
        <f t="shared" si="21"/>
        <v>58.980000000000004</v>
      </c>
      <c r="Q180" s="52">
        <f>'окт 2018'!V180</f>
        <v>0</v>
      </c>
      <c r="R180" s="57">
        <f t="shared" si="22"/>
        <v>60.749400000000001</v>
      </c>
      <c r="S180" s="76">
        <f>'окт 2018'!W180</f>
        <v>0</v>
      </c>
      <c r="T180" s="77">
        <f t="shared" si="20"/>
        <v>60.749400000000001</v>
      </c>
      <c r="U180" s="77"/>
      <c r="V180" s="52"/>
      <c r="W180" s="52">
        <f t="shared" si="19"/>
        <v>60.749400000000001</v>
      </c>
    </row>
    <row r="181" spans="1:23" ht="15" thickBot="1">
      <c r="A181" s="3">
        <v>1895259</v>
      </c>
      <c r="B181" s="83">
        <v>43400</v>
      </c>
      <c r="C181" s="4">
        <v>165</v>
      </c>
      <c r="D181" s="3">
        <v>9080</v>
      </c>
      <c r="E181" s="3">
        <v>5457</v>
      </c>
      <c r="F181" s="3">
        <v>3603</v>
      </c>
      <c r="G181" s="4" t="s">
        <v>9</v>
      </c>
      <c r="H181" s="40">
        <f>E181-'май 2018'!E187</f>
        <v>1428</v>
      </c>
      <c r="I181" s="42">
        <f>F181-'май 2018'!F187</f>
        <v>633</v>
      </c>
      <c r="J181" s="51">
        <f>'окт 2018'!E181</f>
        <v>4999</v>
      </c>
      <c r="K181" s="51">
        <f>'окт 2018'!F181</f>
        <v>3367</v>
      </c>
      <c r="L181">
        <f t="shared" si="16"/>
        <v>458</v>
      </c>
      <c r="M181">
        <f t="shared" si="16"/>
        <v>236</v>
      </c>
      <c r="N181" s="57">
        <f t="shared" si="17"/>
        <v>2784.64</v>
      </c>
      <c r="O181" s="57">
        <f t="shared" si="18"/>
        <v>531</v>
      </c>
      <c r="P181" s="57">
        <f t="shared" si="21"/>
        <v>3315.64</v>
      </c>
      <c r="Q181" s="52">
        <f>'окт 2018'!V181</f>
        <v>0</v>
      </c>
      <c r="R181" s="57">
        <f t="shared" si="22"/>
        <v>3415.1091999999999</v>
      </c>
      <c r="S181" s="76">
        <f>'окт 2018'!W181</f>
        <v>2325.6576</v>
      </c>
      <c r="T181" s="62">
        <f t="shared" si="20"/>
        <v>5740.7667999999994</v>
      </c>
      <c r="U181" s="62">
        <f>T181</f>
        <v>5740.7667999999994</v>
      </c>
      <c r="V181" s="52">
        <v>159</v>
      </c>
      <c r="W181" s="52"/>
    </row>
    <row r="182" spans="1:23" ht="15" thickBot="1">
      <c r="A182" s="3">
        <v>1895492</v>
      </c>
      <c r="B182" s="83">
        <v>43400</v>
      </c>
      <c r="C182" s="4">
        <v>166</v>
      </c>
      <c r="D182" s="3">
        <v>3961</v>
      </c>
      <c r="E182" s="3">
        <v>2732</v>
      </c>
      <c r="F182" s="3">
        <v>1120</v>
      </c>
      <c r="G182" s="4" t="s">
        <v>9</v>
      </c>
      <c r="H182" s="40">
        <f>E182-'май 2018'!E188</f>
        <v>329</v>
      </c>
      <c r="I182" s="42">
        <f>F182-'май 2018'!F188</f>
        <v>151</v>
      </c>
      <c r="J182" s="51">
        <f>'окт 2018'!E182</f>
        <v>2710</v>
      </c>
      <c r="K182" s="51">
        <f>'окт 2018'!F182</f>
        <v>1112</v>
      </c>
      <c r="L182">
        <f t="shared" si="16"/>
        <v>22</v>
      </c>
      <c r="M182">
        <f t="shared" si="16"/>
        <v>8</v>
      </c>
      <c r="N182" s="57">
        <f t="shared" si="17"/>
        <v>133.76</v>
      </c>
      <c r="O182" s="57">
        <f t="shared" si="18"/>
        <v>18</v>
      </c>
      <c r="P182" s="57">
        <f t="shared" si="21"/>
        <v>151.76</v>
      </c>
      <c r="Q182" s="52">
        <f>'окт 2018'!V182</f>
        <v>0</v>
      </c>
      <c r="R182" s="57">
        <f t="shared" si="22"/>
        <v>156.31279999999998</v>
      </c>
      <c r="S182" s="76">
        <f>'окт 2018'!W182</f>
        <v>0</v>
      </c>
      <c r="T182" s="77">
        <f t="shared" si="20"/>
        <v>156.31279999999998</v>
      </c>
      <c r="U182" s="77"/>
      <c r="V182" s="52"/>
      <c r="W182" s="52">
        <f t="shared" si="19"/>
        <v>156.31279999999998</v>
      </c>
    </row>
    <row r="183" spans="1:23" ht="15" thickBot="1">
      <c r="A183" s="3">
        <v>1899219</v>
      </c>
      <c r="B183" s="83">
        <v>43400</v>
      </c>
      <c r="C183" s="4" t="s">
        <v>29</v>
      </c>
      <c r="D183" s="3">
        <v>6367</v>
      </c>
      <c r="E183" s="3">
        <v>3599</v>
      </c>
      <c r="F183" s="3">
        <v>2389</v>
      </c>
      <c r="G183" s="4" t="s">
        <v>9</v>
      </c>
      <c r="H183" s="40">
        <f>E183-'май 2018'!E189</f>
        <v>744</v>
      </c>
      <c r="I183" s="42">
        <f>F183-'май 2018'!F189</f>
        <v>541</v>
      </c>
      <c r="J183" s="51">
        <f>'окт 2018'!E183</f>
        <v>3599</v>
      </c>
      <c r="K183" s="51">
        <f>'окт 2018'!F183</f>
        <v>2389</v>
      </c>
      <c r="L183">
        <f t="shared" si="16"/>
        <v>0</v>
      </c>
      <c r="M183">
        <f t="shared" si="16"/>
        <v>0</v>
      </c>
      <c r="N183" s="57">
        <f t="shared" si="17"/>
        <v>0</v>
      </c>
      <c r="O183" s="57">
        <f t="shared" si="18"/>
        <v>0</v>
      </c>
      <c r="P183" s="57">
        <f t="shared" si="21"/>
        <v>0</v>
      </c>
      <c r="Q183" s="52">
        <f>'окт 2018'!V183</f>
        <v>0</v>
      </c>
      <c r="R183" s="57">
        <f t="shared" si="22"/>
        <v>0</v>
      </c>
      <c r="S183" s="76">
        <f>'окт 2018'!W183</f>
        <v>185.50299999999999</v>
      </c>
      <c r="T183" s="77">
        <f t="shared" si="20"/>
        <v>185.50299999999999</v>
      </c>
      <c r="U183" s="55"/>
      <c r="V183" s="52"/>
      <c r="W183" s="52">
        <f t="shared" si="19"/>
        <v>185.50299999999999</v>
      </c>
    </row>
    <row r="184" spans="1:23" ht="15" thickBot="1">
      <c r="A184" s="3">
        <v>1706423</v>
      </c>
      <c r="B184" s="83">
        <v>43400</v>
      </c>
      <c r="C184" s="4">
        <v>167</v>
      </c>
      <c r="D184" s="3">
        <v>5020</v>
      </c>
      <c r="E184" s="3">
        <v>3743</v>
      </c>
      <c r="F184" s="3">
        <v>1224</v>
      </c>
      <c r="G184" s="4" t="s">
        <v>9</v>
      </c>
      <c r="H184" s="40">
        <f>E184-'май 2018'!E190</f>
        <v>440</v>
      </c>
      <c r="I184" s="42">
        <f>F184-'май 2018'!F190</f>
        <v>139</v>
      </c>
      <c r="J184" s="51">
        <f>'окт 2018'!E184</f>
        <v>3743</v>
      </c>
      <c r="K184" s="51">
        <f>'окт 2018'!F184</f>
        <v>1224</v>
      </c>
      <c r="L184">
        <f t="shared" si="16"/>
        <v>0</v>
      </c>
      <c r="M184">
        <f t="shared" si="16"/>
        <v>0</v>
      </c>
      <c r="N184" s="57">
        <f t="shared" si="17"/>
        <v>0</v>
      </c>
      <c r="O184" s="57">
        <f t="shared" si="18"/>
        <v>0</v>
      </c>
      <c r="P184" s="57">
        <f t="shared" si="21"/>
        <v>0</v>
      </c>
      <c r="Q184" s="52">
        <f>'окт 2018'!V184</f>
        <v>0</v>
      </c>
      <c r="R184" s="57">
        <f t="shared" si="22"/>
        <v>0</v>
      </c>
      <c r="S184" s="76">
        <f>'окт 2018'!W184</f>
        <v>586.04939999999999</v>
      </c>
      <c r="T184" s="77">
        <f t="shared" si="20"/>
        <v>586.04939999999999</v>
      </c>
      <c r="U184" s="55"/>
      <c r="V184" s="52"/>
      <c r="W184" s="52">
        <f t="shared" si="19"/>
        <v>586.04939999999999</v>
      </c>
    </row>
    <row r="185" spans="1:23" ht="15" thickBot="1">
      <c r="A185" s="3">
        <v>1897839</v>
      </c>
      <c r="B185" s="83">
        <v>43400</v>
      </c>
      <c r="C185" s="4">
        <v>168</v>
      </c>
      <c r="D185" s="3">
        <v>5444</v>
      </c>
      <c r="E185" s="3">
        <v>3489</v>
      </c>
      <c r="F185" s="3">
        <v>1147</v>
      </c>
      <c r="G185" s="4" t="s">
        <v>9</v>
      </c>
      <c r="H185" s="40">
        <f>E185-'май 2018'!E191</f>
        <v>338</v>
      </c>
      <c r="I185" s="42">
        <f>F185-'май 2018'!F191</f>
        <v>74</v>
      </c>
      <c r="J185" s="51">
        <f>'окт 2018'!E185</f>
        <v>3489</v>
      </c>
      <c r="K185" s="51">
        <f>'окт 2018'!F185</f>
        <v>1147</v>
      </c>
      <c r="L185">
        <f t="shared" si="16"/>
        <v>0</v>
      </c>
      <c r="M185">
        <f t="shared" si="16"/>
        <v>0</v>
      </c>
      <c r="N185" s="57">
        <f t="shared" si="17"/>
        <v>0</v>
      </c>
      <c r="O185" s="57">
        <f t="shared" si="18"/>
        <v>0</v>
      </c>
      <c r="P185" s="57">
        <f t="shared" si="21"/>
        <v>0</v>
      </c>
      <c r="Q185" s="52">
        <f>'окт 2018'!V185</f>
        <v>0</v>
      </c>
      <c r="R185" s="57">
        <f t="shared" si="22"/>
        <v>0</v>
      </c>
      <c r="S185" s="76">
        <f>'окт 2018'!W185</f>
        <v>12.524800000000001</v>
      </c>
      <c r="T185" s="77">
        <f t="shared" si="20"/>
        <v>12.524800000000001</v>
      </c>
      <c r="U185" s="77"/>
      <c r="V185" s="52"/>
      <c r="W185" s="52">
        <f t="shared" si="19"/>
        <v>12.524800000000001</v>
      </c>
    </row>
    <row r="186" spans="1:23" ht="15" thickBot="1">
      <c r="A186" s="3">
        <v>1897681</v>
      </c>
      <c r="B186" s="83">
        <v>43400</v>
      </c>
      <c r="C186" s="4">
        <v>169</v>
      </c>
      <c r="D186" s="3">
        <v>3107</v>
      </c>
      <c r="E186" s="3">
        <v>1712</v>
      </c>
      <c r="F186" s="3">
        <v>1287</v>
      </c>
      <c r="G186" s="4" t="s">
        <v>9</v>
      </c>
      <c r="H186" s="40">
        <f>E186-'май 2018'!E192</f>
        <v>458</v>
      </c>
      <c r="I186" s="42">
        <f>F186-'май 2018'!F192</f>
        <v>351</v>
      </c>
      <c r="J186" s="51">
        <f>'окт 2018'!E186</f>
        <v>1696</v>
      </c>
      <c r="K186" s="51">
        <f>'окт 2018'!F186</f>
        <v>1286</v>
      </c>
      <c r="L186">
        <f t="shared" si="16"/>
        <v>16</v>
      </c>
      <c r="M186">
        <f t="shared" si="16"/>
        <v>1</v>
      </c>
      <c r="N186" s="57">
        <f t="shared" si="17"/>
        <v>97.28</v>
      </c>
      <c r="O186" s="57">
        <f t="shared" si="18"/>
        <v>2.25</v>
      </c>
      <c r="P186" s="57">
        <f t="shared" si="21"/>
        <v>99.53</v>
      </c>
      <c r="Q186" s="52">
        <f>'окт 2018'!V186</f>
        <v>0</v>
      </c>
      <c r="R186" s="57">
        <f t="shared" si="22"/>
        <v>102.5159</v>
      </c>
      <c r="S186" s="76">
        <f>'окт 2018'!W186</f>
        <v>449.904</v>
      </c>
      <c r="T186" s="77">
        <f t="shared" si="20"/>
        <v>552.41989999999998</v>
      </c>
      <c r="U186" s="77"/>
      <c r="V186" s="52"/>
      <c r="W186" s="52">
        <f t="shared" si="19"/>
        <v>552.41989999999998</v>
      </c>
    </row>
    <row r="187" spans="1:23" ht="15" thickBot="1">
      <c r="A187" s="3">
        <v>1771061</v>
      </c>
      <c r="B187" s="83">
        <v>43400</v>
      </c>
      <c r="C187" s="4">
        <v>170</v>
      </c>
      <c r="D187" s="3">
        <v>6551</v>
      </c>
      <c r="E187" s="3">
        <v>3834</v>
      </c>
      <c r="F187" s="3">
        <v>1115</v>
      </c>
      <c r="G187" s="4" t="s">
        <v>9</v>
      </c>
      <c r="H187" s="40">
        <f>E187-'май 2018'!E193</f>
        <v>111</v>
      </c>
      <c r="I187" s="42">
        <f>F187-'май 2018'!F193</f>
        <v>48</v>
      </c>
      <c r="J187" s="51">
        <f>'окт 2018'!E187</f>
        <v>3834</v>
      </c>
      <c r="K187" s="51">
        <f>'окт 2018'!F187</f>
        <v>1115</v>
      </c>
      <c r="L187">
        <f t="shared" si="16"/>
        <v>0</v>
      </c>
      <c r="M187">
        <f t="shared" si="16"/>
        <v>0</v>
      </c>
      <c r="N187" s="57">
        <f t="shared" si="17"/>
        <v>0</v>
      </c>
      <c r="O187" s="57">
        <f t="shared" si="18"/>
        <v>0</v>
      </c>
      <c r="P187" s="57">
        <f t="shared" si="21"/>
        <v>0</v>
      </c>
      <c r="Q187" s="52">
        <f>'окт 2018'!V187</f>
        <v>0</v>
      </c>
      <c r="R187" s="57">
        <f t="shared" si="22"/>
        <v>0</v>
      </c>
      <c r="S187" s="76">
        <f>'окт 2018'!W187</f>
        <v>-328.37049999999999</v>
      </c>
      <c r="T187" s="72">
        <f t="shared" si="20"/>
        <v>-328.37049999999999</v>
      </c>
      <c r="U187" s="55"/>
      <c r="V187" s="52"/>
      <c r="W187" s="54">
        <f t="shared" si="19"/>
        <v>-328.37049999999999</v>
      </c>
    </row>
    <row r="188" spans="1:23" ht="15" thickBot="1">
      <c r="A188" s="3">
        <v>1896588</v>
      </c>
      <c r="B188" s="83">
        <v>43400</v>
      </c>
      <c r="C188" s="4">
        <v>171</v>
      </c>
      <c r="D188" s="3">
        <v>4607</v>
      </c>
      <c r="E188" s="3">
        <v>2868</v>
      </c>
      <c r="F188" s="3">
        <v>1645</v>
      </c>
      <c r="G188" s="4" t="s">
        <v>9</v>
      </c>
      <c r="H188" s="40">
        <f>E188-'май 2018'!E194</f>
        <v>312</v>
      </c>
      <c r="I188" s="42">
        <f>F188-'май 2018'!F194</f>
        <v>196</v>
      </c>
      <c r="J188" s="51">
        <f>'окт 2018'!E188</f>
        <v>2854</v>
      </c>
      <c r="K188" s="51">
        <f>'окт 2018'!F188</f>
        <v>1645</v>
      </c>
      <c r="L188">
        <f t="shared" si="16"/>
        <v>14</v>
      </c>
      <c r="M188">
        <f t="shared" si="16"/>
        <v>0</v>
      </c>
      <c r="N188" s="57">
        <f t="shared" si="17"/>
        <v>85.12</v>
      </c>
      <c r="O188" s="57">
        <f t="shared" si="18"/>
        <v>0</v>
      </c>
      <c r="P188" s="57">
        <f t="shared" si="21"/>
        <v>85.12</v>
      </c>
      <c r="Q188" s="52">
        <f>'окт 2018'!V188</f>
        <v>0</v>
      </c>
      <c r="R188" s="57">
        <f t="shared" si="22"/>
        <v>87.673600000000008</v>
      </c>
      <c r="S188" s="76">
        <f>'окт 2018'!W188</f>
        <v>1139.3551</v>
      </c>
      <c r="T188" s="62">
        <f t="shared" si="20"/>
        <v>1227.0287000000001</v>
      </c>
      <c r="U188" s="62">
        <f>T188</f>
        <v>1227.0287000000001</v>
      </c>
      <c r="V188" s="52"/>
      <c r="W188" s="52"/>
    </row>
    <row r="189" spans="1:23" ht="15" thickBot="1">
      <c r="A189" s="3">
        <v>1896729</v>
      </c>
      <c r="B189" s="83">
        <v>43400</v>
      </c>
      <c r="C189" s="4">
        <v>172</v>
      </c>
      <c r="D189" s="3">
        <v>12990</v>
      </c>
      <c r="E189" s="3">
        <v>8378</v>
      </c>
      <c r="F189" s="3">
        <v>4405</v>
      </c>
      <c r="G189" s="4" t="s">
        <v>9</v>
      </c>
      <c r="H189" s="40">
        <f>E189-'май 2018'!E195</f>
        <v>760</v>
      </c>
      <c r="I189" s="42">
        <f>F189-'май 2018'!F195</f>
        <v>394</v>
      </c>
      <c r="J189" s="51">
        <f>'окт 2018'!E189</f>
        <v>8378</v>
      </c>
      <c r="K189" s="51">
        <f>'окт 2018'!F189</f>
        <v>4405</v>
      </c>
      <c r="L189">
        <f t="shared" si="16"/>
        <v>0</v>
      </c>
      <c r="M189">
        <f t="shared" si="16"/>
        <v>0</v>
      </c>
      <c r="N189" s="57">
        <f t="shared" si="17"/>
        <v>0</v>
      </c>
      <c r="O189" s="57">
        <f t="shared" si="18"/>
        <v>0</v>
      </c>
      <c r="P189" s="57">
        <f t="shared" si="21"/>
        <v>0</v>
      </c>
      <c r="Q189" s="52">
        <f>'окт 2018'!V189</f>
        <v>0</v>
      </c>
      <c r="R189" s="57">
        <f t="shared" si="22"/>
        <v>0</v>
      </c>
      <c r="S189" s="76">
        <f>'окт 2018'!W189</f>
        <v>0</v>
      </c>
      <c r="T189" s="77">
        <f>R189+S189</f>
        <v>0</v>
      </c>
      <c r="U189" s="77"/>
      <c r="V189" s="52"/>
      <c r="W189" s="52"/>
    </row>
    <row r="190" spans="1:23" ht="15" thickBot="1">
      <c r="A190" s="3">
        <v>1826974</v>
      </c>
      <c r="B190" s="83">
        <v>43400</v>
      </c>
      <c r="C190" s="4">
        <v>173</v>
      </c>
      <c r="D190" s="3">
        <v>4937</v>
      </c>
      <c r="E190" s="3">
        <v>3216</v>
      </c>
      <c r="F190" s="3">
        <v>1147</v>
      </c>
      <c r="G190" s="4" t="s">
        <v>9</v>
      </c>
      <c r="H190" s="40">
        <f>E190-'май 2018'!E196</f>
        <v>136</v>
      </c>
      <c r="I190" s="42">
        <f>F190-'май 2018'!F196</f>
        <v>61</v>
      </c>
      <c r="J190" s="51">
        <f>'окт 2018'!E190</f>
        <v>3216</v>
      </c>
      <c r="K190" s="51">
        <f>'окт 2018'!F190</f>
        <v>1147</v>
      </c>
      <c r="L190">
        <f t="shared" si="16"/>
        <v>0</v>
      </c>
      <c r="M190">
        <f t="shared" si="16"/>
        <v>0</v>
      </c>
      <c r="N190" s="57">
        <f t="shared" si="17"/>
        <v>0</v>
      </c>
      <c r="O190" s="57">
        <f t="shared" si="18"/>
        <v>0</v>
      </c>
      <c r="P190" s="57">
        <f t="shared" si="21"/>
        <v>0</v>
      </c>
      <c r="Q190" s="52">
        <f>'окт 2018'!V190</f>
        <v>0</v>
      </c>
      <c r="R190" s="57">
        <f t="shared" si="22"/>
        <v>0</v>
      </c>
      <c r="S190" s="76">
        <f>'окт 2018'!W190</f>
        <v>-137.89529999999999</v>
      </c>
      <c r="T190" s="72">
        <f t="shared" si="20"/>
        <v>-137.89529999999999</v>
      </c>
      <c r="U190" s="77"/>
      <c r="V190" s="52"/>
      <c r="W190" s="54">
        <f t="shared" si="19"/>
        <v>-137.89529999999999</v>
      </c>
    </row>
    <row r="191" spans="1:23" ht="15" thickBot="1">
      <c r="A191" s="3">
        <v>1887627</v>
      </c>
      <c r="B191" s="83">
        <v>43400</v>
      </c>
      <c r="C191" s="4">
        <v>174</v>
      </c>
      <c r="D191" s="3">
        <v>19835</v>
      </c>
      <c r="E191" s="3">
        <v>12660</v>
      </c>
      <c r="F191" s="3">
        <v>6479</v>
      </c>
      <c r="G191" s="4" t="s">
        <v>9</v>
      </c>
      <c r="H191" s="40">
        <f>E191-'май 2018'!E197</f>
        <v>592</v>
      </c>
      <c r="I191" s="42">
        <f>F191-'май 2018'!F197</f>
        <v>264</v>
      </c>
      <c r="J191" s="51">
        <f>'окт 2018'!E191</f>
        <v>12657</v>
      </c>
      <c r="K191" s="51">
        <f>'окт 2018'!F191</f>
        <v>6478</v>
      </c>
      <c r="L191">
        <f t="shared" si="16"/>
        <v>3</v>
      </c>
      <c r="M191">
        <f t="shared" si="16"/>
        <v>1</v>
      </c>
      <c r="N191" s="57">
        <f t="shared" si="17"/>
        <v>18.240000000000002</v>
      </c>
      <c r="O191" s="57">
        <f t="shared" si="18"/>
        <v>2.25</v>
      </c>
      <c r="P191" s="57">
        <f t="shared" si="21"/>
        <v>20.490000000000002</v>
      </c>
      <c r="Q191" s="52">
        <f>'окт 2018'!V191</f>
        <v>0</v>
      </c>
      <c r="R191" s="57">
        <f t="shared" si="22"/>
        <v>21.104700000000001</v>
      </c>
      <c r="S191" s="76">
        <f>'окт 2018'!W191</f>
        <v>134.91790000000003</v>
      </c>
      <c r="T191" s="77">
        <f t="shared" si="20"/>
        <v>156.02260000000004</v>
      </c>
      <c r="U191" s="77"/>
      <c r="V191" s="52"/>
      <c r="W191" s="52">
        <f t="shared" si="19"/>
        <v>156.02260000000004</v>
      </c>
    </row>
    <row r="192" spans="1:23" ht="15" thickBot="1">
      <c r="A192" s="3">
        <v>1853779</v>
      </c>
      <c r="B192" s="83">
        <v>43400</v>
      </c>
      <c r="C192" s="4">
        <v>175</v>
      </c>
      <c r="D192" s="3">
        <v>10678</v>
      </c>
      <c r="E192" s="3">
        <v>6342</v>
      </c>
      <c r="F192" s="3">
        <v>1928</v>
      </c>
      <c r="G192" s="56" t="s">
        <v>9</v>
      </c>
      <c r="H192" s="65">
        <f>E192-'май 2018'!E198</f>
        <v>417</v>
      </c>
      <c r="I192" s="66">
        <f>F192-'май 2018'!F198</f>
        <v>130</v>
      </c>
      <c r="J192" s="51">
        <f>'окт 2018'!E192</f>
        <v>6264</v>
      </c>
      <c r="K192" s="51">
        <f>'окт 2018'!F192</f>
        <v>1907</v>
      </c>
      <c r="L192" s="55">
        <f t="shared" si="16"/>
        <v>78</v>
      </c>
      <c r="M192" s="55">
        <f t="shared" si="16"/>
        <v>21</v>
      </c>
      <c r="N192" s="57">
        <f t="shared" si="17"/>
        <v>474.24</v>
      </c>
      <c r="O192" s="57">
        <f t="shared" si="18"/>
        <v>47.25</v>
      </c>
      <c r="P192" s="57">
        <f t="shared" si="21"/>
        <v>521.49</v>
      </c>
      <c r="Q192" s="52">
        <f>'окт 2018'!V192</f>
        <v>0</v>
      </c>
      <c r="R192" s="57">
        <f t="shared" si="22"/>
        <v>537.13470000000007</v>
      </c>
      <c r="S192" s="76">
        <f>'окт 2018'!W192</f>
        <v>419.7765</v>
      </c>
      <c r="T192" s="62">
        <f t="shared" si="20"/>
        <v>956.91120000000001</v>
      </c>
      <c r="U192" s="62">
        <f>T192</f>
        <v>956.91120000000001</v>
      </c>
      <c r="V192" s="52"/>
      <c r="W192" s="52"/>
    </row>
    <row r="193" spans="1:23" ht="15" thickBot="1">
      <c r="A193" s="3">
        <v>1893362</v>
      </c>
      <c r="B193" s="83">
        <v>43400</v>
      </c>
      <c r="C193" s="4" t="s">
        <v>30</v>
      </c>
      <c r="D193" s="3">
        <v>25932</v>
      </c>
      <c r="E193" s="3">
        <v>16303</v>
      </c>
      <c r="F193" s="3">
        <v>8726</v>
      </c>
      <c r="G193" s="4" t="s">
        <v>9</v>
      </c>
      <c r="H193" s="40">
        <f>E193-'май 2018'!E199</f>
        <v>935</v>
      </c>
      <c r="I193" s="42">
        <f>F193-'май 2018'!F199</f>
        <v>780</v>
      </c>
      <c r="J193" s="51">
        <f>'окт 2018'!E193</f>
        <v>16080</v>
      </c>
      <c r="K193" s="51">
        <f>'окт 2018'!F193</f>
        <v>8572</v>
      </c>
      <c r="L193">
        <f t="shared" ref="L193:M251" si="23">E193-J193</f>
        <v>223</v>
      </c>
      <c r="M193">
        <f t="shared" si="23"/>
        <v>154</v>
      </c>
      <c r="N193" s="57">
        <f t="shared" si="17"/>
        <v>1355.84</v>
      </c>
      <c r="O193" s="57">
        <f t="shared" si="18"/>
        <v>346.5</v>
      </c>
      <c r="P193" s="57">
        <f t="shared" si="21"/>
        <v>1702.34</v>
      </c>
      <c r="Q193" s="52">
        <f>'окт 2018'!V193</f>
        <v>0</v>
      </c>
      <c r="R193" s="57">
        <f t="shared" si="22"/>
        <v>1753.4101999999998</v>
      </c>
      <c r="S193" s="76">
        <f>'окт 2018'!W193</f>
        <v>1430.3301000000001</v>
      </c>
      <c r="T193" s="77">
        <f t="shared" si="20"/>
        <v>3183.7402999999999</v>
      </c>
      <c r="U193" s="77"/>
      <c r="V193" s="52"/>
      <c r="W193" s="52">
        <f t="shared" si="19"/>
        <v>3183.7402999999999</v>
      </c>
    </row>
    <row r="194" spans="1:23" ht="15" thickBot="1">
      <c r="A194" s="3">
        <v>1852677</v>
      </c>
      <c r="B194" s="83">
        <v>43400</v>
      </c>
      <c r="C194" s="4">
        <v>176</v>
      </c>
      <c r="D194" s="3">
        <v>11812</v>
      </c>
      <c r="E194" s="3">
        <v>7918</v>
      </c>
      <c r="F194" s="3">
        <v>3822</v>
      </c>
      <c r="G194" s="4" t="s">
        <v>9</v>
      </c>
      <c r="H194" s="40">
        <f>E194-'май 2018'!E200</f>
        <v>2018</v>
      </c>
      <c r="I194" s="42">
        <f>F194-'май 2018'!F200</f>
        <v>897</v>
      </c>
      <c r="J194" s="51">
        <f>'окт 2018'!E194</f>
        <v>7917</v>
      </c>
      <c r="K194" s="51">
        <f>'окт 2018'!F194</f>
        <v>3822</v>
      </c>
      <c r="L194">
        <f t="shared" si="23"/>
        <v>1</v>
      </c>
      <c r="M194">
        <f t="shared" si="23"/>
        <v>0</v>
      </c>
      <c r="N194" s="57">
        <f t="shared" si="17"/>
        <v>6.08</v>
      </c>
      <c r="O194" s="57">
        <f t="shared" si="18"/>
        <v>0</v>
      </c>
      <c r="P194" s="57">
        <f t="shared" si="21"/>
        <v>6.08</v>
      </c>
      <c r="Q194" s="52">
        <f>'окт 2018'!V194</f>
        <v>0</v>
      </c>
      <c r="R194" s="57">
        <f t="shared" si="22"/>
        <v>6.2624000000000004</v>
      </c>
      <c r="S194" s="76">
        <f>'окт 2018'!W194</f>
        <v>0</v>
      </c>
      <c r="T194" s="77">
        <f t="shared" si="20"/>
        <v>6.2624000000000004</v>
      </c>
      <c r="U194" s="77"/>
      <c r="V194" s="52"/>
      <c r="W194" s="52">
        <f t="shared" si="19"/>
        <v>6.2624000000000004</v>
      </c>
    </row>
    <row r="195" spans="1:23" ht="15" thickBot="1">
      <c r="A195" s="3">
        <v>1897108</v>
      </c>
      <c r="B195" s="83">
        <v>43400</v>
      </c>
      <c r="C195" s="4">
        <v>177</v>
      </c>
      <c r="D195" s="3">
        <v>48737</v>
      </c>
      <c r="E195" s="3">
        <v>31688</v>
      </c>
      <c r="F195" s="3">
        <v>16780</v>
      </c>
      <c r="G195" s="4" t="s">
        <v>9</v>
      </c>
      <c r="H195" s="40">
        <f>E195-'май 2018'!E201</f>
        <v>1672</v>
      </c>
      <c r="I195" s="42">
        <f>F195-'май 2018'!F201</f>
        <v>657</v>
      </c>
      <c r="J195" s="51">
        <f>'окт 2018'!E195</f>
        <v>31460</v>
      </c>
      <c r="K195" s="51">
        <f>'окт 2018'!F195</f>
        <v>16652</v>
      </c>
      <c r="L195">
        <f t="shared" si="23"/>
        <v>228</v>
      </c>
      <c r="M195">
        <f t="shared" si="23"/>
        <v>128</v>
      </c>
      <c r="N195" s="57">
        <f t="shared" si="17"/>
        <v>1386.24</v>
      </c>
      <c r="O195" s="57">
        <f t="shared" si="18"/>
        <v>288</v>
      </c>
      <c r="P195" s="57">
        <f t="shared" si="21"/>
        <v>1674.24</v>
      </c>
      <c r="Q195" s="52">
        <f>'окт 2018'!V195</f>
        <v>2888</v>
      </c>
      <c r="R195" s="54">
        <f t="shared" si="22"/>
        <v>-1163.5328</v>
      </c>
      <c r="S195" s="76">
        <f>'окт 2018'!W195</f>
        <v>0</v>
      </c>
      <c r="T195" s="72">
        <f t="shared" si="20"/>
        <v>-1163.5328</v>
      </c>
      <c r="U195" s="77"/>
      <c r="V195" s="52"/>
      <c r="W195" s="54">
        <f t="shared" si="19"/>
        <v>-1163.5328</v>
      </c>
    </row>
    <row r="196" spans="1:23" ht="15" thickBot="1">
      <c r="A196" s="3">
        <v>2824353</v>
      </c>
      <c r="B196" s="83">
        <v>43400</v>
      </c>
      <c r="C196" s="4">
        <v>178</v>
      </c>
      <c r="D196" s="3">
        <v>260</v>
      </c>
      <c r="E196" s="3">
        <v>21</v>
      </c>
      <c r="F196" s="3">
        <v>0</v>
      </c>
      <c r="G196" s="4" t="s">
        <v>9</v>
      </c>
      <c r="H196" s="40">
        <f>E196-'май 2018'!E202</f>
        <v>14</v>
      </c>
      <c r="I196" s="42">
        <f>F196-'май 2018'!F202</f>
        <v>0</v>
      </c>
      <c r="J196" s="51">
        <f>'окт 2018'!E196</f>
        <v>21</v>
      </c>
      <c r="K196" s="51">
        <f>'окт 2018'!F196</f>
        <v>0</v>
      </c>
      <c r="L196">
        <f t="shared" si="23"/>
        <v>0</v>
      </c>
      <c r="M196">
        <f t="shared" si="23"/>
        <v>0</v>
      </c>
      <c r="N196" s="57">
        <f t="shared" si="17"/>
        <v>0</v>
      </c>
      <c r="O196" s="57">
        <f t="shared" si="18"/>
        <v>0</v>
      </c>
      <c r="P196" s="57">
        <f t="shared" si="21"/>
        <v>0</v>
      </c>
      <c r="Q196" s="52">
        <f>'окт 2018'!V196</f>
        <v>0</v>
      </c>
      <c r="R196" s="57">
        <f t="shared" si="22"/>
        <v>0</v>
      </c>
      <c r="S196" s="76">
        <f>'окт 2018'!W196</f>
        <v>-1872.2387999999999</v>
      </c>
      <c r="T196" s="87">
        <f t="shared" si="20"/>
        <v>-1872.2387999999999</v>
      </c>
      <c r="U196" s="55"/>
      <c r="V196" s="52"/>
      <c r="W196" s="54">
        <f t="shared" si="19"/>
        <v>-1872.2387999999999</v>
      </c>
    </row>
    <row r="197" spans="1:23" ht="15" thickBot="1">
      <c r="A197" s="3">
        <v>1894742</v>
      </c>
      <c r="B197" s="83">
        <v>43400</v>
      </c>
      <c r="C197" s="4">
        <v>179</v>
      </c>
      <c r="D197" s="3">
        <v>1927</v>
      </c>
      <c r="E197" s="3">
        <v>1200</v>
      </c>
      <c r="F197" s="3">
        <v>727</v>
      </c>
      <c r="G197" s="4" t="s">
        <v>9</v>
      </c>
      <c r="H197" s="40">
        <f>E197-'май 2018'!E203</f>
        <v>225</v>
      </c>
      <c r="I197" s="42">
        <f>F197-'май 2018'!F203</f>
        <v>202</v>
      </c>
      <c r="J197" s="51">
        <f>'окт 2018'!E197</f>
        <v>1167</v>
      </c>
      <c r="K197" s="51">
        <f>'окт 2018'!F197</f>
        <v>701</v>
      </c>
      <c r="L197">
        <f t="shared" si="23"/>
        <v>33</v>
      </c>
      <c r="M197">
        <f t="shared" si="23"/>
        <v>26</v>
      </c>
      <c r="N197" s="57">
        <f t="shared" si="17"/>
        <v>200.64000000000001</v>
      </c>
      <c r="O197" s="57">
        <f t="shared" si="18"/>
        <v>58.5</v>
      </c>
      <c r="P197" s="57">
        <f t="shared" si="21"/>
        <v>259.14</v>
      </c>
      <c r="Q197" s="52">
        <f>'окт 2018'!V197</f>
        <v>0</v>
      </c>
      <c r="R197" s="57">
        <f t="shared" si="22"/>
        <v>266.91419999999999</v>
      </c>
      <c r="S197" s="76">
        <f>'окт 2018'!W197</f>
        <v>1051.6300000000001</v>
      </c>
      <c r="T197" s="71">
        <f t="shared" si="20"/>
        <v>1318.5442</v>
      </c>
      <c r="U197" s="55"/>
      <c r="V197" s="52"/>
      <c r="W197" s="52">
        <f t="shared" si="19"/>
        <v>1318.5442</v>
      </c>
    </row>
    <row r="198" spans="1:23" ht="15" thickBot="1">
      <c r="A198" s="3">
        <v>1831785</v>
      </c>
      <c r="B198" s="83">
        <v>43400</v>
      </c>
      <c r="C198" s="4">
        <v>180</v>
      </c>
      <c r="D198" s="3">
        <v>3030</v>
      </c>
      <c r="E198" s="3">
        <v>2020</v>
      </c>
      <c r="F198" s="3">
        <v>827</v>
      </c>
      <c r="G198" s="4" t="s">
        <v>9</v>
      </c>
      <c r="H198" s="40">
        <f>E198-'май 2018'!E204</f>
        <v>115</v>
      </c>
      <c r="I198" s="42">
        <f>F198-'май 2018'!F204</f>
        <v>30</v>
      </c>
      <c r="J198" s="51">
        <f>'окт 2018'!E198</f>
        <v>2020</v>
      </c>
      <c r="K198" s="51">
        <f>'окт 2018'!F198</f>
        <v>827</v>
      </c>
      <c r="L198">
        <f t="shared" si="23"/>
        <v>0</v>
      </c>
      <c r="M198">
        <f t="shared" si="23"/>
        <v>0</v>
      </c>
      <c r="N198" s="57">
        <f t="shared" si="17"/>
        <v>0</v>
      </c>
      <c r="O198" s="57">
        <f t="shared" si="18"/>
        <v>0</v>
      </c>
      <c r="P198" s="57">
        <f t="shared" si="21"/>
        <v>0</v>
      </c>
      <c r="Q198" s="52">
        <f>'окт 2018'!V198</f>
        <v>0</v>
      </c>
      <c r="R198" s="57">
        <f t="shared" si="22"/>
        <v>0</v>
      </c>
      <c r="S198" s="76">
        <f>'окт 2018'!W198</f>
        <v>-742.35169999999994</v>
      </c>
      <c r="T198" s="72">
        <f t="shared" si="20"/>
        <v>-742.35169999999994</v>
      </c>
      <c r="U198" s="55"/>
      <c r="V198" s="52">
        <v>742</v>
      </c>
      <c r="W198" s="54">
        <f t="shared" si="19"/>
        <v>-742.35169999999994</v>
      </c>
    </row>
    <row r="199" spans="1:23" ht="15" thickBot="1">
      <c r="A199" s="3">
        <v>1897779</v>
      </c>
      <c r="B199" s="83">
        <v>43400</v>
      </c>
      <c r="C199" s="4">
        <v>181</v>
      </c>
      <c r="D199" s="3">
        <v>12565</v>
      </c>
      <c r="E199" s="3">
        <v>7144</v>
      </c>
      <c r="F199" s="3">
        <v>3920</v>
      </c>
      <c r="G199" s="4" t="s">
        <v>9</v>
      </c>
      <c r="H199" s="40">
        <f>E199-'май 2018'!E205</f>
        <v>1359</v>
      </c>
      <c r="I199" s="42">
        <f>F199-'май 2018'!F205</f>
        <v>649</v>
      </c>
      <c r="J199" s="51">
        <f>'окт 2018'!E199</f>
        <v>7139</v>
      </c>
      <c r="K199" s="51">
        <f>'окт 2018'!F199</f>
        <v>3920</v>
      </c>
      <c r="L199">
        <f t="shared" si="23"/>
        <v>5</v>
      </c>
      <c r="M199">
        <f t="shared" si="23"/>
        <v>0</v>
      </c>
      <c r="N199" s="57">
        <f t="shared" si="17"/>
        <v>30.4</v>
      </c>
      <c r="O199" s="57">
        <f t="shared" si="18"/>
        <v>0</v>
      </c>
      <c r="P199" s="57">
        <f t="shared" si="21"/>
        <v>30.4</v>
      </c>
      <c r="Q199" s="52">
        <f>'окт 2018'!V199</f>
        <v>0</v>
      </c>
      <c r="R199" s="57">
        <f t="shared" si="22"/>
        <v>31.311999999999998</v>
      </c>
      <c r="S199" s="76">
        <f>'окт 2018'!W199</f>
        <v>0</v>
      </c>
      <c r="T199" s="77">
        <f t="shared" si="20"/>
        <v>31.311999999999998</v>
      </c>
      <c r="U199" s="77"/>
      <c r="V199" s="52"/>
      <c r="W199" s="52">
        <f t="shared" si="19"/>
        <v>31.311999999999998</v>
      </c>
    </row>
    <row r="200" spans="1:23" ht="15" thickBot="1">
      <c r="A200" s="3">
        <v>1897632</v>
      </c>
      <c r="B200" s="83">
        <v>43235</v>
      </c>
      <c r="C200" s="4">
        <v>182</v>
      </c>
      <c r="D200" s="3">
        <v>10256</v>
      </c>
      <c r="E200" s="3">
        <v>4928</v>
      </c>
      <c r="F200" s="3">
        <v>4503</v>
      </c>
      <c r="G200" s="4" t="s">
        <v>9</v>
      </c>
      <c r="H200" s="40">
        <f>E200-'май 2018'!E206</f>
        <v>0</v>
      </c>
      <c r="I200" s="42">
        <f>F200-'май 2018'!F206</f>
        <v>0</v>
      </c>
      <c r="J200" s="51">
        <f>'окт 2018'!E200</f>
        <v>4928</v>
      </c>
      <c r="K200" s="51">
        <f>'окт 2018'!F200</f>
        <v>4503</v>
      </c>
      <c r="L200">
        <f t="shared" si="23"/>
        <v>0</v>
      </c>
      <c r="M200">
        <f t="shared" si="23"/>
        <v>0</v>
      </c>
      <c r="N200" s="57">
        <f t="shared" ref="N200:N251" si="24">L200*6.08</f>
        <v>0</v>
      </c>
      <c r="O200" s="57">
        <f t="shared" ref="O200:O251" si="25">M200*2.25</f>
        <v>0</v>
      </c>
      <c r="P200" s="57">
        <f t="shared" si="21"/>
        <v>0</v>
      </c>
      <c r="Q200" s="52">
        <f>'окт 2018'!V200</f>
        <v>0</v>
      </c>
      <c r="R200" s="57">
        <f t="shared" si="22"/>
        <v>0</v>
      </c>
      <c r="S200" s="76">
        <f>'окт 2018'!W200</f>
        <v>0</v>
      </c>
      <c r="T200" s="77">
        <f t="shared" si="20"/>
        <v>0</v>
      </c>
      <c r="U200" s="55"/>
      <c r="V200" s="52"/>
      <c r="W200" s="52"/>
    </row>
    <row r="201" spans="1:23" ht="15" thickBot="1">
      <c r="A201" s="3">
        <v>1853681</v>
      </c>
      <c r="B201" s="83">
        <v>43400</v>
      </c>
      <c r="C201" s="4">
        <v>183</v>
      </c>
      <c r="D201" s="3">
        <v>6097</v>
      </c>
      <c r="E201" s="3">
        <v>3261</v>
      </c>
      <c r="F201" s="3">
        <v>1699</v>
      </c>
      <c r="G201" s="4" t="s">
        <v>9</v>
      </c>
      <c r="H201" s="40">
        <f>E201-'май 2018'!E207</f>
        <v>403</v>
      </c>
      <c r="I201" s="42">
        <f>F201-'май 2018'!F207</f>
        <v>183</v>
      </c>
      <c r="J201" s="51">
        <f>'окт 2018'!E201</f>
        <v>3261</v>
      </c>
      <c r="K201" s="51">
        <f>'окт 2018'!F201</f>
        <v>1699</v>
      </c>
      <c r="L201">
        <f t="shared" si="23"/>
        <v>0</v>
      </c>
      <c r="M201">
        <f t="shared" si="23"/>
        <v>0</v>
      </c>
      <c r="N201" s="57">
        <f t="shared" si="24"/>
        <v>0</v>
      </c>
      <c r="O201" s="57">
        <f t="shared" si="25"/>
        <v>0</v>
      </c>
      <c r="P201" s="57">
        <f t="shared" si="21"/>
        <v>0</v>
      </c>
      <c r="Q201" s="52">
        <f>'окт 2018'!V201</f>
        <v>0</v>
      </c>
      <c r="R201" s="57">
        <f t="shared" si="22"/>
        <v>0</v>
      </c>
      <c r="S201" s="76">
        <f>'окт 2018'!W201</f>
        <v>336.73790000000002</v>
      </c>
      <c r="T201" s="77">
        <f t="shared" ref="T201:U251" si="26">R201+S201</f>
        <v>336.73790000000002</v>
      </c>
      <c r="U201" s="77"/>
      <c r="V201" s="52"/>
      <c r="W201" s="52">
        <f t="shared" ref="W201:W250" si="27">T201-U201</f>
        <v>336.73790000000002</v>
      </c>
    </row>
    <row r="202" spans="1:23" ht="15" thickBot="1">
      <c r="A202" s="3">
        <v>1853630</v>
      </c>
      <c r="B202" s="83">
        <v>43400</v>
      </c>
      <c r="C202" s="4">
        <v>184</v>
      </c>
      <c r="D202" s="3">
        <v>3605</v>
      </c>
      <c r="E202" s="3">
        <v>2734</v>
      </c>
      <c r="F202" s="3">
        <v>802</v>
      </c>
      <c r="G202" s="4" t="s">
        <v>9</v>
      </c>
      <c r="H202" s="40">
        <f>E202-'май 2018'!E208</f>
        <v>282</v>
      </c>
      <c r="I202" s="42">
        <f>F202-'май 2018'!F208</f>
        <v>67</v>
      </c>
      <c r="J202" s="51">
        <f>'окт 2018'!E202</f>
        <v>2734</v>
      </c>
      <c r="K202" s="51">
        <f>'окт 2018'!F202</f>
        <v>802</v>
      </c>
      <c r="L202">
        <f t="shared" si="23"/>
        <v>0</v>
      </c>
      <c r="M202">
        <f t="shared" si="23"/>
        <v>0</v>
      </c>
      <c r="N202" s="57">
        <f t="shared" si="24"/>
        <v>0</v>
      </c>
      <c r="O202" s="57">
        <f t="shared" si="25"/>
        <v>0</v>
      </c>
      <c r="P202" s="57">
        <f t="shared" si="21"/>
        <v>0</v>
      </c>
      <c r="Q202" s="52">
        <f>'окт 2018'!V202</f>
        <v>0</v>
      </c>
      <c r="R202" s="57">
        <f t="shared" si="22"/>
        <v>0</v>
      </c>
      <c r="S202" s="76">
        <f>'окт 2018'!W202</f>
        <v>123.6206</v>
      </c>
      <c r="T202" s="77">
        <f t="shared" si="26"/>
        <v>123.6206</v>
      </c>
      <c r="U202" s="77"/>
      <c r="V202" s="52"/>
      <c r="W202" s="52">
        <f t="shared" si="27"/>
        <v>123.6206</v>
      </c>
    </row>
    <row r="203" spans="1:23" ht="15" thickBot="1">
      <c r="A203" s="3">
        <v>1893327</v>
      </c>
      <c r="B203" s="83">
        <v>43400</v>
      </c>
      <c r="C203" s="4">
        <v>185</v>
      </c>
      <c r="D203" s="3">
        <v>2</v>
      </c>
      <c r="E203" s="3">
        <v>0</v>
      </c>
      <c r="F203" s="3">
        <v>1</v>
      </c>
      <c r="G203" s="4" t="s">
        <v>9</v>
      </c>
      <c r="H203" s="40">
        <f>E203-'май 2018'!E209</f>
        <v>0</v>
      </c>
      <c r="I203" s="42">
        <f>F203-'май 2018'!F209</f>
        <v>0</v>
      </c>
      <c r="J203" s="51">
        <f>'окт 2018'!E203</f>
        <v>0</v>
      </c>
      <c r="K203" s="51">
        <f>'окт 2018'!F203</f>
        <v>1</v>
      </c>
      <c r="L203">
        <f t="shared" si="23"/>
        <v>0</v>
      </c>
      <c r="M203">
        <f t="shared" si="23"/>
        <v>0</v>
      </c>
      <c r="N203" s="57">
        <f t="shared" si="24"/>
        <v>0</v>
      </c>
      <c r="O203" s="57">
        <f t="shared" si="25"/>
        <v>0</v>
      </c>
      <c r="P203" s="57">
        <f t="shared" ref="P203:P251" si="28">N203+O203</f>
        <v>0</v>
      </c>
      <c r="Q203" s="52">
        <f>'окт 2018'!V203</f>
        <v>0</v>
      </c>
      <c r="R203" s="57">
        <f t="shared" ref="R203:R251" si="29">P203+P203*3%-Q203</f>
        <v>0</v>
      </c>
      <c r="S203" s="76">
        <f>'окт 2018'!W203</f>
        <v>2.1526999999999998</v>
      </c>
      <c r="T203" s="87">
        <f t="shared" si="26"/>
        <v>2.1526999999999998</v>
      </c>
      <c r="U203" s="55"/>
      <c r="V203" s="52"/>
      <c r="W203" s="52">
        <f t="shared" si="27"/>
        <v>2.1526999999999998</v>
      </c>
    </row>
    <row r="204" spans="1:23" ht="15" thickBot="1">
      <c r="A204" s="3">
        <v>1899423</v>
      </c>
      <c r="B204" s="83">
        <v>43400</v>
      </c>
      <c r="C204" s="4">
        <v>186</v>
      </c>
      <c r="D204" s="3">
        <v>5570</v>
      </c>
      <c r="E204" s="3">
        <v>3540</v>
      </c>
      <c r="F204" s="3">
        <v>1843</v>
      </c>
      <c r="G204" s="4" t="s">
        <v>9</v>
      </c>
      <c r="H204" s="40">
        <f>E204-'май 2018'!E210</f>
        <v>2139</v>
      </c>
      <c r="I204" s="42">
        <f>F204-'май 2018'!F210</f>
        <v>1155</v>
      </c>
      <c r="J204" s="51">
        <f>'окт 2018'!E204</f>
        <v>2596</v>
      </c>
      <c r="K204" s="51">
        <f>'окт 2018'!F204</f>
        <v>1357</v>
      </c>
      <c r="L204">
        <f t="shared" si="23"/>
        <v>944</v>
      </c>
      <c r="M204">
        <f t="shared" si="23"/>
        <v>486</v>
      </c>
      <c r="N204" s="57">
        <f t="shared" si="24"/>
        <v>5739.52</v>
      </c>
      <c r="O204" s="57">
        <f t="shared" si="25"/>
        <v>1093.5</v>
      </c>
      <c r="P204" s="57">
        <f t="shared" si="28"/>
        <v>6833.02</v>
      </c>
      <c r="Q204" s="52">
        <f>'окт 2018'!V204</f>
        <v>0</v>
      </c>
      <c r="R204" s="57">
        <f t="shared" si="29"/>
        <v>7038.0106000000005</v>
      </c>
      <c r="S204" s="76">
        <f>'окт 2018'!W204</f>
        <v>1824.1712</v>
      </c>
      <c r="T204" s="62">
        <f t="shared" si="26"/>
        <v>8862.1818000000003</v>
      </c>
      <c r="U204" s="62">
        <f>T204</f>
        <v>8862.1818000000003</v>
      </c>
      <c r="V204" s="52"/>
      <c r="W204" s="52"/>
    </row>
    <row r="205" spans="1:23" ht="15" thickBot="1">
      <c r="A205" s="3">
        <v>1899629</v>
      </c>
      <c r="B205" s="83">
        <v>43400</v>
      </c>
      <c r="C205" s="4">
        <v>187</v>
      </c>
      <c r="D205" s="3">
        <v>4937</v>
      </c>
      <c r="E205" s="3">
        <v>3141</v>
      </c>
      <c r="F205" s="3">
        <v>1333</v>
      </c>
      <c r="G205" s="4" t="s">
        <v>9</v>
      </c>
      <c r="H205" s="40">
        <f>E205-'май 2018'!E211</f>
        <v>542</v>
      </c>
      <c r="I205" s="42">
        <f>F205-'май 2018'!F211</f>
        <v>283</v>
      </c>
      <c r="J205" s="51">
        <f>'окт 2018'!E205</f>
        <v>3141</v>
      </c>
      <c r="K205" s="51">
        <f>'окт 2018'!F205</f>
        <v>1333</v>
      </c>
      <c r="L205">
        <f t="shared" si="23"/>
        <v>0</v>
      </c>
      <c r="M205">
        <f t="shared" si="23"/>
        <v>0</v>
      </c>
      <c r="N205" s="57">
        <f t="shared" si="24"/>
        <v>0</v>
      </c>
      <c r="O205" s="57">
        <f t="shared" si="25"/>
        <v>0</v>
      </c>
      <c r="P205" s="57">
        <f t="shared" si="28"/>
        <v>0</v>
      </c>
      <c r="Q205" s="52">
        <f>'окт 2018'!V205</f>
        <v>0</v>
      </c>
      <c r="R205" s="57">
        <f t="shared" si="29"/>
        <v>0</v>
      </c>
      <c r="S205" s="76">
        <f>'окт 2018'!W205</f>
        <v>2254.4022</v>
      </c>
      <c r="T205" s="77">
        <f t="shared" si="26"/>
        <v>2254.4022</v>
      </c>
      <c r="U205" s="55"/>
      <c r="V205" s="52"/>
      <c r="W205" s="52">
        <f t="shared" si="27"/>
        <v>2254.4022</v>
      </c>
    </row>
    <row r="206" spans="1:23" ht="15" thickBot="1">
      <c r="A206" s="3">
        <v>1899972</v>
      </c>
      <c r="B206" s="83">
        <v>43400</v>
      </c>
      <c r="C206" s="4">
        <v>188</v>
      </c>
      <c r="D206" s="3">
        <v>6578</v>
      </c>
      <c r="E206" s="3">
        <v>3667</v>
      </c>
      <c r="F206" s="3">
        <v>2385</v>
      </c>
      <c r="G206" s="4" t="s">
        <v>9</v>
      </c>
      <c r="H206" s="40">
        <f>E206-'май 2018'!E212</f>
        <v>564</v>
      </c>
      <c r="I206" s="42">
        <f>F206-'май 2018'!F212</f>
        <v>368</v>
      </c>
      <c r="J206" s="51">
        <f>'окт 2018'!E206</f>
        <v>3549</v>
      </c>
      <c r="K206" s="51">
        <f>'окт 2018'!F206</f>
        <v>2297</v>
      </c>
      <c r="L206">
        <f t="shared" si="23"/>
        <v>118</v>
      </c>
      <c r="M206">
        <f t="shared" si="23"/>
        <v>88</v>
      </c>
      <c r="N206" s="57">
        <f t="shared" si="24"/>
        <v>717.44</v>
      </c>
      <c r="O206" s="57">
        <f t="shared" si="25"/>
        <v>198</v>
      </c>
      <c r="P206" s="57">
        <f t="shared" si="28"/>
        <v>915.44</v>
      </c>
      <c r="Q206" s="52">
        <f>'окт 2018'!V206</f>
        <v>0</v>
      </c>
      <c r="R206" s="57">
        <f t="shared" si="29"/>
        <v>942.90320000000008</v>
      </c>
      <c r="S206" s="76">
        <f>'окт 2018'!W206</f>
        <v>0</v>
      </c>
      <c r="T206" s="62">
        <f t="shared" si="26"/>
        <v>942.90320000000008</v>
      </c>
      <c r="U206" s="62">
        <f t="shared" si="26"/>
        <v>942.90320000000008</v>
      </c>
      <c r="V206" s="52"/>
      <c r="W206" s="52"/>
    </row>
    <row r="207" spans="1:23" ht="15" thickBot="1">
      <c r="A207" s="3">
        <v>1896976</v>
      </c>
      <c r="B207" s="83">
        <v>43400</v>
      </c>
      <c r="C207" s="4">
        <v>189</v>
      </c>
      <c r="D207" s="3">
        <v>862</v>
      </c>
      <c r="E207" s="3">
        <v>650</v>
      </c>
      <c r="F207" s="3">
        <v>197</v>
      </c>
      <c r="G207" s="4" t="s">
        <v>9</v>
      </c>
      <c r="H207" s="40">
        <f>E207-'май 2018'!E213</f>
        <v>152</v>
      </c>
      <c r="I207" s="42">
        <f>F207-'май 2018'!F213</f>
        <v>20</v>
      </c>
      <c r="J207" s="51">
        <f>'окт 2018'!E207</f>
        <v>645</v>
      </c>
      <c r="K207" s="51">
        <f>'окт 2018'!F207</f>
        <v>197</v>
      </c>
      <c r="L207">
        <f t="shared" si="23"/>
        <v>5</v>
      </c>
      <c r="M207">
        <f t="shared" si="23"/>
        <v>0</v>
      </c>
      <c r="N207" s="57">
        <f t="shared" si="24"/>
        <v>30.4</v>
      </c>
      <c r="O207" s="57">
        <f t="shared" si="25"/>
        <v>0</v>
      </c>
      <c r="P207" s="57">
        <f t="shared" si="28"/>
        <v>30.4</v>
      </c>
      <c r="Q207" s="52">
        <f>'окт 2018'!V207</f>
        <v>0</v>
      </c>
      <c r="R207" s="57">
        <f t="shared" si="29"/>
        <v>31.311999999999998</v>
      </c>
      <c r="S207" s="76">
        <f>'окт 2018'!W207</f>
        <v>247.20770000000002</v>
      </c>
      <c r="T207" s="71">
        <f t="shared" si="26"/>
        <v>278.5197</v>
      </c>
      <c r="U207" s="55"/>
      <c r="V207" s="52"/>
      <c r="W207" s="52">
        <f t="shared" si="27"/>
        <v>278.5197</v>
      </c>
    </row>
    <row r="208" spans="1:23" ht="15" thickBot="1">
      <c r="A208" s="3">
        <v>1897847</v>
      </c>
      <c r="B208" s="83">
        <v>43400</v>
      </c>
      <c r="C208" s="4">
        <v>190</v>
      </c>
      <c r="D208" s="3">
        <v>522</v>
      </c>
      <c r="E208" s="3">
        <v>188</v>
      </c>
      <c r="F208" s="3">
        <v>148</v>
      </c>
      <c r="G208" s="4" t="s">
        <v>9</v>
      </c>
      <c r="H208" s="40">
        <f>E208-'май 2018'!E214</f>
        <v>13</v>
      </c>
      <c r="I208" s="42">
        <f>F208-'май 2018'!F214</f>
        <v>7</v>
      </c>
      <c r="J208" s="51">
        <f>'окт 2018'!E208</f>
        <v>188</v>
      </c>
      <c r="K208" s="51">
        <f>'окт 2018'!F208</f>
        <v>148</v>
      </c>
      <c r="L208">
        <f t="shared" si="23"/>
        <v>0</v>
      </c>
      <c r="M208">
        <f t="shared" si="23"/>
        <v>0</v>
      </c>
      <c r="N208" s="57">
        <f t="shared" si="24"/>
        <v>0</v>
      </c>
      <c r="O208" s="57">
        <f t="shared" si="25"/>
        <v>0</v>
      </c>
      <c r="P208" s="57">
        <f t="shared" si="28"/>
        <v>0</v>
      </c>
      <c r="Q208" s="52">
        <f>'окт 2018'!V208</f>
        <v>0</v>
      </c>
      <c r="R208" s="57">
        <f t="shared" si="29"/>
        <v>0</v>
      </c>
      <c r="S208" s="76">
        <f>'окт 2018'!W208</f>
        <v>0</v>
      </c>
      <c r="T208" s="77">
        <f t="shared" si="26"/>
        <v>0</v>
      </c>
      <c r="U208" s="77"/>
      <c r="V208" s="52"/>
      <c r="W208" s="52"/>
    </row>
    <row r="209" spans="1:23" ht="15" thickBot="1">
      <c r="A209" s="3">
        <v>1898127</v>
      </c>
      <c r="B209" s="83">
        <v>43400</v>
      </c>
      <c r="C209" s="4">
        <v>191</v>
      </c>
      <c r="D209" s="3">
        <v>224</v>
      </c>
      <c r="E209" s="3">
        <v>129</v>
      </c>
      <c r="F209" s="3">
        <v>65</v>
      </c>
      <c r="G209" s="4" t="s">
        <v>9</v>
      </c>
      <c r="H209" s="40">
        <f>E209-'май 2018'!E215</f>
        <v>2</v>
      </c>
      <c r="I209" s="42">
        <f>F209-'май 2018'!F215</f>
        <v>1</v>
      </c>
      <c r="J209" s="51">
        <f>'окт 2018'!E209</f>
        <v>129</v>
      </c>
      <c r="K209" s="51">
        <f>'окт 2018'!F209</f>
        <v>65</v>
      </c>
      <c r="L209">
        <f t="shared" si="23"/>
        <v>0</v>
      </c>
      <c r="M209">
        <f t="shared" si="23"/>
        <v>0</v>
      </c>
      <c r="N209" s="57">
        <f t="shared" si="24"/>
        <v>0</v>
      </c>
      <c r="O209" s="57">
        <f t="shared" si="25"/>
        <v>0</v>
      </c>
      <c r="P209" s="57">
        <f t="shared" si="28"/>
        <v>0</v>
      </c>
      <c r="Q209" s="52">
        <f>'окт 2018'!V209</f>
        <v>0</v>
      </c>
      <c r="R209" s="57">
        <f t="shared" si="29"/>
        <v>0</v>
      </c>
      <c r="S209" s="76">
        <f>'окт 2018'!W209</f>
        <v>911.31309999999996</v>
      </c>
      <c r="T209" s="87">
        <f t="shared" si="26"/>
        <v>911.31309999999996</v>
      </c>
      <c r="U209" s="55"/>
      <c r="V209" s="52"/>
      <c r="W209" s="52">
        <f t="shared" si="27"/>
        <v>911.31309999999996</v>
      </c>
    </row>
    <row r="210" spans="1:23" ht="15" thickBot="1">
      <c r="A210" s="3">
        <v>1889667</v>
      </c>
      <c r="B210" s="83">
        <v>43400</v>
      </c>
      <c r="C210" s="4">
        <v>192</v>
      </c>
      <c r="D210" s="3">
        <v>46648</v>
      </c>
      <c r="E210" s="3">
        <v>27849</v>
      </c>
      <c r="F210" s="3">
        <v>16360</v>
      </c>
      <c r="G210" s="4" t="s">
        <v>9</v>
      </c>
      <c r="H210" s="40">
        <f>E210-'май 2018'!E216</f>
        <v>1245</v>
      </c>
      <c r="I210" s="42">
        <f>F210-'май 2018'!F216</f>
        <v>700</v>
      </c>
      <c r="J210" s="51">
        <f>'окт 2018'!E210</f>
        <v>27403</v>
      </c>
      <c r="K210" s="51">
        <f>'окт 2018'!F210</f>
        <v>16092</v>
      </c>
      <c r="L210">
        <f t="shared" si="23"/>
        <v>446</v>
      </c>
      <c r="M210">
        <f t="shared" si="23"/>
        <v>268</v>
      </c>
      <c r="N210" s="57">
        <f t="shared" si="24"/>
        <v>2711.68</v>
      </c>
      <c r="O210" s="57">
        <f t="shared" si="25"/>
        <v>603</v>
      </c>
      <c r="P210" s="57">
        <f t="shared" si="28"/>
        <v>3314.68</v>
      </c>
      <c r="Q210" s="52">
        <f>'окт 2018'!V210</f>
        <v>0</v>
      </c>
      <c r="R210" s="57">
        <f t="shared" si="29"/>
        <v>3414.1203999999998</v>
      </c>
      <c r="S210" s="76">
        <f>'окт 2018'!W210</f>
        <v>2901.3967000000002</v>
      </c>
      <c r="T210" s="62">
        <f t="shared" si="26"/>
        <v>6315.5171</v>
      </c>
      <c r="U210" s="62">
        <f>T210</f>
        <v>6315.5171</v>
      </c>
      <c r="V210" s="52"/>
      <c r="W210" s="52"/>
    </row>
    <row r="211" spans="1:23" ht="15" thickBot="1">
      <c r="A211" s="3">
        <v>1740272</v>
      </c>
      <c r="B211" s="83">
        <v>43400</v>
      </c>
      <c r="C211" s="4">
        <v>193</v>
      </c>
      <c r="D211" s="3">
        <v>1931</v>
      </c>
      <c r="E211" s="3">
        <v>1291</v>
      </c>
      <c r="F211" s="3">
        <v>367</v>
      </c>
      <c r="G211" s="4" t="s">
        <v>9</v>
      </c>
      <c r="H211" s="40">
        <f>E211-'май 2018'!E217</f>
        <v>142</v>
      </c>
      <c r="I211" s="42">
        <f>F211-'май 2018'!F217</f>
        <v>46</v>
      </c>
      <c r="J211" s="51">
        <f>'окт 2018'!E211</f>
        <v>1291</v>
      </c>
      <c r="K211" s="51">
        <f>'окт 2018'!F211</f>
        <v>367</v>
      </c>
      <c r="L211">
        <f t="shared" si="23"/>
        <v>0</v>
      </c>
      <c r="M211">
        <f t="shared" si="23"/>
        <v>0</v>
      </c>
      <c r="N211" s="57">
        <f t="shared" si="24"/>
        <v>0</v>
      </c>
      <c r="O211" s="57">
        <f t="shared" si="25"/>
        <v>0</v>
      </c>
      <c r="P211" s="57">
        <f t="shared" si="28"/>
        <v>0</v>
      </c>
      <c r="Q211" s="52">
        <f>'окт 2018'!V211</f>
        <v>0</v>
      </c>
      <c r="R211" s="57">
        <f t="shared" si="29"/>
        <v>0</v>
      </c>
      <c r="S211" s="76">
        <f>'окт 2018'!W211</f>
        <v>424.41149999999999</v>
      </c>
      <c r="T211" s="77">
        <f t="shared" si="26"/>
        <v>424.41149999999999</v>
      </c>
      <c r="U211" s="55"/>
      <c r="V211" s="52"/>
      <c r="W211" s="52">
        <f t="shared" si="27"/>
        <v>424.41149999999999</v>
      </c>
    </row>
    <row r="212" spans="1:23" ht="15" thickBot="1">
      <c r="A212" s="3">
        <v>1852311</v>
      </c>
      <c r="B212" s="83">
        <v>43400</v>
      </c>
      <c r="C212" s="4">
        <v>194</v>
      </c>
      <c r="D212" s="3">
        <v>29909</v>
      </c>
      <c r="E212" s="3">
        <v>17482</v>
      </c>
      <c r="F212" s="3">
        <v>11961</v>
      </c>
      <c r="G212" s="4" t="s">
        <v>9</v>
      </c>
      <c r="H212" s="40">
        <f>E212-'май 2018'!E218</f>
        <v>1641</v>
      </c>
      <c r="I212" s="42">
        <f>F212-'май 2018'!F218</f>
        <v>1516</v>
      </c>
      <c r="J212" s="51">
        <f>'окт 2018'!E212</f>
        <v>16615</v>
      </c>
      <c r="K212" s="51">
        <f>'окт 2018'!F212</f>
        <v>11270</v>
      </c>
      <c r="L212">
        <f t="shared" si="23"/>
        <v>867</v>
      </c>
      <c r="M212">
        <f t="shared" si="23"/>
        <v>691</v>
      </c>
      <c r="N212" s="57">
        <f t="shared" si="24"/>
        <v>5271.36</v>
      </c>
      <c r="O212" s="57">
        <f t="shared" si="25"/>
        <v>1554.75</v>
      </c>
      <c r="P212" s="57">
        <f t="shared" si="28"/>
        <v>6826.11</v>
      </c>
      <c r="Q212" s="52">
        <f>'окт 2018'!V212</f>
        <v>0</v>
      </c>
      <c r="R212" s="57">
        <f t="shared" si="29"/>
        <v>7030.8932999999997</v>
      </c>
      <c r="S212" s="76">
        <f>'окт 2018'!W212</f>
        <v>0</v>
      </c>
      <c r="T212" s="62">
        <f t="shared" si="26"/>
        <v>7030.8932999999997</v>
      </c>
      <c r="U212" s="62">
        <f t="shared" si="26"/>
        <v>7030.8932999999997</v>
      </c>
      <c r="V212" s="52"/>
      <c r="W212" s="52"/>
    </row>
    <row r="213" spans="1:23" ht="15" thickBot="1">
      <c r="A213" s="3">
        <v>1895326</v>
      </c>
      <c r="B213" s="83">
        <v>43400</v>
      </c>
      <c r="C213" s="4">
        <v>195</v>
      </c>
      <c r="D213" s="3">
        <v>11</v>
      </c>
      <c r="E213" s="3">
        <v>10</v>
      </c>
      <c r="F213" s="3">
        <v>0</v>
      </c>
      <c r="G213" s="4" t="s">
        <v>9</v>
      </c>
      <c r="H213" s="40">
        <f>E213-'май 2018'!E219</f>
        <v>6</v>
      </c>
      <c r="I213" s="42">
        <f>F213-'май 2018'!F219</f>
        <v>0</v>
      </c>
      <c r="J213" s="51">
        <f>'окт 2018'!E213</f>
        <v>10</v>
      </c>
      <c r="K213" s="51">
        <f>'окт 2018'!F213</f>
        <v>0</v>
      </c>
      <c r="L213">
        <f t="shared" si="23"/>
        <v>0</v>
      </c>
      <c r="M213">
        <f t="shared" si="23"/>
        <v>0</v>
      </c>
      <c r="N213" s="57">
        <f t="shared" si="24"/>
        <v>0</v>
      </c>
      <c r="O213" s="57">
        <f t="shared" si="25"/>
        <v>0</v>
      </c>
      <c r="P213" s="57">
        <f t="shared" si="28"/>
        <v>0</v>
      </c>
      <c r="Q213" s="52">
        <f>'окт 2018'!V213</f>
        <v>0</v>
      </c>
      <c r="R213" s="57">
        <f t="shared" si="29"/>
        <v>0</v>
      </c>
      <c r="S213" s="76">
        <f>'окт 2018'!W213</f>
        <v>6.2624000000000004</v>
      </c>
      <c r="T213" s="77">
        <f t="shared" si="26"/>
        <v>6.2624000000000004</v>
      </c>
      <c r="U213" s="55"/>
      <c r="V213" s="52"/>
      <c r="W213" s="52">
        <f t="shared" si="27"/>
        <v>6.2624000000000004</v>
      </c>
    </row>
    <row r="214" spans="1:23" ht="15" thickBot="1">
      <c r="A214" s="3">
        <v>1843877</v>
      </c>
      <c r="B214" s="83">
        <v>43400</v>
      </c>
      <c r="C214" s="4">
        <v>196</v>
      </c>
      <c r="D214" s="3">
        <v>17928</v>
      </c>
      <c r="E214" s="3">
        <v>13046</v>
      </c>
      <c r="F214" s="3">
        <v>4327</v>
      </c>
      <c r="G214" s="4" t="s">
        <v>9</v>
      </c>
      <c r="H214" s="40">
        <f>E214-'май 2018'!E220</f>
        <v>1315</v>
      </c>
      <c r="I214" s="42">
        <f>F214-'май 2018'!F220</f>
        <v>520</v>
      </c>
      <c r="J214" s="51">
        <f>'окт 2018'!E214</f>
        <v>13034</v>
      </c>
      <c r="K214" s="51">
        <f>'окт 2018'!F214</f>
        <v>4327</v>
      </c>
      <c r="L214">
        <f t="shared" si="23"/>
        <v>12</v>
      </c>
      <c r="M214">
        <f t="shared" si="23"/>
        <v>0</v>
      </c>
      <c r="N214" s="57">
        <f t="shared" si="24"/>
        <v>72.960000000000008</v>
      </c>
      <c r="O214" s="57">
        <f t="shared" si="25"/>
        <v>0</v>
      </c>
      <c r="P214" s="57">
        <f t="shared" si="28"/>
        <v>72.960000000000008</v>
      </c>
      <c r="Q214" s="52">
        <f>'окт 2018'!V214</f>
        <v>550</v>
      </c>
      <c r="R214" s="54">
        <f t="shared" si="29"/>
        <v>-474.85120000000001</v>
      </c>
      <c r="S214" s="76">
        <f>'окт 2018'!W214</f>
        <v>0</v>
      </c>
      <c r="T214" s="72">
        <f t="shared" si="26"/>
        <v>-474.85120000000001</v>
      </c>
      <c r="U214" s="77"/>
      <c r="V214" s="52"/>
      <c r="W214" s="54">
        <f t="shared" si="27"/>
        <v>-474.85120000000001</v>
      </c>
    </row>
    <row r="215" spans="1:23" ht="15" thickBot="1">
      <c r="A215" s="3">
        <v>1848923</v>
      </c>
      <c r="B215" s="83">
        <v>43400</v>
      </c>
      <c r="C215" s="4">
        <v>197</v>
      </c>
      <c r="D215" s="3">
        <v>1529</v>
      </c>
      <c r="E215" s="3">
        <v>863</v>
      </c>
      <c r="F215" s="3">
        <v>561</v>
      </c>
      <c r="G215" s="4" t="s">
        <v>9</v>
      </c>
      <c r="H215" s="40">
        <f>E215-'май 2018'!E221</f>
        <v>214</v>
      </c>
      <c r="I215" s="42">
        <f>F215-'май 2018'!F221</f>
        <v>140</v>
      </c>
      <c r="J215" s="51">
        <f>'окт 2018'!E215</f>
        <v>863</v>
      </c>
      <c r="K215" s="51">
        <f>'окт 2018'!F215</f>
        <v>561</v>
      </c>
      <c r="L215">
        <f t="shared" si="23"/>
        <v>0</v>
      </c>
      <c r="M215">
        <f t="shared" si="23"/>
        <v>0</v>
      </c>
      <c r="N215" s="57">
        <f t="shared" si="24"/>
        <v>0</v>
      </c>
      <c r="O215" s="57">
        <f t="shared" si="25"/>
        <v>0</v>
      </c>
      <c r="P215" s="57">
        <f t="shared" si="28"/>
        <v>0</v>
      </c>
      <c r="Q215" s="52">
        <f>'окт 2018'!V215</f>
        <v>0</v>
      </c>
      <c r="R215" s="57">
        <f t="shared" si="29"/>
        <v>0</v>
      </c>
      <c r="S215" s="76">
        <f>'окт 2018'!W215</f>
        <v>-535.73760000000004</v>
      </c>
      <c r="T215" s="72">
        <f t="shared" si="26"/>
        <v>-535.73760000000004</v>
      </c>
      <c r="U215" s="77"/>
      <c r="V215" s="52"/>
      <c r="W215" s="54">
        <f t="shared" si="27"/>
        <v>-535.73760000000004</v>
      </c>
    </row>
    <row r="216" spans="1:23" ht="15" thickBot="1">
      <c r="A216" s="3">
        <v>1847481</v>
      </c>
      <c r="B216" s="83">
        <v>43400</v>
      </c>
      <c r="C216" s="4">
        <v>198</v>
      </c>
      <c r="D216" s="3">
        <v>30</v>
      </c>
      <c r="E216" s="3">
        <v>21</v>
      </c>
      <c r="F216" s="3">
        <v>5</v>
      </c>
      <c r="G216" s="4" t="s">
        <v>9</v>
      </c>
      <c r="H216" s="40">
        <f>E216-'май 2018'!E222</f>
        <v>0</v>
      </c>
      <c r="I216" s="42">
        <f>F216-'май 2018'!F222</f>
        <v>0</v>
      </c>
      <c r="J216" s="51">
        <f>'окт 2018'!E216</f>
        <v>21</v>
      </c>
      <c r="K216" s="51">
        <f>'окт 2018'!F216</f>
        <v>5</v>
      </c>
      <c r="L216">
        <f t="shared" si="23"/>
        <v>0</v>
      </c>
      <c r="M216">
        <f t="shared" si="23"/>
        <v>0</v>
      </c>
      <c r="N216" s="57">
        <f t="shared" si="24"/>
        <v>0</v>
      </c>
      <c r="O216" s="57">
        <f t="shared" si="25"/>
        <v>0</v>
      </c>
      <c r="P216" s="57">
        <f t="shared" si="28"/>
        <v>0</v>
      </c>
      <c r="Q216" s="52">
        <f>'окт 2018'!V216</f>
        <v>0</v>
      </c>
      <c r="R216" s="57">
        <f t="shared" si="29"/>
        <v>0</v>
      </c>
      <c r="S216" s="76">
        <f>'окт 2018'!W216</f>
        <v>0</v>
      </c>
      <c r="T216" s="77">
        <f t="shared" si="26"/>
        <v>0</v>
      </c>
      <c r="U216" s="77"/>
      <c r="V216" s="52"/>
      <c r="W216" s="52"/>
    </row>
    <row r="217" spans="1:23" ht="15" thickBot="1">
      <c r="A217" s="3">
        <v>1740207</v>
      </c>
      <c r="B217" s="83">
        <v>43400</v>
      </c>
      <c r="C217" s="4">
        <v>199</v>
      </c>
      <c r="D217" s="3">
        <v>216</v>
      </c>
      <c r="E217" s="3">
        <v>141</v>
      </c>
      <c r="F217" s="3">
        <v>15</v>
      </c>
      <c r="G217" s="4" t="s">
        <v>9</v>
      </c>
      <c r="H217" s="40">
        <f>E217-'май 2018'!E223</f>
        <v>13</v>
      </c>
      <c r="I217" s="42">
        <f>F217-'май 2018'!F223</f>
        <v>1</v>
      </c>
      <c r="J217" s="51">
        <f>'окт 2018'!E217</f>
        <v>141</v>
      </c>
      <c r="K217" s="51">
        <f>'окт 2018'!F217</f>
        <v>15</v>
      </c>
      <c r="L217">
        <f t="shared" si="23"/>
        <v>0</v>
      </c>
      <c r="M217">
        <f t="shared" si="23"/>
        <v>0</v>
      </c>
      <c r="N217" s="57">
        <f t="shared" si="24"/>
        <v>0</v>
      </c>
      <c r="O217" s="57">
        <f t="shared" si="25"/>
        <v>0</v>
      </c>
      <c r="P217" s="57">
        <f t="shared" si="28"/>
        <v>0</v>
      </c>
      <c r="Q217" s="52">
        <f>'окт 2018'!V217</f>
        <v>0</v>
      </c>
      <c r="R217" s="57">
        <f t="shared" si="29"/>
        <v>0</v>
      </c>
      <c r="S217" s="76">
        <f>'окт 2018'!W217</f>
        <v>6.2624000000000004</v>
      </c>
      <c r="T217" s="77">
        <f t="shared" si="26"/>
        <v>6.2624000000000004</v>
      </c>
      <c r="U217" s="77"/>
      <c r="V217" s="52"/>
      <c r="W217" s="52">
        <f t="shared" si="27"/>
        <v>6.2624000000000004</v>
      </c>
    </row>
    <row r="218" spans="1:23" ht="15" thickBot="1">
      <c r="A218" s="3">
        <v>1848269</v>
      </c>
      <c r="B218" s="83">
        <v>43400</v>
      </c>
      <c r="C218" s="4">
        <v>200</v>
      </c>
      <c r="D218" s="3">
        <v>2742</v>
      </c>
      <c r="E218" s="3">
        <v>1463</v>
      </c>
      <c r="F218" s="3">
        <v>735</v>
      </c>
      <c r="G218" s="4" t="s">
        <v>9</v>
      </c>
      <c r="H218" s="40">
        <f>E218-'май 2018'!E224</f>
        <v>84</v>
      </c>
      <c r="I218" s="42">
        <f>F218-'май 2018'!F224</f>
        <v>64</v>
      </c>
      <c r="J218" s="51">
        <f>'окт 2018'!E218</f>
        <v>1462</v>
      </c>
      <c r="K218" s="51">
        <f>'окт 2018'!F218</f>
        <v>735</v>
      </c>
      <c r="L218">
        <f t="shared" si="23"/>
        <v>1</v>
      </c>
      <c r="M218">
        <f t="shared" si="23"/>
        <v>0</v>
      </c>
      <c r="N218" s="57">
        <f t="shared" si="24"/>
        <v>6.08</v>
      </c>
      <c r="O218" s="57">
        <f t="shared" si="25"/>
        <v>0</v>
      </c>
      <c r="P218" s="57">
        <f t="shared" si="28"/>
        <v>6.08</v>
      </c>
      <c r="Q218" s="52">
        <f>'окт 2018'!V218</f>
        <v>0</v>
      </c>
      <c r="R218" s="57">
        <f t="shared" si="29"/>
        <v>6.2624000000000004</v>
      </c>
      <c r="S218" s="76">
        <f>'окт 2018'!W218</f>
        <v>139.5959</v>
      </c>
      <c r="T218" s="77">
        <f t="shared" si="26"/>
        <v>145.85830000000001</v>
      </c>
      <c r="U218" s="55"/>
      <c r="V218" s="52"/>
      <c r="W218" s="52">
        <f t="shared" si="27"/>
        <v>145.85830000000001</v>
      </c>
    </row>
    <row r="219" spans="1:23" ht="15" thickBot="1">
      <c r="A219" s="3">
        <v>1898657</v>
      </c>
      <c r="B219" s="83">
        <v>43400</v>
      </c>
      <c r="C219" s="4">
        <v>201</v>
      </c>
      <c r="D219" s="3">
        <v>3324</v>
      </c>
      <c r="E219" s="3">
        <v>2455</v>
      </c>
      <c r="F219" s="3">
        <v>530</v>
      </c>
      <c r="G219" s="4" t="s">
        <v>9</v>
      </c>
      <c r="H219" s="40">
        <f>E219-'май 2018'!E225</f>
        <v>446</v>
      </c>
      <c r="I219" s="42">
        <f>F219-'май 2018'!F225</f>
        <v>97</v>
      </c>
      <c r="J219" s="51">
        <f>'окт 2018'!E219</f>
        <v>2455</v>
      </c>
      <c r="K219" s="51">
        <f>'окт 2018'!F219</f>
        <v>530</v>
      </c>
      <c r="L219">
        <f t="shared" si="23"/>
        <v>0</v>
      </c>
      <c r="M219">
        <f t="shared" si="23"/>
        <v>0</v>
      </c>
      <c r="N219" s="57">
        <f t="shared" si="24"/>
        <v>0</v>
      </c>
      <c r="O219" s="57">
        <f t="shared" si="25"/>
        <v>0</v>
      </c>
      <c r="P219" s="57">
        <f t="shared" si="28"/>
        <v>0</v>
      </c>
      <c r="Q219" s="52">
        <f>'окт 2018'!V219</f>
        <v>0</v>
      </c>
      <c r="R219" s="57">
        <f t="shared" si="29"/>
        <v>0</v>
      </c>
      <c r="S219" s="76">
        <f>'окт 2018'!W219</f>
        <v>-14.163199999999996</v>
      </c>
      <c r="T219" s="72">
        <f t="shared" si="26"/>
        <v>-14.163199999999996</v>
      </c>
      <c r="U219" s="77"/>
      <c r="V219" s="52"/>
      <c r="W219" s="54">
        <f t="shared" si="27"/>
        <v>-14.163199999999996</v>
      </c>
    </row>
    <row r="220" spans="1:23" ht="15" thickBot="1">
      <c r="A220" s="3">
        <v>1896502</v>
      </c>
      <c r="B220" s="83">
        <v>43400</v>
      </c>
      <c r="C220" s="4">
        <v>203</v>
      </c>
      <c r="D220" s="3">
        <v>594</v>
      </c>
      <c r="E220" s="3">
        <v>451</v>
      </c>
      <c r="F220" s="3">
        <v>98</v>
      </c>
      <c r="G220" s="4" t="s">
        <v>9</v>
      </c>
      <c r="H220" s="40">
        <f>E220-'май 2018'!E227</f>
        <v>83</v>
      </c>
      <c r="I220" s="42">
        <f>F220-'май 2018'!F227</f>
        <v>2</v>
      </c>
      <c r="J220" s="51">
        <f>'окт 2018'!E220</f>
        <v>446</v>
      </c>
      <c r="K220" s="51">
        <f>'окт 2018'!F220</f>
        <v>98</v>
      </c>
      <c r="L220">
        <f t="shared" si="23"/>
        <v>5</v>
      </c>
      <c r="M220">
        <f t="shared" si="23"/>
        <v>0</v>
      </c>
      <c r="N220" s="57">
        <f t="shared" si="24"/>
        <v>30.4</v>
      </c>
      <c r="O220" s="57">
        <f t="shared" si="25"/>
        <v>0</v>
      </c>
      <c r="P220" s="57">
        <f t="shared" si="28"/>
        <v>30.4</v>
      </c>
      <c r="Q220" s="52">
        <f>'окт 2018'!V220</f>
        <v>0</v>
      </c>
      <c r="R220" s="57">
        <f t="shared" si="29"/>
        <v>31.311999999999998</v>
      </c>
      <c r="S220" s="76">
        <f>'окт 2018'!W220</f>
        <v>31.311999999999998</v>
      </c>
      <c r="T220" s="62">
        <f>R220+S220</f>
        <v>62.623999999999995</v>
      </c>
      <c r="U220" s="62">
        <f>T220</f>
        <v>62.623999999999995</v>
      </c>
      <c r="V220" s="52"/>
      <c r="W220" s="52"/>
    </row>
    <row r="221" spans="1:23" ht="15" thickBot="1">
      <c r="A221" s="3">
        <v>1894950</v>
      </c>
      <c r="B221" s="83">
        <v>43400</v>
      </c>
      <c r="C221" s="4">
        <v>204</v>
      </c>
      <c r="D221" s="3">
        <v>2257</v>
      </c>
      <c r="E221" s="3">
        <v>1413</v>
      </c>
      <c r="F221" s="3">
        <v>842</v>
      </c>
      <c r="G221" s="4" t="s">
        <v>9</v>
      </c>
      <c r="H221" s="40">
        <f>E221-'май 2018'!E228</f>
        <v>101</v>
      </c>
      <c r="I221" s="42">
        <f>F221-'май 2018'!F228</f>
        <v>51</v>
      </c>
      <c r="J221" s="51">
        <f>'окт 2018'!E221</f>
        <v>1412</v>
      </c>
      <c r="K221" s="51">
        <f>'окт 2018'!F221</f>
        <v>841</v>
      </c>
      <c r="L221">
        <f t="shared" si="23"/>
        <v>1</v>
      </c>
      <c r="M221">
        <f t="shared" si="23"/>
        <v>1</v>
      </c>
      <c r="N221" s="57">
        <f t="shared" si="24"/>
        <v>6.08</v>
      </c>
      <c r="O221" s="57">
        <f t="shared" si="25"/>
        <v>2.25</v>
      </c>
      <c r="P221" s="57">
        <f t="shared" si="28"/>
        <v>8.33</v>
      </c>
      <c r="Q221" s="52">
        <f>'окт 2018'!V221</f>
        <v>0</v>
      </c>
      <c r="R221" s="57">
        <f t="shared" si="29"/>
        <v>8.5799000000000003</v>
      </c>
      <c r="S221" s="76">
        <f>'окт 2018'!W221</f>
        <v>167.90029999999999</v>
      </c>
      <c r="T221" s="77">
        <f t="shared" si="26"/>
        <v>176.4802</v>
      </c>
      <c r="U221" s="55"/>
      <c r="V221" s="52"/>
      <c r="W221" s="52">
        <f t="shared" si="27"/>
        <v>176.4802</v>
      </c>
    </row>
    <row r="222" spans="1:23" ht="15" thickBot="1">
      <c r="A222" s="3">
        <v>1895371</v>
      </c>
      <c r="B222" s="83">
        <v>43400</v>
      </c>
      <c r="C222" s="4">
        <v>205</v>
      </c>
      <c r="D222" s="3">
        <v>19216</v>
      </c>
      <c r="E222" s="3">
        <v>12058</v>
      </c>
      <c r="F222" s="3">
        <v>4905</v>
      </c>
      <c r="G222" s="4" t="s">
        <v>9</v>
      </c>
      <c r="H222" s="40">
        <f>E222-'май 2018'!E229</f>
        <v>979</v>
      </c>
      <c r="I222" s="42">
        <f>F222-'май 2018'!F229</f>
        <v>364</v>
      </c>
      <c r="J222" s="51">
        <f>'окт 2018'!E222</f>
        <v>12058</v>
      </c>
      <c r="K222" s="51">
        <f>'окт 2018'!F222</f>
        <v>4905</v>
      </c>
      <c r="L222">
        <f t="shared" si="23"/>
        <v>0</v>
      </c>
      <c r="M222">
        <f t="shared" si="23"/>
        <v>0</v>
      </c>
      <c r="N222" s="57">
        <f t="shared" si="24"/>
        <v>0</v>
      </c>
      <c r="O222" s="57">
        <f t="shared" si="25"/>
        <v>0</v>
      </c>
      <c r="P222" s="57">
        <f t="shared" si="28"/>
        <v>0</v>
      </c>
      <c r="Q222" s="52">
        <f>'окт 2018'!V222</f>
        <v>0</v>
      </c>
      <c r="R222" s="57">
        <f t="shared" si="29"/>
        <v>0</v>
      </c>
      <c r="S222" s="76">
        <f>'окт 2018'!W222</f>
        <v>1566.3313000000001</v>
      </c>
      <c r="T222" s="77">
        <f t="shared" si="26"/>
        <v>1566.3313000000001</v>
      </c>
      <c r="U222" s="55"/>
      <c r="V222" s="52"/>
      <c r="W222" s="52">
        <f t="shared" si="27"/>
        <v>1566.3313000000001</v>
      </c>
    </row>
    <row r="223" spans="1:23" ht="15" thickBot="1">
      <c r="A223" s="3">
        <v>1889777</v>
      </c>
      <c r="B223" s="83">
        <v>43400</v>
      </c>
      <c r="C223" s="4">
        <v>206</v>
      </c>
      <c r="D223" s="3">
        <v>11536</v>
      </c>
      <c r="E223" s="3">
        <v>6345</v>
      </c>
      <c r="F223" s="3">
        <v>3331</v>
      </c>
      <c r="G223" s="4" t="s">
        <v>9</v>
      </c>
      <c r="H223" s="40">
        <f>E223-'май 2018'!E230</f>
        <v>233</v>
      </c>
      <c r="I223" s="42">
        <f>F223-'май 2018'!F230</f>
        <v>304</v>
      </c>
      <c r="J223" s="51">
        <f>'окт 2018'!E223</f>
        <v>6343</v>
      </c>
      <c r="K223" s="51">
        <f>'окт 2018'!F223</f>
        <v>3330</v>
      </c>
      <c r="L223">
        <f t="shared" si="23"/>
        <v>2</v>
      </c>
      <c r="M223">
        <f t="shared" si="23"/>
        <v>1</v>
      </c>
      <c r="N223" s="57">
        <f t="shared" si="24"/>
        <v>12.16</v>
      </c>
      <c r="O223" s="57">
        <f t="shared" si="25"/>
        <v>2.25</v>
      </c>
      <c r="P223" s="57">
        <f t="shared" si="28"/>
        <v>14.41</v>
      </c>
      <c r="Q223" s="52">
        <f>'окт 2018'!V223</f>
        <v>0</v>
      </c>
      <c r="R223" s="57">
        <f t="shared" si="29"/>
        <v>14.8423</v>
      </c>
      <c r="S223" s="76">
        <f>'окт 2018'!W223</f>
        <v>0</v>
      </c>
      <c r="T223" s="77">
        <f t="shared" si="26"/>
        <v>14.8423</v>
      </c>
      <c r="U223" s="77"/>
      <c r="V223" s="52"/>
      <c r="W223" s="52">
        <f t="shared" si="27"/>
        <v>14.8423</v>
      </c>
    </row>
    <row r="224" spans="1:23" ht="15" thickBot="1">
      <c r="A224" s="3">
        <v>1894390</v>
      </c>
      <c r="B224" s="83">
        <v>43400</v>
      </c>
      <c r="C224" s="4">
        <v>207</v>
      </c>
      <c r="D224" s="3">
        <v>5342</v>
      </c>
      <c r="E224" s="3">
        <v>3669</v>
      </c>
      <c r="F224" s="3">
        <v>967</v>
      </c>
      <c r="G224" s="4" t="s">
        <v>9</v>
      </c>
      <c r="H224" s="40">
        <f>E224-'май 2018'!E231</f>
        <v>405</v>
      </c>
      <c r="I224" s="42">
        <f>F224-'май 2018'!F231</f>
        <v>171</v>
      </c>
      <c r="J224" s="51">
        <f>'окт 2018'!E224</f>
        <v>3659</v>
      </c>
      <c r="K224" s="51">
        <f>'окт 2018'!F224</f>
        <v>966</v>
      </c>
      <c r="L224">
        <f t="shared" si="23"/>
        <v>10</v>
      </c>
      <c r="M224">
        <f t="shared" si="23"/>
        <v>1</v>
      </c>
      <c r="N224" s="57">
        <f t="shared" si="24"/>
        <v>60.8</v>
      </c>
      <c r="O224" s="57">
        <f t="shared" si="25"/>
        <v>2.25</v>
      </c>
      <c r="P224" s="57">
        <f t="shared" si="28"/>
        <v>63.05</v>
      </c>
      <c r="Q224" s="52">
        <f>'окт 2018'!V224</f>
        <v>0</v>
      </c>
      <c r="R224" s="57">
        <f t="shared" si="29"/>
        <v>64.941499999999991</v>
      </c>
      <c r="S224" s="76">
        <f>'окт 2018'!W224</f>
        <v>0</v>
      </c>
      <c r="T224" s="77">
        <f t="shared" si="26"/>
        <v>64.941499999999991</v>
      </c>
      <c r="U224" s="77"/>
      <c r="V224" s="52"/>
      <c r="W224" s="52">
        <f t="shared" si="27"/>
        <v>64.941499999999991</v>
      </c>
    </row>
    <row r="225" spans="1:23" ht="15" thickBot="1">
      <c r="A225" s="3">
        <v>1899670</v>
      </c>
      <c r="B225" s="83">
        <v>43400</v>
      </c>
      <c r="C225" s="4">
        <v>208</v>
      </c>
      <c r="D225" s="3">
        <v>1295</v>
      </c>
      <c r="E225" s="3">
        <v>804</v>
      </c>
      <c r="F225" s="3">
        <v>329</v>
      </c>
      <c r="G225" s="4" t="s">
        <v>9</v>
      </c>
      <c r="H225" s="40">
        <f>E225-'май 2018'!E232</f>
        <v>89</v>
      </c>
      <c r="I225" s="42">
        <f>F225-'май 2018'!F232</f>
        <v>29</v>
      </c>
      <c r="J225" s="51">
        <f>'окт 2018'!E225</f>
        <v>804</v>
      </c>
      <c r="K225" s="51">
        <f>'окт 2018'!F225</f>
        <v>329</v>
      </c>
      <c r="L225">
        <f t="shared" si="23"/>
        <v>0</v>
      </c>
      <c r="M225">
        <f t="shared" si="23"/>
        <v>0</v>
      </c>
      <c r="N225" s="57">
        <f t="shared" si="24"/>
        <v>0</v>
      </c>
      <c r="O225" s="57">
        <f t="shared" si="25"/>
        <v>0</v>
      </c>
      <c r="P225" s="57">
        <f t="shared" si="28"/>
        <v>0</v>
      </c>
      <c r="Q225" s="52">
        <f>'окт 2018'!V225</f>
        <v>0</v>
      </c>
      <c r="R225" s="57">
        <f t="shared" si="29"/>
        <v>0</v>
      </c>
      <c r="S225" s="76">
        <f>'окт 2018'!W225</f>
        <v>224.26190000000003</v>
      </c>
      <c r="T225" s="77">
        <f t="shared" si="26"/>
        <v>224.26190000000003</v>
      </c>
      <c r="U225" s="55"/>
      <c r="V225" s="52"/>
      <c r="W225" s="52">
        <f t="shared" si="27"/>
        <v>224.26190000000003</v>
      </c>
    </row>
    <row r="226" spans="1:23" ht="15" thickBot="1">
      <c r="A226" s="3">
        <v>1897013</v>
      </c>
      <c r="B226" s="83">
        <v>43400</v>
      </c>
      <c r="C226" s="4">
        <v>209</v>
      </c>
      <c r="D226" s="3">
        <v>2678</v>
      </c>
      <c r="E226" s="3">
        <v>1994</v>
      </c>
      <c r="F226" s="3">
        <v>500</v>
      </c>
      <c r="G226" s="4" t="s">
        <v>9</v>
      </c>
      <c r="H226" s="40">
        <f>E226-'май 2018'!E233</f>
        <v>223</v>
      </c>
      <c r="I226" s="42">
        <f>F226-'май 2018'!F233</f>
        <v>82</v>
      </c>
      <c r="J226" s="51">
        <f>'окт 2018'!E226</f>
        <v>1992</v>
      </c>
      <c r="K226" s="51">
        <f>'окт 2018'!F226</f>
        <v>500</v>
      </c>
      <c r="L226">
        <f t="shared" si="23"/>
        <v>2</v>
      </c>
      <c r="M226">
        <f t="shared" si="23"/>
        <v>0</v>
      </c>
      <c r="N226" s="57">
        <f t="shared" si="24"/>
        <v>12.16</v>
      </c>
      <c r="O226" s="57">
        <f t="shared" si="25"/>
        <v>0</v>
      </c>
      <c r="P226" s="57">
        <f t="shared" si="28"/>
        <v>12.16</v>
      </c>
      <c r="Q226" s="52">
        <f>'окт 2018'!V226</f>
        <v>0</v>
      </c>
      <c r="R226" s="57">
        <f t="shared" si="29"/>
        <v>12.524800000000001</v>
      </c>
      <c r="S226" s="76">
        <f>'окт 2018'!W226</f>
        <v>485.35660000000001</v>
      </c>
      <c r="T226" s="77">
        <f t="shared" si="26"/>
        <v>497.88140000000004</v>
      </c>
      <c r="U226" s="77"/>
      <c r="V226" s="52"/>
      <c r="W226" s="52">
        <f t="shared" si="27"/>
        <v>497.88140000000004</v>
      </c>
    </row>
    <row r="227" spans="1:23" ht="15" thickBot="1">
      <c r="A227" s="3">
        <v>1899197</v>
      </c>
      <c r="B227" s="83">
        <v>43400</v>
      </c>
      <c r="C227" s="4">
        <v>210</v>
      </c>
      <c r="D227" s="3">
        <v>7259</v>
      </c>
      <c r="E227" s="3">
        <v>5047</v>
      </c>
      <c r="F227" s="3">
        <v>2170</v>
      </c>
      <c r="G227" s="4" t="s">
        <v>9</v>
      </c>
      <c r="H227" s="40">
        <f>E227-'май 2018'!E234</f>
        <v>1397</v>
      </c>
      <c r="I227" s="42">
        <f>F227-'май 2018'!F234</f>
        <v>592</v>
      </c>
      <c r="J227" s="51">
        <f>'окт 2018'!E227</f>
        <v>4658</v>
      </c>
      <c r="K227" s="51">
        <f>'окт 2018'!F227</f>
        <v>1982</v>
      </c>
      <c r="L227">
        <f t="shared" si="23"/>
        <v>389</v>
      </c>
      <c r="M227">
        <f t="shared" si="23"/>
        <v>188</v>
      </c>
      <c r="N227" s="57">
        <f t="shared" si="24"/>
        <v>2365.12</v>
      </c>
      <c r="O227" s="57">
        <f t="shared" si="25"/>
        <v>423</v>
      </c>
      <c r="P227" s="57">
        <f t="shared" si="28"/>
        <v>2788.12</v>
      </c>
      <c r="Q227" s="52">
        <f>'окт 2018'!V227</f>
        <v>0</v>
      </c>
      <c r="R227" s="57">
        <f t="shared" si="29"/>
        <v>2871.7635999999998</v>
      </c>
      <c r="S227" s="76">
        <f>'окт 2018'!W227</f>
        <v>-724.74030000000039</v>
      </c>
      <c r="T227" s="73">
        <f t="shared" si="26"/>
        <v>2147.0232999999994</v>
      </c>
      <c r="U227" s="73">
        <f>T227</f>
        <v>2147.0232999999994</v>
      </c>
      <c r="V227" s="52">
        <v>2853</v>
      </c>
      <c r="W227" s="52"/>
    </row>
    <row r="228" spans="1:23" ht="15" thickBot="1">
      <c r="A228" s="6">
        <v>5038466</v>
      </c>
      <c r="B228" s="83">
        <v>43400</v>
      </c>
      <c r="C228" s="4" t="s">
        <v>31</v>
      </c>
      <c r="D228" s="3">
        <v>177447</v>
      </c>
      <c r="E228" s="3">
        <v>93577</v>
      </c>
      <c r="F228" s="3">
        <v>55387</v>
      </c>
      <c r="G228" s="8" t="s">
        <v>16</v>
      </c>
      <c r="H228" s="40">
        <f>E228-'май 2018'!E235</f>
        <v>2318</v>
      </c>
      <c r="I228" s="42">
        <f>F228-'май 2018'!F235</f>
        <v>1205</v>
      </c>
      <c r="J228" s="51">
        <f>'окт 2018'!E228</f>
        <v>93037</v>
      </c>
      <c r="K228" s="51">
        <f>'окт 2018'!F228</f>
        <v>55035</v>
      </c>
      <c r="L228">
        <f t="shared" si="23"/>
        <v>540</v>
      </c>
      <c r="M228">
        <f t="shared" si="23"/>
        <v>352</v>
      </c>
      <c r="N228" s="57">
        <f t="shared" si="24"/>
        <v>3283.2</v>
      </c>
      <c r="O228" s="57">
        <f t="shared" si="25"/>
        <v>792</v>
      </c>
      <c r="P228" s="57">
        <f t="shared" si="28"/>
        <v>4075.2</v>
      </c>
      <c r="Q228" s="52">
        <f>'окт 2018'!V228</f>
        <v>0</v>
      </c>
      <c r="R228" s="57">
        <f t="shared" si="29"/>
        <v>4197.4560000000001</v>
      </c>
      <c r="S228" s="76">
        <f>'окт 2018'!W228</f>
        <v>0</v>
      </c>
      <c r="T228" s="77">
        <f t="shared" si="26"/>
        <v>4197.4560000000001</v>
      </c>
      <c r="U228" s="77"/>
      <c r="V228" s="52"/>
      <c r="W228" s="52">
        <f t="shared" si="27"/>
        <v>4197.4560000000001</v>
      </c>
    </row>
    <row r="229" spans="1:23" ht="15" thickBot="1">
      <c r="A229" s="3">
        <v>1892442</v>
      </c>
      <c r="B229" s="83">
        <v>43400</v>
      </c>
      <c r="C229" s="4">
        <v>212</v>
      </c>
      <c r="D229" s="3">
        <v>15942</v>
      </c>
      <c r="E229" s="3">
        <v>8655</v>
      </c>
      <c r="F229" s="3">
        <v>5244</v>
      </c>
      <c r="G229" s="4" t="s">
        <v>9</v>
      </c>
      <c r="H229" s="40">
        <f>E229-'май 2018'!E236</f>
        <v>5257</v>
      </c>
      <c r="I229" s="42">
        <f>F229-'май 2018'!F236</f>
        <v>3433</v>
      </c>
      <c r="J229" s="51">
        <f>'окт 2018'!E229</f>
        <v>6778</v>
      </c>
      <c r="K229" s="51">
        <f>'окт 2018'!F229</f>
        <v>4047</v>
      </c>
      <c r="L229">
        <f t="shared" si="23"/>
        <v>1877</v>
      </c>
      <c r="M229">
        <f t="shared" si="23"/>
        <v>1197</v>
      </c>
      <c r="N229" s="57">
        <f t="shared" si="24"/>
        <v>11412.16</v>
      </c>
      <c r="O229" s="57">
        <f t="shared" si="25"/>
        <v>2693.25</v>
      </c>
      <c r="P229" s="57">
        <f t="shared" si="28"/>
        <v>14105.41</v>
      </c>
      <c r="Q229" s="52">
        <f>'окт 2018'!V229</f>
        <v>0</v>
      </c>
      <c r="R229" s="57">
        <f t="shared" si="29"/>
        <v>14528.5723</v>
      </c>
      <c r="S229" s="76">
        <f>'окт 2018'!W229</f>
        <v>0</v>
      </c>
      <c r="T229" s="62">
        <f t="shared" si="26"/>
        <v>14528.5723</v>
      </c>
      <c r="U229" s="62">
        <f t="shared" si="26"/>
        <v>14528.5723</v>
      </c>
      <c r="V229" s="52">
        <v>471.43</v>
      </c>
      <c r="W229" s="52"/>
    </row>
    <row r="230" spans="1:23" ht="15" thickBot="1">
      <c r="A230" s="3">
        <v>1899368</v>
      </c>
      <c r="B230" s="83">
        <v>43400</v>
      </c>
      <c r="C230" s="4">
        <v>213</v>
      </c>
      <c r="D230" s="3">
        <v>1573</v>
      </c>
      <c r="E230" s="3">
        <v>1057</v>
      </c>
      <c r="F230" s="3">
        <v>515</v>
      </c>
      <c r="G230" s="4" t="s">
        <v>9</v>
      </c>
      <c r="H230" s="40">
        <f>E230-'май 2018'!E237</f>
        <v>252</v>
      </c>
      <c r="I230" s="42">
        <f>F230-'май 2018'!F237</f>
        <v>193</v>
      </c>
      <c r="J230" s="51">
        <f>'окт 2018'!E230</f>
        <v>984</v>
      </c>
      <c r="K230" s="51">
        <f>'окт 2018'!F230</f>
        <v>466</v>
      </c>
      <c r="L230">
        <f t="shared" si="23"/>
        <v>73</v>
      </c>
      <c r="M230">
        <f t="shared" si="23"/>
        <v>49</v>
      </c>
      <c r="N230" s="57">
        <f t="shared" si="24"/>
        <v>443.84000000000003</v>
      </c>
      <c r="O230" s="57">
        <f t="shared" si="25"/>
        <v>110.25</v>
      </c>
      <c r="P230" s="57">
        <f t="shared" si="28"/>
        <v>554.09</v>
      </c>
      <c r="Q230" s="52">
        <f>'окт 2018'!V230</f>
        <v>0</v>
      </c>
      <c r="R230" s="57">
        <f t="shared" si="29"/>
        <v>570.71270000000004</v>
      </c>
      <c r="S230" s="76">
        <f>'окт 2018'!W230</f>
        <v>0</v>
      </c>
      <c r="T230" s="62">
        <f t="shared" si="26"/>
        <v>570.71270000000004</v>
      </c>
      <c r="U230" s="62">
        <f t="shared" si="26"/>
        <v>570.71270000000004</v>
      </c>
      <c r="V230" s="52"/>
      <c r="W230" s="52"/>
    </row>
    <row r="231" spans="1:23" ht="15" thickBot="1">
      <c r="A231" s="3">
        <v>1899373</v>
      </c>
      <c r="B231" s="83">
        <v>43400</v>
      </c>
      <c r="C231" s="4">
        <v>214</v>
      </c>
      <c r="D231" s="3">
        <v>1500</v>
      </c>
      <c r="E231" s="3">
        <v>913</v>
      </c>
      <c r="F231" s="3">
        <v>370</v>
      </c>
      <c r="G231" s="4" t="s">
        <v>9</v>
      </c>
      <c r="H231" s="40">
        <f>E231-'май 2018'!E238</f>
        <v>136</v>
      </c>
      <c r="I231" s="42">
        <f>F231-'май 2018'!F238</f>
        <v>59</v>
      </c>
      <c r="J231" s="51">
        <f>'окт 2018'!E231</f>
        <v>913</v>
      </c>
      <c r="K231" s="51">
        <f>'окт 2018'!F231</f>
        <v>370</v>
      </c>
      <c r="L231">
        <f t="shared" si="23"/>
        <v>0</v>
      </c>
      <c r="M231">
        <f t="shared" si="23"/>
        <v>0</v>
      </c>
      <c r="N231" s="57">
        <f t="shared" si="24"/>
        <v>0</v>
      </c>
      <c r="O231" s="57">
        <f t="shared" si="25"/>
        <v>0</v>
      </c>
      <c r="P231" s="57">
        <f t="shared" si="28"/>
        <v>0</v>
      </c>
      <c r="Q231" s="52">
        <f>'окт 2018'!V231</f>
        <v>0</v>
      </c>
      <c r="R231" s="57">
        <f t="shared" si="29"/>
        <v>0</v>
      </c>
      <c r="S231" s="76">
        <f>'окт 2018'!W231</f>
        <v>6.2624000000000004</v>
      </c>
      <c r="T231" s="77">
        <f t="shared" si="26"/>
        <v>6.2624000000000004</v>
      </c>
      <c r="U231" s="77"/>
      <c r="V231" s="52"/>
      <c r="W231" s="52">
        <f t="shared" si="27"/>
        <v>6.2624000000000004</v>
      </c>
    </row>
    <row r="232" spans="1:23" ht="15" thickBot="1">
      <c r="A232" s="3">
        <v>1892709</v>
      </c>
      <c r="B232" s="83">
        <v>43400</v>
      </c>
      <c r="C232" s="4">
        <v>215</v>
      </c>
      <c r="D232" s="3">
        <v>5336</v>
      </c>
      <c r="E232" s="3">
        <v>2744</v>
      </c>
      <c r="F232" s="3">
        <v>2109</v>
      </c>
      <c r="G232" s="4" t="s">
        <v>9</v>
      </c>
      <c r="H232" s="40">
        <f>E232-'май 2018'!E239</f>
        <v>305</v>
      </c>
      <c r="I232" s="42">
        <f>F232-'май 2018'!F239</f>
        <v>170</v>
      </c>
      <c r="J232" s="51">
        <f>'окт 2018'!E232</f>
        <v>2744</v>
      </c>
      <c r="K232" s="51">
        <f>'окт 2018'!F232</f>
        <v>2109</v>
      </c>
      <c r="L232">
        <f t="shared" si="23"/>
        <v>0</v>
      </c>
      <c r="M232">
        <f t="shared" si="23"/>
        <v>0</v>
      </c>
      <c r="N232" s="57">
        <f t="shared" si="24"/>
        <v>0</v>
      </c>
      <c r="O232" s="57">
        <f t="shared" si="25"/>
        <v>0</v>
      </c>
      <c r="P232" s="57">
        <f t="shared" si="28"/>
        <v>0</v>
      </c>
      <c r="Q232" s="52">
        <f>'окт 2018'!V232</f>
        <v>0</v>
      </c>
      <c r="R232" s="57">
        <f t="shared" si="29"/>
        <v>0</v>
      </c>
      <c r="S232" s="76">
        <f>'окт 2018'!W232</f>
        <v>493.74699999999996</v>
      </c>
      <c r="T232" s="88">
        <f t="shared" si="26"/>
        <v>493.74699999999996</v>
      </c>
      <c r="U232" s="55"/>
      <c r="V232" s="52"/>
      <c r="W232" s="52">
        <f t="shared" si="27"/>
        <v>493.74699999999996</v>
      </c>
    </row>
    <row r="233" spans="1:23" ht="15" thickBot="1">
      <c r="A233" s="3">
        <v>1893414</v>
      </c>
      <c r="B233" s="83">
        <v>43400</v>
      </c>
      <c r="C233" s="4">
        <v>216</v>
      </c>
      <c r="D233" s="3">
        <v>3586</v>
      </c>
      <c r="E233" s="3">
        <v>2117</v>
      </c>
      <c r="F233" s="3">
        <v>1240</v>
      </c>
      <c r="G233" s="4" t="s">
        <v>9</v>
      </c>
      <c r="H233" s="40">
        <f>E233-'май 2018'!E240</f>
        <v>361</v>
      </c>
      <c r="I233" s="42">
        <f>F233-'май 2018'!F240</f>
        <v>75</v>
      </c>
      <c r="J233" s="51">
        <f>'окт 2018'!E233</f>
        <v>2117</v>
      </c>
      <c r="K233" s="51">
        <f>'окт 2018'!F233</f>
        <v>1240</v>
      </c>
      <c r="L233">
        <f t="shared" si="23"/>
        <v>0</v>
      </c>
      <c r="M233">
        <f t="shared" si="23"/>
        <v>0</v>
      </c>
      <c r="N233" s="57">
        <f t="shared" si="24"/>
        <v>0</v>
      </c>
      <c r="O233" s="57">
        <f t="shared" si="25"/>
        <v>0</v>
      </c>
      <c r="P233" s="57">
        <f t="shared" si="28"/>
        <v>0</v>
      </c>
      <c r="Q233" s="52">
        <f>'окт 2018'!V233</f>
        <v>0</v>
      </c>
      <c r="R233" s="57">
        <f t="shared" si="29"/>
        <v>0</v>
      </c>
      <c r="S233" s="76">
        <f>'окт 2018'!W233</f>
        <v>1673.2604000000001</v>
      </c>
      <c r="T233" s="77">
        <f t="shared" si="26"/>
        <v>1673.2604000000001</v>
      </c>
      <c r="U233" s="55"/>
      <c r="V233" s="52"/>
      <c r="W233" s="52">
        <f t="shared" si="27"/>
        <v>1673.2604000000001</v>
      </c>
    </row>
    <row r="234" spans="1:23" ht="15" thickBot="1">
      <c r="A234" s="3">
        <v>1898643</v>
      </c>
      <c r="B234" s="83">
        <v>43400</v>
      </c>
      <c r="C234" s="4">
        <v>217</v>
      </c>
      <c r="D234" s="3">
        <v>11987</v>
      </c>
      <c r="E234" s="3">
        <v>7135</v>
      </c>
      <c r="F234" s="3">
        <v>4453</v>
      </c>
      <c r="G234" s="4" t="s">
        <v>9</v>
      </c>
      <c r="H234" s="40">
        <f>E234-'май 2018'!E241</f>
        <v>413</v>
      </c>
      <c r="I234" s="42">
        <f>F234-'май 2018'!F241</f>
        <v>311</v>
      </c>
      <c r="J234" s="51">
        <f>'окт 2018'!E234</f>
        <v>7022</v>
      </c>
      <c r="K234" s="51">
        <f>'окт 2018'!F234</f>
        <v>4389</v>
      </c>
      <c r="L234">
        <f t="shared" si="23"/>
        <v>113</v>
      </c>
      <c r="M234">
        <f t="shared" si="23"/>
        <v>64</v>
      </c>
      <c r="N234" s="57">
        <f t="shared" si="24"/>
        <v>687.04</v>
      </c>
      <c r="O234" s="57">
        <f t="shared" si="25"/>
        <v>144</v>
      </c>
      <c r="P234" s="57">
        <f t="shared" si="28"/>
        <v>831.04</v>
      </c>
      <c r="Q234" s="52">
        <f>'окт 2018'!V234</f>
        <v>0</v>
      </c>
      <c r="R234" s="57">
        <f t="shared" si="29"/>
        <v>855.97119999999995</v>
      </c>
      <c r="S234" s="76">
        <f>'окт 2018'!W234</f>
        <v>-569.42840000000001</v>
      </c>
      <c r="T234" s="73">
        <f t="shared" si="26"/>
        <v>286.54279999999994</v>
      </c>
      <c r="U234" s="73">
        <f>T234</f>
        <v>286.54279999999994</v>
      </c>
      <c r="V234" s="52">
        <v>2713</v>
      </c>
      <c r="W234" s="52"/>
    </row>
    <row r="235" spans="1:23" ht="15" thickBot="1">
      <c r="A235" s="3">
        <v>1896535</v>
      </c>
      <c r="B235" s="83">
        <v>43400</v>
      </c>
      <c r="C235" s="4">
        <v>218</v>
      </c>
      <c r="D235" s="3">
        <v>4334</v>
      </c>
      <c r="E235" s="3">
        <v>2837</v>
      </c>
      <c r="F235" s="3">
        <v>1264</v>
      </c>
      <c r="G235" s="4" t="s">
        <v>9</v>
      </c>
      <c r="H235" s="40">
        <f>E235-'май 2018'!E242</f>
        <v>421</v>
      </c>
      <c r="I235" s="42">
        <f>F235-'май 2018'!F242</f>
        <v>170</v>
      </c>
      <c r="J235" s="51">
        <f>'окт 2018'!E235</f>
        <v>2837</v>
      </c>
      <c r="K235" s="51">
        <f>'окт 2018'!F235</f>
        <v>1264</v>
      </c>
      <c r="L235">
        <f t="shared" si="23"/>
        <v>0</v>
      </c>
      <c r="M235">
        <f t="shared" si="23"/>
        <v>0</v>
      </c>
      <c r="N235" s="57">
        <f t="shared" si="24"/>
        <v>0</v>
      </c>
      <c r="O235" s="57">
        <f t="shared" si="25"/>
        <v>0</v>
      </c>
      <c r="P235" s="57">
        <f t="shared" si="28"/>
        <v>0</v>
      </c>
      <c r="Q235" s="52">
        <f>'окт 2018'!V235</f>
        <v>0</v>
      </c>
      <c r="R235" s="57">
        <f t="shared" si="29"/>
        <v>0</v>
      </c>
      <c r="S235" s="76">
        <f>'окт 2018'!W235</f>
        <v>297.7833</v>
      </c>
      <c r="T235" s="77">
        <f t="shared" si="26"/>
        <v>297.7833</v>
      </c>
      <c r="U235" s="55"/>
      <c r="V235" s="52"/>
      <c r="W235" s="52">
        <f t="shared" si="27"/>
        <v>297.7833</v>
      </c>
    </row>
    <row r="236" spans="1:23" ht="15" thickBot="1">
      <c r="A236" s="3">
        <v>1740616</v>
      </c>
      <c r="B236" s="83">
        <v>43400</v>
      </c>
      <c r="C236" s="4">
        <v>219</v>
      </c>
      <c r="D236" s="3">
        <v>1208</v>
      </c>
      <c r="E236" s="3">
        <v>761</v>
      </c>
      <c r="F236" s="3">
        <v>186</v>
      </c>
      <c r="G236" s="4" t="s">
        <v>9</v>
      </c>
      <c r="H236" s="40">
        <f>E236-'май 2018'!E243</f>
        <v>40</v>
      </c>
      <c r="I236" s="42">
        <f>F236-'май 2018'!F243</f>
        <v>11</v>
      </c>
      <c r="J236" s="51">
        <f>'окт 2018'!E236</f>
        <v>761</v>
      </c>
      <c r="K236" s="51">
        <f>'окт 2018'!F236</f>
        <v>186</v>
      </c>
      <c r="L236">
        <f t="shared" si="23"/>
        <v>0</v>
      </c>
      <c r="M236">
        <f t="shared" si="23"/>
        <v>0</v>
      </c>
      <c r="N236" s="57">
        <f t="shared" si="24"/>
        <v>0</v>
      </c>
      <c r="O236" s="57">
        <f t="shared" si="25"/>
        <v>0</v>
      </c>
      <c r="P236" s="57">
        <f t="shared" si="28"/>
        <v>0</v>
      </c>
      <c r="Q236" s="52">
        <f>'окт 2018'!V236</f>
        <v>0</v>
      </c>
      <c r="R236" s="57">
        <f t="shared" si="29"/>
        <v>0</v>
      </c>
      <c r="S236" s="76">
        <f>'окт 2018'!W236</f>
        <v>71.893999999999991</v>
      </c>
      <c r="T236" s="77">
        <f t="shared" si="26"/>
        <v>71.893999999999991</v>
      </c>
      <c r="U236" s="55"/>
      <c r="V236" s="52"/>
      <c r="W236" s="52">
        <f t="shared" si="27"/>
        <v>71.893999999999991</v>
      </c>
    </row>
    <row r="237" spans="1:23" ht="15" thickBot="1">
      <c r="A237" s="3">
        <v>1792893</v>
      </c>
      <c r="B237" s="83">
        <v>43400</v>
      </c>
      <c r="C237" s="4">
        <v>220</v>
      </c>
      <c r="D237" s="3">
        <v>6045</v>
      </c>
      <c r="E237" s="3">
        <v>3541</v>
      </c>
      <c r="F237" s="3">
        <v>1999</v>
      </c>
      <c r="G237" s="4" t="s">
        <v>9</v>
      </c>
      <c r="H237" s="40">
        <f>E237-'май 2018'!E244</f>
        <v>797</v>
      </c>
      <c r="I237" s="42">
        <f>F237-'май 2018'!F244</f>
        <v>462</v>
      </c>
      <c r="J237" s="51">
        <f>'окт 2018'!E237</f>
        <v>3535</v>
      </c>
      <c r="K237" s="51">
        <f>'окт 2018'!F237</f>
        <v>1999</v>
      </c>
      <c r="L237">
        <f t="shared" si="23"/>
        <v>6</v>
      </c>
      <c r="M237">
        <f t="shared" si="23"/>
        <v>0</v>
      </c>
      <c r="N237" s="57">
        <f t="shared" si="24"/>
        <v>36.480000000000004</v>
      </c>
      <c r="O237" s="57">
        <f t="shared" si="25"/>
        <v>0</v>
      </c>
      <c r="P237" s="57">
        <f t="shared" si="28"/>
        <v>36.480000000000004</v>
      </c>
      <c r="Q237" s="52">
        <f>'окт 2018'!V237</f>
        <v>0</v>
      </c>
      <c r="R237" s="57">
        <f t="shared" si="29"/>
        <v>37.574400000000004</v>
      </c>
      <c r="S237" s="76">
        <f>'окт 2018'!W237</f>
        <v>-594.30759999999998</v>
      </c>
      <c r="T237" s="72">
        <f t="shared" si="26"/>
        <v>-556.73320000000001</v>
      </c>
      <c r="U237" s="55"/>
      <c r="V237" s="52"/>
      <c r="W237" s="54">
        <f t="shared" si="27"/>
        <v>-556.73320000000001</v>
      </c>
    </row>
    <row r="238" spans="1:23" ht="15" thickBot="1">
      <c r="A238" s="3">
        <v>1897101</v>
      </c>
      <c r="B238" s="83">
        <v>43400</v>
      </c>
      <c r="C238" s="4">
        <v>221</v>
      </c>
      <c r="D238" s="3">
        <v>5215</v>
      </c>
      <c r="E238" s="3">
        <v>3586</v>
      </c>
      <c r="F238" s="3">
        <v>1009</v>
      </c>
      <c r="G238" s="4" t="s">
        <v>9</v>
      </c>
      <c r="H238" s="40">
        <f>E238-'май 2018'!E245</f>
        <v>526</v>
      </c>
      <c r="I238" s="42">
        <f>F238-'май 2018'!F245</f>
        <v>127</v>
      </c>
      <c r="J238" s="51">
        <f>'окт 2018'!E238</f>
        <v>3584</v>
      </c>
      <c r="K238" s="51">
        <f>'окт 2018'!F238</f>
        <v>1008</v>
      </c>
      <c r="L238">
        <f t="shared" si="23"/>
        <v>2</v>
      </c>
      <c r="M238">
        <f t="shared" si="23"/>
        <v>1</v>
      </c>
      <c r="N238" s="57">
        <f t="shared" si="24"/>
        <v>12.16</v>
      </c>
      <c r="O238" s="57">
        <f t="shared" si="25"/>
        <v>2.25</v>
      </c>
      <c r="P238" s="57">
        <f t="shared" si="28"/>
        <v>14.41</v>
      </c>
      <c r="Q238" s="52">
        <f>'окт 2018'!V238</f>
        <v>0</v>
      </c>
      <c r="R238" s="57">
        <f t="shared" si="29"/>
        <v>14.8423</v>
      </c>
      <c r="S238" s="76">
        <f>'окт 2018'!W238</f>
        <v>2057.4146999999998</v>
      </c>
      <c r="T238" s="73">
        <f t="shared" si="26"/>
        <v>2072.2569999999996</v>
      </c>
      <c r="U238" s="73">
        <f>T238</f>
        <v>2072.2569999999996</v>
      </c>
      <c r="V238" s="52"/>
      <c r="W238" s="52"/>
    </row>
    <row r="239" spans="1:23" ht="15" thickBot="1">
      <c r="A239" s="3">
        <v>1899043</v>
      </c>
      <c r="B239" s="83">
        <v>43400</v>
      </c>
      <c r="C239" s="4">
        <v>222</v>
      </c>
      <c r="D239" s="3">
        <v>42764</v>
      </c>
      <c r="E239" s="3">
        <v>27541</v>
      </c>
      <c r="F239" s="3">
        <v>15108</v>
      </c>
      <c r="G239" s="4" t="s">
        <v>9</v>
      </c>
      <c r="H239" s="40">
        <f>E239-'май 2018'!E246</f>
        <v>1435</v>
      </c>
      <c r="I239" s="42">
        <f>F239-'май 2018'!F246</f>
        <v>695</v>
      </c>
      <c r="J239" s="51">
        <f>'окт 2018'!E239</f>
        <v>27118</v>
      </c>
      <c r="K239" s="51">
        <f>'окт 2018'!F239</f>
        <v>14882</v>
      </c>
      <c r="L239">
        <f t="shared" si="23"/>
        <v>423</v>
      </c>
      <c r="M239">
        <f t="shared" si="23"/>
        <v>226</v>
      </c>
      <c r="N239" s="57">
        <f t="shared" si="24"/>
        <v>2571.84</v>
      </c>
      <c r="O239" s="57">
        <f t="shared" si="25"/>
        <v>508.5</v>
      </c>
      <c r="P239" s="57">
        <f t="shared" si="28"/>
        <v>3080.34</v>
      </c>
      <c r="Q239" s="52">
        <f>'окт 2018'!V239</f>
        <v>0</v>
      </c>
      <c r="R239" s="57">
        <f t="shared" si="29"/>
        <v>3172.7501999999999</v>
      </c>
      <c r="S239" s="76">
        <f>'окт 2018'!W239</f>
        <v>0</v>
      </c>
      <c r="T239" s="62">
        <f t="shared" si="26"/>
        <v>3172.7501999999999</v>
      </c>
      <c r="U239" s="62">
        <f t="shared" si="26"/>
        <v>3172.7501999999999</v>
      </c>
      <c r="V239" s="52">
        <v>827</v>
      </c>
      <c r="W239" s="52"/>
    </row>
    <row r="240" spans="1:23" ht="15" thickBot="1">
      <c r="A240" s="3">
        <v>1899227</v>
      </c>
      <c r="B240" s="83">
        <v>43400</v>
      </c>
      <c r="C240" s="4">
        <v>223</v>
      </c>
      <c r="D240" s="3">
        <v>2225</v>
      </c>
      <c r="E240" s="3">
        <v>1201</v>
      </c>
      <c r="F240" s="3">
        <v>1019</v>
      </c>
      <c r="G240" s="4" t="s">
        <v>9</v>
      </c>
      <c r="H240" s="40">
        <f>E240-'май 2018'!E247</f>
        <v>408</v>
      </c>
      <c r="I240" s="42">
        <f>F240-'май 2018'!F247</f>
        <v>327</v>
      </c>
      <c r="J240" s="51">
        <f>'окт 2018'!E240</f>
        <v>1201</v>
      </c>
      <c r="K240" s="51">
        <f>'окт 2018'!F240</f>
        <v>1019</v>
      </c>
      <c r="L240">
        <f t="shared" si="23"/>
        <v>0</v>
      </c>
      <c r="M240">
        <f t="shared" si="23"/>
        <v>0</v>
      </c>
      <c r="N240" s="57">
        <f t="shared" si="24"/>
        <v>0</v>
      </c>
      <c r="O240" s="57">
        <f t="shared" si="25"/>
        <v>0</v>
      </c>
      <c r="P240" s="57">
        <f t="shared" si="28"/>
        <v>0</v>
      </c>
      <c r="Q240" s="52">
        <f>'окт 2018'!V240</f>
        <v>0</v>
      </c>
      <c r="R240" s="57">
        <f t="shared" si="29"/>
        <v>0</v>
      </c>
      <c r="S240" s="76">
        <f>'окт 2018'!W240</f>
        <v>171.79370000000003</v>
      </c>
      <c r="T240" s="77">
        <f t="shared" si="26"/>
        <v>171.79370000000003</v>
      </c>
      <c r="U240" s="77"/>
      <c r="V240" s="52"/>
      <c r="W240" s="52">
        <f t="shared" si="27"/>
        <v>171.79370000000003</v>
      </c>
    </row>
    <row r="241" spans="1:23" ht="15" thickBot="1">
      <c r="A241" s="3">
        <v>1889771</v>
      </c>
      <c r="B241" s="83">
        <v>43400</v>
      </c>
      <c r="C241" s="4">
        <v>224</v>
      </c>
      <c r="D241" s="3">
        <v>16996</v>
      </c>
      <c r="E241" s="3">
        <v>11370</v>
      </c>
      <c r="F241" s="3">
        <v>5618</v>
      </c>
      <c r="G241" s="4" t="s">
        <v>9</v>
      </c>
      <c r="H241" s="40">
        <f>E241-'май 2018'!E248</f>
        <v>966</v>
      </c>
      <c r="I241" s="42">
        <f>F241-'май 2018'!F248</f>
        <v>497</v>
      </c>
      <c r="J241" s="51">
        <f>'окт 2018'!E241</f>
        <v>11370</v>
      </c>
      <c r="K241" s="51">
        <f>'окт 2018'!F241</f>
        <v>5618</v>
      </c>
      <c r="L241">
        <f t="shared" si="23"/>
        <v>0</v>
      </c>
      <c r="M241">
        <f t="shared" si="23"/>
        <v>0</v>
      </c>
      <c r="N241" s="57">
        <f t="shared" si="24"/>
        <v>0</v>
      </c>
      <c r="O241" s="57">
        <f t="shared" si="25"/>
        <v>0</v>
      </c>
      <c r="P241" s="57">
        <f t="shared" si="28"/>
        <v>0</v>
      </c>
      <c r="Q241" s="52">
        <f>'окт 2018'!V241</f>
        <v>0</v>
      </c>
      <c r="R241" s="57">
        <f t="shared" si="29"/>
        <v>0</v>
      </c>
      <c r="S241" s="76">
        <f>'окт 2018'!W241</f>
        <v>357.15249999999997</v>
      </c>
      <c r="T241" s="77">
        <f t="shared" si="26"/>
        <v>357.15249999999997</v>
      </c>
      <c r="U241" s="77"/>
      <c r="V241" s="52"/>
      <c r="W241" s="52">
        <f t="shared" si="27"/>
        <v>357.15249999999997</v>
      </c>
    </row>
    <row r="242" spans="1:23" ht="15" thickBot="1">
      <c r="A242" s="3">
        <v>1899013</v>
      </c>
      <c r="B242" s="83">
        <v>43400</v>
      </c>
      <c r="C242" s="56">
        <v>225</v>
      </c>
      <c r="D242" s="3">
        <v>13590</v>
      </c>
      <c r="E242" s="3">
        <v>8736</v>
      </c>
      <c r="F242" s="3">
        <v>3678</v>
      </c>
      <c r="G242" s="4" t="s">
        <v>9</v>
      </c>
      <c r="H242" s="40">
        <f>E242-'май 2018'!E249</f>
        <v>764</v>
      </c>
      <c r="I242" s="42">
        <f>F242-'май 2018'!F249</f>
        <v>318</v>
      </c>
      <c r="J242" s="51">
        <f>'окт 2018'!E242</f>
        <v>8736</v>
      </c>
      <c r="K242" s="51">
        <f>'окт 2018'!F242</f>
        <v>3678</v>
      </c>
      <c r="L242">
        <f t="shared" si="23"/>
        <v>0</v>
      </c>
      <c r="M242">
        <f t="shared" si="23"/>
        <v>0</v>
      </c>
      <c r="N242" s="57">
        <f t="shared" si="24"/>
        <v>0</v>
      </c>
      <c r="O242" s="57">
        <f t="shared" si="25"/>
        <v>0</v>
      </c>
      <c r="P242" s="57">
        <f t="shared" si="28"/>
        <v>0</v>
      </c>
      <c r="Q242" s="52">
        <f>'окт 2018'!V242</f>
        <v>0</v>
      </c>
      <c r="R242" s="57">
        <f t="shared" si="29"/>
        <v>0</v>
      </c>
      <c r="S242" s="76">
        <f>'окт 2018'!W242</f>
        <v>395.14080000000001</v>
      </c>
      <c r="T242" s="77">
        <f t="shared" si="26"/>
        <v>395.14080000000001</v>
      </c>
      <c r="U242" s="55"/>
      <c r="V242" s="52"/>
      <c r="W242" s="52">
        <f t="shared" si="27"/>
        <v>395.14080000000001</v>
      </c>
    </row>
    <row r="243" spans="1:23" ht="15" thickBot="1">
      <c r="A243" s="3">
        <v>1899223</v>
      </c>
      <c r="B243" s="83">
        <v>43400</v>
      </c>
      <c r="C243" s="56">
        <v>226</v>
      </c>
      <c r="D243" s="3">
        <v>21274</v>
      </c>
      <c r="E243" s="3">
        <v>14021</v>
      </c>
      <c r="F243" s="3">
        <v>7222</v>
      </c>
      <c r="G243" s="4" t="s">
        <v>9</v>
      </c>
      <c r="H243" s="40">
        <f>E243-'май 2018'!E250</f>
        <v>768</v>
      </c>
      <c r="I243" s="42">
        <f>F243-'май 2018'!F250</f>
        <v>187</v>
      </c>
      <c r="J243" s="51">
        <f>'окт 2018'!E243</f>
        <v>14009</v>
      </c>
      <c r="K243" s="51">
        <f>'окт 2018'!F243</f>
        <v>7222</v>
      </c>
      <c r="L243">
        <f t="shared" si="23"/>
        <v>12</v>
      </c>
      <c r="M243">
        <f t="shared" si="23"/>
        <v>0</v>
      </c>
      <c r="N243" s="57">
        <f t="shared" si="24"/>
        <v>72.960000000000008</v>
      </c>
      <c r="O243" s="57">
        <f t="shared" si="25"/>
        <v>0</v>
      </c>
      <c r="P243" s="57">
        <f t="shared" si="28"/>
        <v>72.960000000000008</v>
      </c>
      <c r="Q243" s="52">
        <f>'окт 2018'!V243</f>
        <v>0</v>
      </c>
      <c r="R243" s="57">
        <f t="shared" si="29"/>
        <v>75.148800000000008</v>
      </c>
      <c r="S243" s="76">
        <f>'окт 2018'!W243</f>
        <v>2838.9786999999997</v>
      </c>
      <c r="T243" s="62">
        <f t="shared" si="26"/>
        <v>2914.1274999999996</v>
      </c>
      <c r="U243" s="62">
        <f>T243</f>
        <v>2914.1274999999996</v>
      </c>
      <c r="V243" s="52">
        <v>86</v>
      </c>
      <c r="W243" s="52"/>
    </row>
    <row r="244" spans="1:23" ht="15" thickBot="1">
      <c r="A244" s="3">
        <v>1899128</v>
      </c>
      <c r="B244" s="83">
        <v>43400</v>
      </c>
      <c r="C244" s="4">
        <v>227</v>
      </c>
      <c r="D244" s="3">
        <v>6228</v>
      </c>
      <c r="E244" s="3">
        <v>3552</v>
      </c>
      <c r="F244" s="3">
        <v>2591</v>
      </c>
      <c r="G244" s="4" t="s">
        <v>9</v>
      </c>
      <c r="H244" s="40">
        <f>E244-'май 2018'!E251</f>
        <v>436</v>
      </c>
      <c r="I244" s="42">
        <f>F244-'май 2018'!F251</f>
        <v>277</v>
      </c>
      <c r="J244" s="51">
        <f>'окт 2018'!E244</f>
        <v>3552</v>
      </c>
      <c r="K244" s="51">
        <f>'окт 2018'!F244</f>
        <v>2591</v>
      </c>
      <c r="L244">
        <f t="shared" si="23"/>
        <v>0</v>
      </c>
      <c r="M244">
        <f t="shared" si="23"/>
        <v>0</v>
      </c>
      <c r="N244" s="57">
        <f t="shared" si="24"/>
        <v>0</v>
      </c>
      <c r="O244" s="57">
        <f t="shared" si="25"/>
        <v>0</v>
      </c>
      <c r="P244" s="57">
        <f t="shared" si="28"/>
        <v>0</v>
      </c>
      <c r="Q244" s="52">
        <f>'окт 2018'!V244</f>
        <v>0</v>
      </c>
      <c r="R244" s="57">
        <f t="shared" si="29"/>
        <v>0</v>
      </c>
      <c r="S244" s="76">
        <f>'окт 2018'!W244</f>
        <v>3372.3539000000001</v>
      </c>
      <c r="T244" s="88">
        <f t="shared" si="26"/>
        <v>3372.3539000000001</v>
      </c>
      <c r="U244" s="55"/>
      <c r="V244" s="52"/>
      <c r="W244" s="52">
        <f t="shared" si="27"/>
        <v>3372.3539000000001</v>
      </c>
    </row>
    <row r="245" spans="1:23" ht="15" thickBot="1">
      <c r="A245" s="3">
        <v>1899037</v>
      </c>
      <c r="B245" s="83">
        <v>43400</v>
      </c>
      <c r="C245" s="4">
        <v>228</v>
      </c>
      <c r="D245" s="3">
        <v>18532</v>
      </c>
      <c r="E245" s="3">
        <v>12427</v>
      </c>
      <c r="F245" s="3">
        <v>5915</v>
      </c>
      <c r="G245" s="4" t="s">
        <v>9</v>
      </c>
      <c r="H245" s="40">
        <f>E245-'май 2018'!E252</f>
        <v>729</v>
      </c>
      <c r="I245" s="42">
        <f>F245-'май 2018'!F252</f>
        <v>351</v>
      </c>
      <c r="J245" s="51">
        <f>'окт 2018'!E245</f>
        <v>12424</v>
      </c>
      <c r="K245" s="51">
        <f>'окт 2018'!F245</f>
        <v>5915</v>
      </c>
      <c r="L245">
        <f t="shared" si="23"/>
        <v>3</v>
      </c>
      <c r="M245">
        <f t="shared" si="23"/>
        <v>0</v>
      </c>
      <c r="N245" s="57">
        <f t="shared" si="24"/>
        <v>18.240000000000002</v>
      </c>
      <c r="O245" s="57">
        <f t="shared" si="25"/>
        <v>0</v>
      </c>
      <c r="P245" s="57">
        <f t="shared" si="28"/>
        <v>18.240000000000002</v>
      </c>
      <c r="Q245" s="52">
        <f>'окт 2018'!V245</f>
        <v>0</v>
      </c>
      <c r="R245" s="57">
        <f t="shared" si="29"/>
        <v>18.787200000000002</v>
      </c>
      <c r="S245" s="76">
        <f>'окт 2018'!W245</f>
        <v>0</v>
      </c>
      <c r="T245" s="77">
        <f>R245+S245</f>
        <v>18.787200000000002</v>
      </c>
      <c r="U245" s="77"/>
      <c r="V245" s="52"/>
      <c r="W245" s="52">
        <f t="shared" si="27"/>
        <v>18.787200000000002</v>
      </c>
    </row>
    <row r="246" spans="1:23" ht="15" thickBot="1">
      <c r="A246" s="3">
        <v>2825538</v>
      </c>
      <c r="B246" s="83">
        <v>43400</v>
      </c>
      <c r="C246" s="4">
        <v>229</v>
      </c>
      <c r="D246" s="3">
        <v>114</v>
      </c>
      <c r="E246" s="3">
        <v>113</v>
      </c>
      <c r="F246" s="3">
        <v>1</v>
      </c>
      <c r="G246" s="56" t="s">
        <v>9</v>
      </c>
      <c r="H246" s="65">
        <f>E246-'май 2018'!E253</f>
        <v>113</v>
      </c>
      <c r="I246" s="66">
        <f>F246-'май 2018'!F253</f>
        <v>1</v>
      </c>
      <c r="J246" s="51">
        <f>'окт 2018'!E246</f>
        <v>113</v>
      </c>
      <c r="K246" s="51">
        <f>'окт 2018'!F246</f>
        <v>1</v>
      </c>
      <c r="L246">
        <f t="shared" si="23"/>
        <v>0</v>
      </c>
      <c r="M246">
        <f t="shared" si="23"/>
        <v>0</v>
      </c>
      <c r="N246" s="57">
        <f t="shared" si="24"/>
        <v>0</v>
      </c>
      <c r="O246" s="57">
        <f t="shared" si="25"/>
        <v>0</v>
      </c>
      <c r="P246" s="57">
        <f t="shared" si="28"/>
        <v>0</v>
      </c>
      <c r="Q246" s="52">
        <f>'окт 2018'!V246</f>
        <v>0</v>
      </c>
      <c r="R246" s="57">
        <f t="shared" si="29"/>
        <v>0</v>
      </c>
      <c r="S246" s="76">
        <f>'окт 2018'!W246</f>
        <v>0</v>
      </c>
      <c r="T246" s="77">
        <f t="shared" si="26"/>
        <v>0</v>
      </c>
      <c r="U246" s="77"/>
      <c r="V246" s="52"/>
      <c r="W246" s="52"/>
    </row>
    <row r="247" spans="1:23" ht="15" thickBot="1">
      <c r="A247" s="3">
        <v>1899092</v>
      </c>
      <c r="B247" s="83">
        <v>43400</v>
      </c>
      <c r="C247" s="4">
        <v>230</v>
      </c>
      <c r="D247" s="3">
        <v>4107</v>
      </c>
      <c r="E247" s="3">
        <v>3027</v>
      </c>
      <c r="F247" s="3">
        <v>971</v>
      </c>
      <c r="G247" s="4" t="s">
        <v>9</v>
      </c>
      <c r="H247" s="40">
        <f>E247-'май 2018'!E254</f>
        <v>200</v>
      </c>
      <c r="I247" s="42">
        <f>F247-'май 2018'!F254</f>
        <v>37</v>
      </c>
      <c r="J247" s="51">
        <f>'окт 2018'!E247</f>
        <v>3026</v>
      </c>
      <c r="K247" s="51">
        <f>'окт 2018'!F247</f>
        <v>970</v>
      </c>
      <c r="L247">
        <f t="shared" si="23"/>
        <v>1</v>
      </c>
      <c r="M247">
        <f t="shared" si="23"/>
        <v>1</v>
      </c>
      <c r="N247" s="57">
        <f t="shared" si="24"/>
        <v>6.08</v>
      </c>
      <c r="O247" s="57">
        <f t="shared" si="25"/>
        <v>2.25</v>
      </c>
      <c r="P247" s="57">
        <f t="shared" si="28"/>
        <v>8.33</v>
      </c>
      <c r="Q247" s="52">
        <f>'окт 2018'!V247</f>
        <v>0</v>
      </c>
      <c r="R247" s="57">
        <f t="shared" si="29"/>
        <v>8.5799000000000003</v>
      </c>
      <c r="S247" s="76">
        <f>'окт 2018'!W247</f>
        <v>0</v>
      </c>
      <c r="T247" s="77">
        <f t="shared" si="26"/>
        <v>8.5799000000000003</v>
      </c>
      <c r="U247" s="77"/>
      <c r="V247" s="52"/>
      <c r="W247" s="52">
        <f t="shared" si="27"/>
        <v>8.5799000000000003</v>
      </c>
    </row>
    <row r="248" spans="1:23" ht="15" thickBot="1">
      <c r="A248" s="3">
        <v>1897345</v>
      </c>
      <c r="B248" s="83">
        <v>43400</v>
      </c>
      <c r="C248" s="4">
        <v>231</v>
      </c>
      <c r="D248" s="3">
        <v>2911</v>
      </c>
      <c r="E248" s="3">
        <v>1732</v>
      </c>
      <c r="F248" s="3">
        <v>1086</v>
      </c>
      <c r="G248" s="4" t="s">
        <v>9</v>
      </c>
      <c r="H248" s="40">
        <f>E248-'май 2018'!E255</f>
        <v>17</v>
      </c>
      <c r="I248" s="42">
        <f>F248-'май 2018'!F255</f>
        <v>8</v>
      </c>
      <c r="J248" s="51">
        <f>'окт 2018'!E248</f>
        <v>1732</v>
      </c>
      <c r="K248" s="51">
        <f>'окт 2018'!F248</f>
        <v>1086</v>
      </c>
      <c r="L248">
        <f t="shared" si="23"/>
        <v>0</v>
      </c>
      <c r="M248">
        <f t="shared" si="23"/>
        <v>0</v>
      </c>
      <c r="N248" s="57">
        <f t="shared" si="24"/>
        <v>0</v>
      </c>
      <c r="O248" s="57">
        <f t="shared" si="25"/>
        <v>0</v>
      </c>
      <c r="P248" s="57">
        <f t="shared" si="28"/>
        <v>0</v>
      </c>
      <c r="Q248" s="52">
        <f>'окт 2018'!V248</f>
        <v>0</v>
      </c>
      <c r="R248" s="57">
        <f t="shared" si="29"/>
        <v>0</v>
      </c>
      <c r="S248" s="76">
        <f>'окт 2018'!W248</f>
        <v>0</v>
      </c>
      <c r="T248" s="88">
        <f t="shared" si="26"/>
        <v>0</v>
      </c>
      <c r="U248" s="55"/>
      <c r="V248" s="52"/>
      <c r="W248" s="52"/>
    </row>
    <row r="249" spans="1:23" ht="15" thickBot="1">
      <c r="A249" s="3">
        <v>1896384</v>
      </c>
      <c r="B249" s="83">
        <v>43400</v>
      </c>
      <c r="C249" s="4">
        <v>232</v>
      </c>
      <c r="D249" s="3">
        <v>5392</v>
      </c>
      <c r="E249" s="3">
        <v>4050</v>
      </c>
      <c r="F249" s="3">
        <v>1328</v>
      </c>
      <c r="G249" s="4" t="s">
        <v>9</v>
      </c>
      <c r="H249" s="40">
        <f>E249-'май 2018'!E256</f>
        <v>1368</v>
      </c>
      <c r="I249" s="42">
        <f>F249-'май 2018'!F256</f>
        <v>478</v>
      </c>
      <c r="J249" s="51">
        <f>'окт 2018'!E249</f>
        <v>4046</v>
      </c>
      <c r="K249" s="51">
        <f>'окт 2018'!F249</f>
        <v>1328</v>
      </c>
      <c r="L249">
        <f t="shared" si="23"/>
        <v>4</v>
      </c>
      <c r="M249">
        <f t="shared" si="23"/>
        <v>0</v>
      </c>
      <c r="N249" s="57">
        <f t="shared" si="24"/>
        <v>24.32</v>
      </c>
      <c r="O249" s="57">
        <f t="shared" si="25"/>
        <v>0</v>
      </c>
      <c r="P249" s="57">
        <f t="shared" si="28"/>
        <v>24.32</v>
      </c>
      <c r="Q249" s="52">
        <f>'окт 2018'!V249</f>
        <v>0</v>
      </c>
      <c r="R249" s="57">
        <f t="shared" si="29"/>
        <v>25.049600000000002</v>
      </c>
      <c r="S249" s="76">
        <f>'окт 2018'!W249</f>
        <v>-520.44460000000004</v>
      </c>
      <c r="T249" s="72">
        <f>R249+S249</f>
        <v>-495.39500000000004</v>
      </c>
      <c r="U249" s="71"/>
      <c r="V249" s="52"/>
      <c r="W249" s="54">
        <f t="shared" si="27"/>
        <v>-495.39500000000004</v>
      </c>
    </row>
    <row r="250" spans="1:23" ht="15" thickBot="1">
      <c r="A250" s="3">
        <v>1892172</v>
      </c>
      <c r="B250" s="83">
        <v>43400</v>
      </c>
      <c r="C250" s="4">
        <v>233</v>
      </c>
      <c r="D250" s="3">
        <v>4241</v>
      </c>
      <c r="E250" s="3">
        <v>3530</v>
      </c>
      <c r="F250" s="3">
        <v>692</v>
      </c>
      <c r="G250" s="4" t="s">
        <v>9</v>
      </c>
      <c r="H250" s="40">
        <f>E250-'май 2018'!E257</f>
        <v>453</v>
      </c>
      <c r="I250" s="42">
        <f>F250-'май 2018'!F257</f>
        <v>116</v>
      </c>
      <c r="J250" s="51">
        <f>'окт 2018'!E250</f>
        <v>3528</v>
      </c>
      <c r="K250" s="51">
        <f>'окт 2018'!F250</f>
        <v>692</v>
      </c>
      <c r="L250">
        <f t="shared" si="23"/>
        <v>2</v>
      </c>
      <c r="M250">
        <f t="shared" si="23"/>
        <v>0</v>
      </c>
      <c r="N250" s="57">
        <f t="shared" si="24"/>
        <v>12.16</v>
      </c>
      <c r="O250" s="57">
        <f t="shared" si="25"/>
        <v>0</v>
      </c>
      <c r="P250" s="57">
        <f t="shared" si="28"/>
        <v>12.16</v>
      </c>
      <c r="Q250" s="52">
        <f>'окт 2018'!V250</f>
        <v>0</v>
      </c>
      <c r="R250" s="57">
        <f t="shared" si="29"/>
        <v>12.524800000000001</v>
      </c>
      <c r="S250" s="76">
        <f>'окт 2018'!W250</f>
        <v>0</v>
      </c>
      <c r="T250" s="71">
        <f>R250+S250</f>
        <v>12.524800000000001</v>
      </c>
      <c r="U250" s="71"/>
      <c r="V250" s="52"/>
      <c r="W250" s="52">
        <f t="shared" si="27"/>
        <v>12.524800000000001</v>
      </c>
    </row>
    <row r="251" spans="1:23" ht="15" thickBot="1">
      <c r="A251" s="3">
        <v>1771036</v>
      </c>
      <c r="B251" s="83">
        <v>43400</v>
      </c>
      <c r="C251" s="4">
        <v>234</v>
      </c>
      <c r="D251" s="3">
        <v>0</v>
      </c>
      <c r="E251" s="3">
        <v>0</v>
      </c>
      <c r="F251" s="3">
        <v>0</v>
      </c>
      <c r="G251" s="4" t="s">
        <v>9</v>
      </c>
      <c r="H251" s="40">
        <f>E251-'май 2018'!E258</f>
        <v>0</v>
      </c>
      <c r="I251" s="42">
        <f>F251-'май 2018'!F258</f>
        <v>0</v>
      </c>
      <c r="J251" s="51">
        <f>'окт 2018'!E251</f>
        <v>0</v>
      </c>
      <c r="K251" s="51">
        <f>'окт 2018'!F251</f>
        <v>0</v>
      </c>
      <c r="L251">
        <f t="shared" si="23"/>
        <v>0</v>
      </c>
      <c r="M251">
        <f t="shared" si="23"/>
        <v>0</v>
      </c>
      <c r="N251" s="57">
        <f t="shared" si="24"/>
        <v>0</v>
      </c>
      <c r="O251" s="57">
        <f t="shared" si="25"/>
        <v>0</v>
      </c>
      <c r="P251" s="57">
        <f t="shared" si="28"/>
        <v>0</v>
      </c>
      <c r="Q251" s="52">
        <f>'окт 2018'!V251</f>
        <v>0</v>
      </c>
      <c r="R251" s="57">
        <f t="shared" si="29"/>
        <v>0</v>
      </c>
      <c r="S251" s="76">
        <f>'окт 2018'!W251</f>
        <v>0</v>
      </c>
      <c r="T251" s="77">
        <f t="shared" si="26"/>
        <v>0</v>
      </c>
      <c r="U251" s="55"/>
      <c r="V251" s="52"/>
      <c r="W251" s="52"/>
    </row>
    <row r="252" spans="1:23" ht="15" thickBot="1">
      <c r="A252" s="13" t="s">
        <v>35</v>
      </c>
      <c r="B252" s="14"/>
      <c r="C252" s="14"/>
      <c r="D252" s="14"/>
      <c r="E252" s="14"/>
      <c r="F252" s="14"/>
      <c r="G252" s="14"/>
      <c r="H252" s="43">
        <f>SUM(H8:H251)-H102</f>
        <v>134228</v>
      </c>
      <c r="I252" s="44">
        <f>SUM(I8:I251)-I102</f>
        <v>71377</v>
      </c>
      <c r="S252" s="75"/>
      <c r="T252" s="55"/>
    </row>
    <row r="253" spans="1:23">
      <c r="D253" s="26"/>
      <c r="E253" s="26"/>
      <c r="F253" s="26"/>
      <c r="G253" s="26"/>
      <c r="H253" s="45">
        <f>H7+H102</f>
        <v>937</v>
      </c>
      <c r="I253" s="45">
        <f>I7+I102</f>
        <v>698</v>
      </c>
      <c r="P253" s="52">
        <f>SUM(P8:P252)</f>
        <v>131008.22000000004</v>
      </c>
      <c r="Q253" s="52">
        <f>SUM(Q7:Q252)</f>
        <v>14418</v>
      </c>
      <c r="R253" s="52">
        <f>SUM(R8:R252)</f>
        <v>120108.65659999996</v>
      </c>
      <c r="S253" s="76">
        <f>SUM(S8:S252)</f>
        <v>80627.736499999999</v>
      </c>
      <c r="T253" s="52">
        <f>SUM(T8:T252)</f>
        <v>200736.3931000001</v>
      </c>
      <c r="U253" s="52">
        <f>SUM(U8:U251)</f>
        <v>137093.39629999999</v>
      </c>
      <c r="V253" s="52">
        <f>SUM(V8:V252)</f>
        <v>11083.43</v>
      </c>
      <c r="W253" s="52">
        <f>SUM(W8:W252)</f>
        <v>63642.996799999972</v>
      </c>
    </row>
    <row r="254" spans="1:23">
      <c r="S254" s="52"/>
    </row>
    <row r="255" spans="1:23">
      <c r="R255" s="52">
        <f>R253+S253</f>
        <v>200736.39309999996</v>
      </c>
      <c r="T255" s="52">
        <f>U253+W253</f>
        <v>200736.39309999996</v>
      </c>
    </row>
    <row r="256" spans="1:23">
      <c r="T256" s="52">
        <f>T253-T255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февраль 2018</vt:lpstr>
      <vt:lpstr>март 2018</vt:lpstr>
      <vt:lpstr>апрель 2018</vt:lpstr>
      <vt:lpstr>май 2018</vt:lpstr>
      <vt:lpstr>июнь 2018</vt:lpstr>
      <vt:lpstr>август 2018</vt:lpstr>
      <vt:lpstr>сент 2018</vt:lpstr>
      <vt:lpstr>окт 2018</vt:lpstr>
      <vt:lpstr>ноя 2018</vt:lpstr>
      <vt:lpstr>дек 2018</vt:lpstr>
      <vt:lpstr>янв 2019</vt:lpstr>
      <vt:lpstr>фев 2019</vt:lpstr>
      <vt:lpstr>март 2019</vt:lpstr>
      <vt:lpstr>апр 2019</vt:lpstr>
      <vt:lpstr>май 2019</vt:lpstr>
      <vt:lpstr>'май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2019-06-03T11:59:01Z</dcterms:modified>
</cp:coreProperties>
</file>